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tables/table9.xml" ContentType="application/vnd.openxmlformats-officedocument.spreadsheetml.table+xml"/>
  <Override PartName="/xl/queryTables/queryTable3.xml" ContentType="application/vnd.openxmlformats-officedocument.spreadsheetml.queryTable+xml"/>
  <Override PartName="/xl/tables/table10.xml" ContentType="application/vnd.openxmlformats-officedocument.spreadsheetml.table+xml"/>
  <Override PartName="/xl/queryTables/queryTable4.xml" ContentType="application/vnd.openxmlformats-officedocument.spreadsheetml.queryTable+xml"/>
  <Override PartName="/xl/tables/table11.xml" ContentType="application/vnd.openxmlformats-officedocument.spreadsheetml.table+xml"/>
  <Override PartName="/xl/queryTables/queryTable5.xml" ContentType="application/vnd.openxmlformats-officedocument.spreadsheetml.queryTable+xml"/>
  <Override PartName="/xl/tables/table12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AD PC\OneDrive\Desktop\Alamin\code\Shipping mark\templates\navigare\"/>
    </mc:Choice>
  </mc:AlternateContent>
  <xr:revisionPtr revIDLastSave="0" documentId="13_ncr:1_{9AED7070-A717-4BAF-97E0-F79D8EE6AF08}" xr6:coauthVersionLast="47" xr6:coauthVersionMax="47" xr10:uidLastSave="{00000000-0000-0000-0000-000000000000}"/>
  <bookViews>
    <workbookView xWindow="-108" yWindow="-108" windowWidth="23256" windowHeight="12720" tabRatio="752" firstSheet="1" activeTab="9" xr2:uid="{00000000-000D-0000-FFFF-FFFF00000000}"/>
  </bookViews>
  <sheets>
    <sheet name="SEA-AIR" sheetId="3" r:id="rId1"/>
    <sheet name="1236" sheetId="2" r:id="rId2"/>
    <sheet name="NG5001-AIR" sheetId="1" r:id="rId3"/>
    <sheet name="NG5001-Sea" sheetId="6" r:id="rId4"/>
    <sheet name="NG6007" sheetId="4" r:id="rId5"/>
    <sheet name="NG6023" sheetId="5" r:id="rId6"/>
    <sheet name="NG6040" sheetId="8" r:id="rId7"/>
    <sheet name="NG6041" sheetId="9" r:id="rId8"/>
    <sheet name="Sheet1" sheetId="10" r:id="rId9"/>
    <sheet name="Sheet2" sheetId="11" r:id="rId10"/>
    <sheet name="Sheet3" sheetId="12" r:id="rId11"/>
    <sheet name="Sheet4" sheetId="13" r:id="rId12"/>
    <sheet name="Sheet5" sheetId="14" r:id="rId13"/>
    <sheet name="Sheet6" sheetId="15" r:id="rId14"/>
  </sheets>
  <definedNames>
    <definedName name="_xlnm._FilterDatabase" localSheetId="1" hidden="1">'1236'!$A$23:$O$40</definedName>
    <definedName name="_xlnm._FilterDatabase" localSheetId="2" hidden="1">'NG5001-AIR'!$A$4:$U$10</definedName>
    <definedName name="_xlnm._FilterDatabase" localSheetId="3" hidden="1">'NG5001-Sea'!$A$4:$U$10</definedName>
    <definedName name="_xlnm._FilterDatabase" localSheetId="4" hidden="1">'NG6007'!$A$4:$U$10</definedName>
    <definedName name="_xlnm._FilterDatabase" localSheetId="5" hidden="1">'NG6023'!$A$4:$U$10</definedName>
    <definedName name="_xlnm._FilterDatabase" localSheetId="6" hidden="1">'NG6040'!$A$4:$U$10</definedName>
    <definedName name="_xlnm._FilterDatabase" localSheetId="7" hidden="1">'NG6041'!$A$4:$U$10</definedName>
    <definedName name="ExternalData_1" localSheetId="8" hidden="1">Sheet1!$A$1:$X$86</definedName>
    <definedName name="ExternalData_1" localSheetId="9" hidden="1">Sheet2!$A$1:$X$194</definedName>
    <definedName name="ExternalData_1" localSheetId="10" hidden="1">Sheet3!$A$1:$X$32</definedName>
    <definedName name="ExternalData_1" localSheetId="11" hidden="1">Sheet4!$A$1:$X$21</definedName>
    <definedName name="ExternalData_1" localSheetId="12" hidden="1">Sheet5!$A$1:$X$13</definedName>
    <definedName name="ExternalData_1" localSheetId="13" hidden="1">Sheet6!$A$1:$X$47</definedName>
    <definedName name="_xlnm.Print_Area" localSheetId="1">'1236'!$A$1:$O$74</definedName>
    <definedName name="_xlnm.Print_Titles" localSheetId="1">'1236'!$23:$23</definedName>
    <definedName name="_xlnm.Print_Titles" localSheetId="0">'SEA-AIR'!$1:$1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5" l="1"/>
  <c r="Q7" i="5"/>
  <c r="O25" i="9"/>
  <c r="R25" i="9" s="1"/>
  <c r="Q25" i="9"/>
  <c r="S25" i="9"/>
  <c r="T25" i="9" s="1"/>
  <c r="O26" i="9"/>
  <c r="R26" i="9" s="1"/>
  <c r="Q26" i="9"/>
  <c r="S26" i="9"/>
  <c r="O27" i="9"/>
  <c r="R27" i="9" s="1"/>
  <c r="Q27" i="9"/>
  <c r="S27" i="9"/>
  <c r="O28" i="9"/>
  <c r="R28" i="9" s="1"/>
  <c r="Q28" i="9"/>
  <c r="S28" i="9"/>
  <c r="T28" i="9" s="1"/>
  <c r="O29" i="9"/>
  <c r="R29" i="9" s="1"/>
  <c r="Q29" i="9"/>
  <c r="S29" i="9"/>
  <c r="T29" i="9" s="1"/>
  <c r="O30" i="9"/>
  <c r="R30" i="9" s="1"/>
  <c r="Q30" i="9"/>
  <c r="S30" i="9"/>
  <c r="O31" i="9"/>
  <c r="R31" i="9" s="1"/>
  <c r="Q31" i="9"/>
  <c r="S31" i="9"/>
  <c r="O32" i="9"/>
  <c r="R32" i="9" s="1"/>
  <c r="Q32" i="9"/>
  <c r="S32" i="9"/>
  <c r="T32" i="9" s="1"/>
  <c r="O33" i="9"/>
  <c r="R33" i="9" s="1"/>
  <c r="Q33" i="9"/>
  <c r="S33" i="9"/>
  <c r="T33" i="9"/>
  <c r="O34" i="9"/>
  <c r="R34" i="9" s="1"/>
  <c r="Q34" i="9"/>
  <c r="S34" i="9"/>
  <c r="T34" i="9" s="1"/>
  <c r="O35" i="9"/>
  <c r="R35" i="9" s="1"/>
  <c r="Q35" i="9"/>
  <c r="S35" i="9"/>
  <c r="O36" i="9"/>
  <c r="R36" i="9" s="1"/>
  <c r="Q36" i="9"/>
  <c r="S36" i="9"/>
  <c r="O37" i="9"/>
  <c r="R37" i="9" s="1"/>
  <c r="Q37" i="9"/>
  <c r="S37" i="9"/>
  <c r="T37" i="9" s="1"/>
  <c r="O38" i="9"/>
  <c r="R38" i="9" s="1"/>
  <c r="Q38" i="9"/>
  <c r="S38" i="9"/>
  <c r="T38" i="9" s="1"/>
  <c r="O39" i="9"/>
  <c r="R39" i="9" s="1"/>
  <c r="Q39" i="9"/>
  <c r="S39" i="9"/>
  <c r="O40" i="9"/>
  <c r="R40" i="9" s="1"/>
  <c r="Q40" i="9"/>
  <c r="S40" i="9"/>
  <c r="T40" i="9" s="1"/>
  <c r="O17" i="9"/>
  <c r="O18" i="9"/>
  <c r="R18" i="9" s="1"/>
  <c r="O19" i="9"/>
  <c r="R19" i="9" s="1"/>
  <c r="O20" i="9"/>
  <c r="O21" i="9"/>
  <c r="R21" i="9" s="1"/>
  <c r="O22" i="9"/>
  <c r="R22" i="9" s="1"/>
  <c r="O23" i="9"/>
  <c r="R23" i="9" s="1"/>
  <c r="O24" i="9"/>
  <c r="R24" i="9" s="1"/>
  <c r="R17" i="9"/>
  <c r="S17" i="9"/>
  <c r="T17" i="9" s="1"/>
  <c r="S18" i="9"/>
  <c r="T18" i="9" s="1"/>
  <c r="S19" i="9"/>
  <c r="R20" i="9"/>
  <c r="S20" i="9"/>
  <c r="S21" i="9"/>
  <c r="T21" i="9" s="1"/>
  <c r="S22" i="9"/>
  <c r="T22" i="9" s="1"/>
  <c r="S23" i="9"/>
  <c r="T23" i="9" s="1"/>
  <c r="S24" i="9"/>
  <c r="T24" i="9" s="1"/>
  <c r="Q17" i="9"/>
  <c r="Q18" i="9"/>
  <c r="Q19" i="9"/>
  <c r="Q20" i="9"/>
  <c r="Q21" i="9"/>
  <c r="Q22" i="9"/>
  <c r="Q23" i="9"/>
  <c r="Q24" i="9"/>
  <c r="S16" i="9"/>
  <c r="Q16" i="9"/>
  <c r="O16" i="9"/>
  <c r="S15" i="9"/>
  <c r="Q15" i="9"/>
  <c r="O15" i="9"/>
  <c r="R15" i="9" s="1"/>
  <c r="S14" i="9"/>
  <c r="T14" i="9" s="1"/>
  <c r="R14" i="9"/>
  <c r="Q14" i="9"/>
  <c r="O14" i="9"/>
  <c r="S13" i="9"/>
  <c r="Q13" i="9"/>
  <c r="O13" i="9"/>
  <c r="R13" i="9" s="1"/>
  <c r="S12" i="9"/>
  <c r="Q12" i="9"/>
  <c r="O12" i="9"/>
  <c r="S11" i="9"/>
  <c r="Q11" i="9"/>
  <c r="O11" i="9"/>
  <c r="R11" i="9" s="1"/>
  <c r="S10" i="9"/>
  <c r="T10" i="9" s="1"/>
  <c r="Q10" i="9"/>
  <c r="O10" i="9"/>
  <c r="R10" i="9" s="1"/>
  <c r="S9" i="9"/>
  <c r="Q9" i="9"/>
  <c r="O9" i="9"/>
  <c r="R9" i="9" s="1"/>
  <c r="S8" i="9"/>
  <c r="Q8" i="9"/>
  <c r="O8" i="9"/>
  <c r="S7" i="9"/>
  <c r="Q7" i="9"/>
  <c r="O7" i="9"/>
  <c r="R7" i="9" s="1"/>
  <c r="S6" i="9"/>
  <c r="Q6" i="9"/>
  <c r="O6" i="9"/>
  <c r="R6" i="9" s="1"/>
  <c r="S5" i="9"/>
  <c r="Q5" i="9"/>
  <c r="O5" i="9"/>
  <c r="R5" i="9" s="1"/>
  <c r="Q6" i="8"/>
  <c r="S16" i="8"/>
  <c r="Q16" i="8"/>
  <c r="O16" i="8"/>
  <c r="R16" i="8" s="1"/>
  <c r="S15" i="8"/>
  <c r="Q15" i="8"/>
  <c r="O15" i="8"/>
  <c r="R15" i="8" s="1"/>
  <c r="S14" i="8"/>
  <c r="Q14" i="8"/>
  <c r="O14" i="8"/>
  <c r="R14" i="8" s="1"/>
  <c r="S13" i="8"/>
  <c r="Q13" i="8"/>
  <c r="O13" i="8"/>
  <c r="S12" i="8"/>
  <c r="Q12" i="8"/>
  <c r="O12" i="8"/>
  <c r="S11" i="8"/>
  <c r="Q11" i="8"/>
  <c r="O11" i="8"/>
  <c r="R11" i="8" s="1"/>
  <c r="S10" i="8"/>
  <c r="Q10" i="8"/>
  <c r="O10" i="8"/>
  <c r="R10" i="8" s="1"/>
  <c r="S9" i="8"/>
  <c r="Q9" i="8"/>
  <c r="O9" i="8"/>
  <c r="S8" i="8"/>
  <c r="Q8" i="8"/>
  <c r="O8" i="8"/>
  <c r="R8" i="8" s="1"/>
  <c r="S7" i="8"/>
  <c r="Q7" i="8"/>
  <c r="O7" i="8"/>
  <c r="R7" i="8" s="1"/>
  <c r="S6" i="8"/>
  <c r="T6" i="8" s="1"/>
  <c r="O6" i="8"/>
  <c r="R6" i="8" s="1"/>
  <c r="S5" i="8"/>
  <c r="Q5" i="8"/>
  <c r="O5" i="8"/>
  <c r="R5" i="8" s="1"/>
  <c r="Q96" i="6"/>
  <c r="O85" i="6"/>
  <c r="O86" i="6"/>
  <c r="O87" i="6"/>
  <c r="R87" i="6" s="1"/>
  <c r="O88" i="6"/>
  <c r="R88" i="6" s="1"/>
  <c r="O89" i="6"/>
  <c r="O90" i="6"/>
  <c r="O91" i="6"/>
  <c r="T91" i="6" s="1"/>
  <c r="O92" i="6"/>
  <c r="O93" i="6"/>
  <c r="O94" i="6"/>
  <c r="R94" i="6" s="1"/>
  <c r="O95" i="6"/>
  <c r="O96" i="6"/>
  <c r="O97" i="6"/>
  <c r="O98" i="6"/>
  <c r="O99" i="6"/>
  <c r="R99" i="6" s="1"/>
  <c r="O100" i="6"/>
  <c r="O101" i="6"/>
  <c r="O102" i="6"/>
  <c r="O103" i="6"/>
  <c r="R103" i="6" s="1"/>
  <c r="O104" i="6"/>
  <c r="O105" i="6"/>
  <c r="O106" i="6"/>
  <c r="O107" i="6"/>
  <c r="O108" i="6"/>
  <c r="O109" i="6"/>
  <c r="O110" i="6"/>
  <c r="O111" i="6"/>
  <c r="T111" i="6" s="1"/>
  <c r="O112" i="6"/>
  <c r="R112" i="6" s="1"/>
  <c r="O113" i="6"/>
  <c r="O114" i="6"/>
  <c r="R114" i="6" s="1"/>
  <c r="O115" i="6"/>
  <c r="O116" i="6"/>
  <c r="R116" i="6" s="1"/>
  <c r="O117" i="6"/>
  <c r="R117" i="6" s="1"/>
  <c r="O118" i="6"/>
  <c r="R118" i="6" s="1"/>
  <c r="O119" i="6"/>
  <c r="O120" i="6"/>
  <c r="R120" i="6" s="1"/>
  <c r="O121" i="6"/>
  <c r="R121" i="6" s="1"/>
  <c r="O71" i="6"/>
  <c r="R71" i="6" s="1"/>
  <c r="O72" i="6"/>
  <c r="R72" i="6" s="1"/>
  <c r="O73" i="6"/>
  <c r="O74" i="6"/>
  <c r="R74" i="6" s="1"/>
  <c r="O75" i="6"/>
  <c r="R75" i="6" s="1"/>
  <c r="O76" i="6"/>
  <c r="R76" i="6" s="1"/>
  <c r="O77" i="6"/>
  <c r="O78" i="6"/>
  <c r="O79" i="6"/>
  <c r="O80" i="6"/>
  <c r="R80" i="6" s="1"/>
  <c r="O81" i="6"/>
  <c r="R81" i="6" s="1"/>
  <c r="O82" i="6"/>
  <c r="R82" i="6" s="1"/>
  <c r="O83" i="6"/>
  <c r="R83" i="6" s="1"/>
  <c r="O84" i="6"/>
  <c r="T84" i="6" s="1"/>
  <c r="Q71" i="6"/>
  <c r="S71" i="6"/>
  <c r="Q72" i="6"/>
  <c r="S72" i="6"/>
  <c r="Q73" i="6"/>
  <c r="R73" i="6"/>
  <c r="S73" i="6"/>
  <c r="T73" i="6" s="1"/>
  <c r="Q74" i="6"/>
  <c r="S74" i="6"/>
  <c r="Q75" i="6"/>
  <c r="S75" i="6"/>
  <c r="T75" i="6"/>
  <c r="Q76" i="6"/>
  <c r="S76" i="6"/>
  <c r="Q77" i="6"/>
  <c r="R77" i="6"/>
  <c r="S77" i="6"/>
  <c r="T77" i="6" s="1"/>
  <c r="Q78" i="6"/>
  <c r="R78" i="6"/>
  <c r="S78" i="6"/>
  <c r="Q79" i="6"/>
  <c r="R79" i="6"/>
  <c r="S79" i="6"/>
  <c r="Q80" i="6"/>
  <c r="S80" i="6"/>
  <c r="Q81" i="6"/>
  <c r="S81" i="6"/>
  <c r="T81" i="6" s="1"/>
  <c r="Q82" i="6"/>
  <c r="S82" i="6"/>
  <c r="T82" i="6" s="1"/>
  <c r="Q83" i="6"/>
  <c r="S83" i="6"/>
  <c r="T83" i="6" s="1"/>
  <c r="Q84" i="6"/>
  <c r="S84" i="6"/>
  <c r="Q85" i="6"/>
  <c r="R85" i="6"/>
  <c r="S85" i="6"/>
  <c r="T85" i="6" s="1"/>
  <c r="Q86" i="6"/>
  <c r="R86" i="6"/>
  <c r="S86" i="6"/>
  <c r="T86" i="6" s="1"/>
  <c r="Q87" i="6"/>
  <c r="S87" i="6"/>
  <c r="Q88" i="6"/>
  <c r="S88" i="6"/>
  <c r="Q89" i="6"/>
  <c r="R89" i="6"/>
  <c r="S89" i="6"/>
  <c r="T89" i="6" s="1"/>
  <c r="Q90" i="6"/>
  <c r="R90" i="6"/>
  <c r="S90" i="6"/>
  <c r="T90" i="6"/>
  <c r="Q91" i="6"/>
  <c r="S91" i="6"/>
  <c r="Q92" i="6"/>
  <c r="R92" i="6"/>
  <c r="S92" i="6"/>
  <c r="Q93" i="6"/>
  <c r="R93" i="6"/>
  <c r="S93" i="6"/>
  <c r="T93" i="6" s="1"/>
  <c r="Q94" i="6"/>
  <c r="S94" i="6"/>
  <c r="T94" i="6" s="1"/>
  <c r="Q95" i="6"/>
  <c r="S95" i="6"/>
  <c r="S96" i="6"/>
  <c r="Q97" i="6"/>
  <c r="R97" i="6"/>
  <c r="S97" i="6"/>
  <c r="T97" i="6" s="1"/>
  <c r="Q98" i="6"/>
  <c r="R98" i="6"/>
  <c r="S98" i="6"/>
  <c r="T98" i="6" s="1"/>
  <c r="Q99" i="6"/>
  <c r="S99" i="6"/>
  <c r="Q100" i="6"/>
  <c r="S100" i="6"/>
  <c r="Q101" i="6"/>
  <c r="R101" i="6"/>
  <c r="S101" i="6"/>
  <c r="T101" i="6" s="1"/>
  <c r="Q102" i="6"/>
  <c r="R102" i="6"/>
  <c r="S102" i="6"/>
  <c r="T102" i="6" s="1"/>
  <c r="Q103" i="6"/>
  <c r="S103" i="6"/>
  <c r="Q104" i="6"/>
  <c r="S104" i="6"/>
  <c r="Q105" i="6"/>
  <c r="R105" i="6"/>
  <c r="S105" i="6"/>
  <c r="T105" i="6" s="1"/>
  <c r="Q106" i="6"/>
  <c r="R106" i="6"/>
  <c r="S106" i="6"/>
  <c r="T106" i="6" s="1"/>
  <c r="Q107" i="6"/>
  <c r="S107" i="6"/>
  <c r="Q108" i="6"/>
  <c r="S108" i="6"/>
  <c r="Q109" i="6"/>
  <c r="R109" i="6"/>
  <c r="S109" i="6"/>
  <c r="T109" i="6"/>
  <c r="Q110" i="6"/>
  <c r="R110" i="6"/>
  <c r="S110" i="6"/>
  <c r="T110" i="6"/>
  <c r="Q111" i="6"/>
  <c r="S111" i="6"/>
  <c r="Q112" i="6"/>
  <c r="S112" i="6"/>
  <c r="Q113" i="6"/>
  <c r="R113" i="6"/>
  <c r="S113" i="6"/>
  <c r="T113" i="6"/>
  <c r="Q114" i="6"/>
  <c r="S114" i="6"/>
  <c r="T114" i="6" s="1"/>
  <c r="Q115" i="6"/>
  <c r="S115" i="6"/>
  <c r="Q116" i="6"/>
  <c r="S116" i="6"/>
  <c r="Q117" i="6"/>
  <c r="S117" i="6"/>
  <c r="T117" i="6" s="1"/>
  <c r="Q118" i="6"/>
  <c r="S118" i="6"/>
  <c r="T118" i="6" s="1"/>
  <c r="Q119" i="6"/>
  <c r="S119" i="6"/>
  <c r="Q120" i="6"/>
  <c r="S120" i="6"/>
  <c r="Q121" i="6"/>
  <c r="S121" i="6"/>
  <c r="T121" i="6" s="1"/>
  <c r="S70" i="6"/>
  <c r="Q70" i="6"/>
  <c r="O70" i="6"/>
  <c r="R70" i="6" s="1"/>
  <c r="S69" i="6"/>
  <c r="Q69" i="6"/>
  <c r="O69" i="6"/>
  <c r="R69" i="6" s="1"/>
  <c r="S68" i="6"/>
  <c r="T68" i="6" s="1"/>
  <c r="Q68" i="6"/>
  <c r="O68" i="6"/>
  <c r="R68" i="6" s="1"/>
  <c r="S67" i="6"/>
  <c r="Q67" i="6"/>
  <c r="O67" i="6"/>
  <c r="R67" i="6" s="1"/>
  <c r="S66" i="6"/>
  <c r="Q66" i="6"/>
  <c r="O66" i="6"/>
  <c r="R66" i="6" s="1"/>
  <c r="S65" i="6"/>
  <c r="Q65" i="6"/>
  <c r="O65" i="6"/>
  <c r="S64" i="6"/>
  <c r="Q64" i="6"/>
  <c r="O64" i="6"/>
  <c r="R64" i="6" s="1"/>
  <c r="S63" i="6"/>
  <c r="Q63" i="6"/>
  <c r="O63" i="6"/>
  <c r="R63" i="6" s="1"/>
  <c r="S62" i="6"/>
  <c r="Q62" i="6"/>
  <c r="O62" i="6"/>
  <c r="R62" i="6" s="1"/>
  <c r="S61" i="6"/>
  <c r="Q61" i="6"/>
  <c r="O61" i="6"/>
  <c r="R61" i="6" s="1"/>
  <c r="S60" i="6"/>
  <c r="Q60" i="6"/>
  <c r="O60" i="6"/>
  <c r="R60" i="6" s="1"/>
  <c r="S59" i="6"/>
  <c r="Q59" i="6"/>
  <c r="O59" i="6"/>
  <c r="R59" i="6" s="1"/>
  <c r="S58" i="6"/>
  <c r="Q58" i="6"/>
  <c r="O58" i="6"/>
  <c r="R58" i="6" s="1"/>
  <c r="S57" i="6"/>
  <c r="Q57" i="6"/>
  <c r="O57" i="6"/>
  <c r="S56" i="6"/>
  <c r="Q56" i="6"/>
  <c r="O56" i="6"/>
  <c r="R56" i="6" s="1"/>
  <c r="S55" i="6"/>
  <c r="Q55" i="6"/>
  <c r="O55" i="6"/>
  <c r="R55" i="6" s="1"/>
  <c r="S54" i="6"/>
  <c r="Q54" i="6"/>
  <c r="O54" i="6"/>
  <c r="R54" i="6" s="1"/>
  <c r="S53" i="6"/>
  <c r="Q53" i="6"/>
  <c r="O53" i="6"/>
  <c r="R53" i="6" s="1"/>
  <c r="S52" i="6"/>
  <c r="T52" i="6" s="1"/>
  <c r="Q52" i="6"/>
  <c r="O52" i="6"/>
  <c r="R52" i="6" s="1"/>
  <c r="S51" i="6"/>
  <c r="Q51" i="6"/>
  <c r="O51" i="6"/>
  <c r="R51" i="6" s="1"/>
  <c r="S50" i="6"/>
  <c r="Q50" i="6"/>
  <c r="O50" i="6"/>
  <c r="R50" i="6" s="1"/>
  <c r="S49" i="6"/>
  <c r="Q49" i="6"/>
  <c r="O49" i="6"/>
  <c r="S48" i="6"/>
  <c r="Q48" i="6"/>
  <c r="O48" i="6"/>
  <c r="R48" i="6" s="1"/>
  <c r="S47" i="6"/>
  <c r="Q47" i="6"/>
  <c r="O47" i="6"/>
  <c r="R47" i="6" s="1"/>
  <c r="S46" i="6"/>
  <c r="Q46" i="6"/>
  <c r="O46" i="6"/>
  <c r="R46" i="6" s="1"/>
  <c r="S45" i="6"/>
  <c r="T45" i="6" s="1"/>
  <c r="Q45" i="6"/>
  <c r="O45" i="6"/>
  <c r="R45" i="6" s="1"/>
  <c r="S44" i="6"/>
  <c r="Q44" i="6"/>
  <c r="O44" i="6"/>
  <c r="R44" i="6" s="1"/>
  <c r="S43" i="6"/>
  <c r="Q43" i="6"/>
  <c r="O43" i="6"/>
  <c r="R43" i="6" s="1"/>
  <c r="S42" i="6"/>
  <c r="Q42" i="6"/>
  <c r="O42" i="6"/>
  <c r="R42" i="6" s="1"/>
  <c r="S41" i="6"/>
  <c r="Q41" i="6"/>
  <c r="O41" i="6"/>
  <c r="R41" i="6" s="1"/>
  <c r="S40" i="6"/>
  <c r="Q40" i="6"/>
  <c r="O40" i="6"/>
  <c r="R40" i="6" s="1"/>
  <c r="S39" i="6"/>
  <c r="Q39" i="6"/>
  <c r="O39" i="6"/>
  <c r="R39" i="6" s="1"/>
  <c r="S38" i="6"/>
  <c r="Q38" i="6"/>
  <c r="O38" i="6"/>
  <c r="R38" i="6" s="1"/>
  <c r="S37" i="6"/>
  <c r="T37" i="6" s="1"/>
  <c r="Q37" i="6"/>
  <c r="O37" i="6"/>
  <c r="R37" i="6" s="1"/>
  <c r="S36" i="6"/>
  <c r="T36" i="6" s="1"/>
  <c r="Q36" i="6"/>
  <c r="O36" i="6"/>
  <c r="R36" i="6" s="1"/>
  <c r="S35" i="6"/>
  <c r="Q35" i="6"/>
  <c r="O35" i="6"/>
  <c r="R35" i="6" s="1"/>
  <c r="S34" i="6"/>
  <c r="Q34" i="6"/>
  <c r="O34" i="6"/>
  <c r="R34" i="6" s="1"/>
  <c r="S33" i="6"/>
  <c r="Q33" i="6"/>
  <c r="O33" i="6"/>
  <c r="R33" i="6" s="1"/>
  <c r="S32" i="6"/>
  <c r="Q32" i="6"/>
  <c r="O32" i="6"/>
  <c r="R32" i="6" s="1"/>
  <c r="S31" i="6"/>
  <c r="Q31" i="6"/>
  <c r="O31" i="6"/>
  <c r="R31" i="6" s="1"/>
  <c r="S30" i="6"/>
  <c r="Q30" i="6"/>
  <c r="O30" i="6"/>
  <c r="R30" i="6" s="1"/>
  <c r="S29" i="6"/>
  <c r="Q29" i="6"/>
  <c r="O29" i="6"/>
  <c r="R29" i="6" s="1"/>
  <c r="S28" i="6"/>
  <c r="T28" i="6" s="1"/>
  <c r="Q28" i="6"/>
  <c r="O28" i="6"/>
  <c r="R28" i="6" s="1"/>
  <c r="S27" i="6"/>
  <c r="Q27" i="6"/>
  <c r="O27" i="6"/>
  <c r="R27" i="6" s="1"/>
  <c r="S26" i="6"/>
  <c r="Q26" i="6"/>
  <c r="O26" i="6"/>
  <c r="R26" i="6" s="1"/>
  <c r="S25" i="6"/>
  <c r="Q25" i="6"/>
  <c r="O25" i="6"/>
  <c r="R25" i="6" s="1"/>
  <c r="S24" i="6"/>
  <c r="Q24" i="6"/>
  <c r="O24" i="6"/>
  <c r="R24" i="6" s="1"/>
  <c r="S23" i="6"/>
  <c r="Q23" i="6"/>
  <c r="O23" i="6"/>
  <c r="S22" i="6"/>
  <c r="Q22" i="6"/>
  <c r="O22" i="6"/>
  <c r="R22" i="6" s="1"/>
  <c r="S21" i="6"/>
  <c r="T21" i="6" s="1"/>
  <c r="Q21" i="6"/>
  <c r="O21" i="6"/>
  <c r="R21" i="6" s="1"/>
  <c r="S20" i="6"/>
  <c r="T20" i="6" s="1"/>
  <c r="Q20" i="6"/>
  <c r="O20" i="6"/>
  <c r="R20" i="6" s="1"/>
  <c r="S19" i="6"/>
  <c r="Q19" i="6"/>
  <c r="O19" i="6"/>
  <c r="S18" i="6"/>
  <c r="Q18" i="6"/>
  <c r="O18" i="6"/>
  <c r="R18" i="6" s="1"/>
  <c r="S17" i="6"/>
  <c r="Q17" i="6"/>
  <c r="O17" i="6"/>
  <c r="R17" i="6" s="1"/>
  <c r="S16" i="6"/>
  <c r="Q16" i="6"/>
  <c r="O16" i="6"/>
  <c r="R16" i="6" s="1"/>
  <c r="S15" i="6"/>
  <c r="Q15" i="6"/>
  <c r="O15" i="6"/>
  <c r="R15" i="6" s="1"/>
  <c r="S14" i="6"/>
  <c r="Q14" i="6"/>
  <c r="O14" i="6"/>
  <c r="R14" i="6" s="1"/>
  <c r="S13" i="6"/>
  <c r="Q13" i="6"/>
  <c r="O13" i="6"/>
  <c r="R13" i="6" s="1"/>
  <c r="S12" i="6"/>
  <c r="T12" i="6" s="1"/>
  <c r="Q12" i="6"/>
  <c r="O12" i="6"/>
  <c r="R12" i="6" s="1"/>
  <c r="S11" i="6"/>
  <c r="Q11" i="6"/>
  <c r="O11" i="6"/>
  <c r="S10" i="6"/>
  <c r="Q10" i="6"/>
  <c r="O10" i="6"/>
  <c r="R10" i="6" s="1"/>
  <c r="S9" i="6"/>
  <c r="Q9" i="6"/>
  <c r="O9" i="6"/>
  <c r="R9" i="6" s="1"/>
  <c r="S8" i="6"/>
  <c r="Q8" i="6"/>
  <c r="O8" i="6"/>
  <c r="R8" i="6" s="1"/>
  <c r="S7" i="6"/>
  <c r="Q7" i="6"/>
  <c r="O7" i="6"/>
  <c r="R7" i="6" s="1"/>
  <c r="S6" i="6"/>
  <c r="Q6" i="6"/>
  <c r="O6" i="6"/>
  <c r="R6" i="6" s="1"/>
  <c r="S5" i="6"/>
  <c r="Q5" i="6"/>
  <c r="O5" i="6"/>
  <c r="R5" i="6" s="1"/>
  <c r="S24" i="5"/>
  <c r="Q24" i="5"/>
  <c r="O24" i="5"/>
  <c r="R24" i="5" s="1"/>
  <c r="S23" i="5"/>
  <c r="Q23" i="5"/>
  <c r="O23" i="5"/>
  <c r="R23" i="5" s="1"/>
  <c r="S22" i="5"/>
  <c r="Q22" i="5"/>
  <c r="O22" i="5"/>
  <c r="R22" i="5" s="1"/>
  <c r="S21" i="5"/>
  <c r="Q21" i="5"/>
  <c r="O21" i="5"/>
  <c r="S20" i="5"/>
  <c r="Q20" i="5"/>
  <c r="O20" i="5"/>
  <c r="S19" i="5"/>
  <c r="Q19" i="5"/>
  <c r="O19" i="5"/>
  <c r="R19" i="5" s="1"/>
  <c r="S18" i="5"/>
  <c r="Q18" i="5"/>
  <c r="O18" i="5"/>
  <c r="R18" i="5" s="1"/>
  <c r="S17" i="5"/>
  <c r="Q17" i="5"/>
  <c r="O17" i="5"/>
  <c r="S16" i="5"/>
  <c r="Q16" i="5"/>
  <c r="O16" i="5"/>
  <c r="R16" i="5" s="1"/>
  <c r="S15" i="5"/>
  <c r="Q15" i="5"/>
  <c r="O15" i="5"/>
  <c r="R15" i="5" s="1"/>
  <c r="S14" i="5"/>
  <c r="Q14" i="5"/>
  <c r="O14" i="5"/>
  <c r="S13" i="5"/>
  <c r="Q13" i="5"/>
  <c r="O13" i="5"/>
  <c r="S12" i="5"/>
  <c r="Q12" i="5"/>
  <c r="O12" i="5"/>
  <c r="R12" i="5" s="1"/>
  <c r="S11" i="5"/>
  <c r="Q11" i="5"/>
  <c r="O11" i="5"/>
  <c r="R11" i="5" s="1"/>
  <c r="S10" i="5"/>
  <c r="Q10" i="5"/>
  <c r="O10" i="5"/>
  <c r="S9" i="5"/>
  <c r="Q9" i="5"/>
  <c r="O9" i="5"/>
  <c r="S8" i="5"/>
  <c r="Q8" i="5"/>
  <c r="O8" i="5"/>
  <c r="R8" i="5" s="1"/>
  <c r="S7" i="5"/>
  <c r="O7" i="5"/>
  <c r="R7" i="5" s="1"/>
  <c r="S6" i="5"/>
  <c r="O6" i="5"/>
  <c r="R6" i="5" s="1"/>
  <c r="S5" i="5"/>
  <c r="Q5" i="5"/>
  <c r="O5" i="5"/>
  <c r="S33" i="4"/>
  <c r="Q33" i="4"/>
  <c r="O33" i="4"/>
  <c r="R33" i="4" s="1"/>
  <c r="S32" i="4"/>
  <c r="T32" i="4" s="1"/>
  <c r="Q32" i="4"/>
  <c r="O32" i="4"/>
  <c r="R32" i="4" s="1"/>
  <c r="S31" i="4"/>
  <c r="Q31" i="4"/>
  <c r="O31" i="4"/>
  <c r="R31" i="4" s="1"/>
  <c r="S30" i="4"/>
  <c r="Q30" i="4"/>
  <c r="O30" i="4"/>
  <c r="R30" i="4" s="1"/>
  <c r="S29" i="4"/>
  <c r="Q29" i="4"/>
  <c r="O29" i="4"/>
  <c r="R29" i="4" s="1"/>
  <c r="S28" i="4"/>
  <c r="T28" i="4" s="1"/>
  <c r="Q28" i="4"/>
  <c r="O28" i="4"/>
  <c r="R28" i="4" s="1"/>
  <c r="S27" i="4"/>
  <c r="Q27" i="4"/>
  <c r="O27" i="4"/>
  <c r="R27" i="4" s="1"/>
  <c r="S26" i="4"/>
  <c r="Q26" i="4"/>
  <c r="O26" i="4"/>
  <c r="R26" i="4" s="1"/>
  <c r="S25" i="4"/>
  <c r="Q25" i="4"/>
  <c r="O25" i="4"/>
  <c r="R25" i="4" s="1"/>
  <c r="S24" i="4"/>
  <c r="T24" i="4" s="1"/>
  <c r="Q24" i="4"/>
  <c r="O24" i="4"/>
  <c r="R24" i="4" s="1"/>
  <c r="S23" i="4"/>
  <c r="Q23" i="4"/>
  <c r="O23" i="4"/>
  <c r="R23" i="4" s="1"/>
  <c r="S22" i="4"/>
  <c r="Q22" i="4"/>
  <c r="O22" i="4"/>
  <c r="R22" i="4" s="1"/>
  <c r="S21" i="4"/>
  <c r="Q21" i="4"/>
  <c r="O21" i="4"/>
  <c r="R21" i="4" s="1"/>
  <c r="S20" i="4"/>
  <c r="T20" i="4" s="1"/>
  <c r="Q20" i="4"/>
  <c r="O20" i="4"/>
  <c r="R20" i="4" s="1"/>
  <c r="S19" i="4"/>
  <c r="Q19" i="4"/>
  <c r="O19" i="4"/>
  <c r="R19" i="4" s="1"/>
  <c r="S18" i="4"/>
  <c r="Q18" i="4"/>
  <c r="O18" i="4"/>
  <c r="R18" i="4" s="1"/>
  <c r="S17" i="4"/>
  <c r="Q17" i="4"/>
  <c r="O17" i="4"/>
  <c r="R17" i="4" s="1"/>
  <c r="S16" i="4"/>
  <c r="T16" i="4" s="1"/>
  <c r="Q16" i="4"/>
  <c r="O16" i="4"/>
  <c r="R16" i="4" s="1"/>
  <c r="S15" i="4"/>
  <c r="Q15" i="4"/>
  <c r="O15" i="4"/>
  <c r="R15" i="4" s="1"/>
  <c r="S14" i="4"/>
  <c r="Q14" i="4"/>
  <c r="O14" i="4"/>
  <c r="R14" i="4" s="1"/>
  <c r="S13" i="4"/>
  <c r="T13" i="4" s="1"/>
  <c r="Q13" i="4"/>
  <c r="O13" i="4"/>
  <c r="R13" i="4" s="1"/>
  <c r="S12" i="4"/>
  <c r="T12" i="4" s="1"/>
  <c r="Q12" i="4"/>
  <c r="O12" i="4"/>
  <c r="R12" i="4" s="1"/>
  <c r="S11" i="4"/>
  <c r="Q11" i="4"/>
  <c r="O11" i="4"/>
  <c r="R11" i="4" s="1"/>
  <c r="S10" i="4"/>
  <c r="Q10" i="4"/>
  <c r="O10" i="4"/>
  <c r="R10" i="4" s="1"/>
  <c r="S9" i="4"/>
  <c r="T9" i="4" s="1"/>
  <c r="Q9" i="4"/>
  <c r="O9" i="4"/>
  <c r="R9" i="4" s="1"/>
  <c r="S8" i="4"/>
  <c r="T8" i="4" s="1"/>
  <c r="Q8" i="4"/>
  <c r="O8" i="4"/>
  <c r="R8" i="4" s="1"/>
  <c r="S7" i="4"/>
  <c r="Q7" i="4"/>
  <c r="O7" i="4"/>
  <c r="R7" i="4" s="1"/>
  <c r="S6" i="4"/>
  <c r="Q6" i="4"/>
  <c r="O6" i="4"/>
  <c r="R6" i="4" s="1"/>
  <c r="S5" i="4"/>
  <c r="T5" i="4" s="1"/>
  <c r="Q5" i="4"/>
  <c r="O5" i="4"/>
  <c r="R5" i="4" s="1"/>
  <c r="T11" i="5" l="1"/>
  <c r="T15" i="5"/>
  <c r="T11" i="9"/>
  <c r="T19" i="9"/>
  <c r="T36" i="9"/>
  <c r="T39" i="9"/>
  <c r="T35" i="9"/>
  <c r="T31" i="9"/>
  <c r="T30" i="9"/>
  <c r="T27" i="9"/>
  <c r="T26" i="9"/>
  <c r="T20" i="9"/>
  <c r="T13" i="9"/>
  <c r="T7" i="9"/>
  <c r="T6" i="9"/>
  <c r="T5" i="9"/>
  <c r="T8" i="9"/>
  <c r="T15" i="9"/>
  <c r="T16" i="9"/>
  <c r="T9" i="9"/>
  <c r="T12" i="9"/>
  <c r="R8" i="9"/>
  <c r="R12" i="9"/>
  <c r="R16" i="9"/>
  <c r="T7" i="8"/>
  <c r="T15" i="8"/>
  <c r="T16" i="8"/>
  <c r="T14" i="8"/>
  <c r="T13" i="8"/>
  <c r="T12" i="8"/>
  <c r="T8" i="8"/>
  <c r="T9" i="8"/>
  <c r="R12" i="8"/>
  <c r="T10" i="8"/>
  <c r="T11" i="8"/>
  <c r="T5" i="8"/>
  <c r="R9" i="8"/>
  <c r="R13" i="8"/>
  <c r="R84" i="6"/>
  <c r="T71" i="6"/>
  <c r="T115" i="6"/>
  <c r="T87" i="6"/>
  <c r="T80" i="6"/>
  <c r="T76" i="6"/>
  <c r="T119" i="6"/>
  <c r="T6" i="6"/>
  <c r="T14" i="6"/>
  <c r="R91" i="6"/>
  <c r="T72" i="6"/>
  <c r="T10" i="6"/>
  <c r="T5" i="6"/>
  <c r="T9" i="6"/>
  <c r="T13" i="6"/>
  <c r="T17" i="6"/>
  <c r="T22" i="6"/>
  <c r="T30" i="6"/>
  <c r="T38" i="6"/>
  <c r="T54" i="6"/>
  <c r="T62" i="6"/>
  <c r="T70" i="6"/>
  <c r="T79" i="6"/>
  <c r="T104" i="6"/>
  <c r="T100" i="6"/>
  <c r="T92" i="6"/>
  <c r="T120" i="6"/>
  <c r="R119" i="6"/>
  <c r="T116" i="6"/>
  <c r="R115" i="6"/>
  <c r="T112" i="6"/>
  <c r="R111" i="6"/>
  <c r="T108" i="6"/>
  <c r="R108" i="6"/>
  <c r="T107" i="6"/>
  <c r="R107" i="6"/>
  <c r="R104" i="6"/>
  <c r="T103" i="6"/>
  <c r="R100" i="6"/>
  <c r="T99" i="6"/>
  <c r="T96" i="6"/>
  <c r="R96" i="6"/>
  <c r="T95" i="6"/>
  <c r="R95" i="6"/>
  <c r="T88" i="6"/>
  <c r="T74" i="6"/>
  <c r="T78" i="6"/>
  <c r="T65" i="6"/>
  <c r="T60" i="6"/>
  <c r="T57" i="6"/>
  <c r="T49" i="6"/>
  <c r="T46" i="6"/>
  <c r="T44" i="6"/>
  <c r="T29" i="6"/>
  <c r="T23" i="6"/>
  <c r="T69" i="6"/>
  <c r="T16" i="6"/>
  <c r="T18" i="6"/>
  <c r="T24" i="6"/>
  <c r="T25" i="6"/>
  <c r="T26" i="6"/>
  <c r="T32" i="6"/>
  <c r="T33" i="6"/>
  <c r="T34" i="6"/>
  <c r="R49" i="6"/>
  <c r="T53" i="6"/>
  <c r="R57" i="6"/>
  <c r="T61" i="6"/>
  <c r="R65" i="6"/>
  <c r="T66" i="6"/>
  <c r="T8" i="6"/>
  <c r="T11" i="6"/>
  <c r="T19" i="6"/>
  <c r="T40" i="6"/>
  <c r="T41" i="6"/>
  <c r="T42" i="6"/>
  <c r="T48" i="6"/>
  <c r="T50" i="6"/>
  <c r="T56" i="6"/>
  <c r="T58" i="6"/>
  <c r="T64" i="6"/>
  <c r="T7" i="6"/>
  <c r="T15" i="6"/>
  <c r="T27" i="6"/>
  <c r="T31" i="6"/>
  <c r="T35" i="6"/>
  <c r="T39" i="6"/>
  <c r="T43" i="6"/>
  <c r="T47" i="6"/>
  <c r="T51" i="6"/>
  <c r="T55" i="6"/>
  <c r="T59" i="6"/>
  <c r="T63" i="6"/>
  <c r="T67" i="6"/>
  <c r="R11" i="6"/>
  <c r="R19" i="6"/>
  <c r="R23" i="6"/>
  <c r="T23" i="5"/>
  <c r="T21" i="5"/>
  <c r="T20" i="5"/>
  <c r="T13" i="5"/>
  <c r="T10" i="5"/>
  <c r="T7" i="5"/>
  <c r="T5" i="5"/>
  <c r="T8" i="5"/>
  <c r="T9" i="5"/>
  <c r="T16" i="5"/>
  <c r="T17" i="5"/>
  <c r="R20" i="5"/>
  <c r="T24" i="5"/>
  <c r="T14" i="5"/>
  <c r="T19" i="5"/>
  <c r="T12" i="5"/>
  <c r="T6" i="5"/>
  <c r="T18" i="5"/>
  <c r="R5" i="5"/>
  <c r="R9" i="5"/>
  <c r="R13" i="5"/>
  <c r="R17" i="5"/>
  <c r="R21" i="5"/>
  <c r="T22" i="5"/>
  <c r="R10" i="5"/>
  <c r="R14" i="5"/>
  <c r="T19" i="4"/>
  <c r="T23" i="4"/>
  <c r="T27" i="4"/>
  <c r="T31" i="4"/>
  <c r="T7" i="4"/>
  <c r="T11" i="4"/>
  <c r="T15" i="4"/>
  <c r="T10" i="4"/>
  <c r="T14" i="4"/>
  <c r="T18" i="4"/>
  <c r="T22" i="4"/>
  <c r="T30" i="4"/>
  <c r="T17" i="4"/>
  <c r="T21" i="4"/>
  <c r="T25" i="4"/>
  <c r="T29" i="4"/>
  <c r="T33" i="4"/>
  <c r="T26" i="4"/>
  <c r="T6" i="4"/>
  <c r="O19" i="1"/>
  <c r="Q15" i="1"/>
  <c r="L134" i="3"/>
  <c r="K134" i="3"/>
  <c r="J134" i="3"/>
  <c r="I134" i="3"/>
  <c r="H134" i="3"/>
  <c r="G134" i="3"/>
  <c r="F134" i="3"/>
  <c r="E134" i="3"/>
  <c r="D134" i="3"/>
  <c r="L133" i="3"/>
  <c r="K133" i="3"/>
  <c r="J133" i="3"/>
  <c r="I133" i="3"/>
  <c r="H133" i="3"/>
  <c r="G133" i="3"/>
  <c r="F133" i="3"/>
  <c r="E133" i="3"/>
  <c r="D133" i="3"/>
  <c r="L132" i="3"/>
  <c r="K132" i="3"/>
  <c r="J132" i="3"/>
  <c r="N132" i="3" s="1"/>
  <c r="I132" i="3"/>
  <c r="H132" i="3"/>
  <c r="G132" i="3"/>
  <c r="F132" i="3"/>
  <c r="E132" i="3"/>
  <c r="D132" i="3"/>
  <c r="N131" i="3"/>
  <c r="M131" i="3"/>
  <c r="N130" i="3"/>
  <c r="M130" i="3"/>
  <c r="M132" i="3" s="1"/>
  <c r="L129" i="3"/>
  <c r="K129" i="3"/>
  <c r="J129" i="3"/>
  <c r="N129" i="3" s="1"/>
  <c r="I129" i="3"/>
  <c r="H129" i="3"/>
  <c r="G129" i="3"/>
  <c r="F129" i="3"/>
  <c r="E129" i="3"/>
  <c r="D129" i="3"/>
  <c r="N128" i="3"/>
  <c r="M128" i="3"/>
  <c r="N127" i="3"/>
  <c r="M127" i="3"/>
  <c r="M129" i="3" s="1"/>
  <c r="M126" i="3"/>
  <c r="L126" i="3"/>
  <c r="K126" i="3"/>
  <c r="J126" i="3"/>
  <c r="N126" i="3" s="1"/>
  <c r="I126" i="3"/>
  <c r="H126" i="3"/>
  <c r="G126" i="3"/>
  <c r="F126" i="3"/>
  <c r="E126" i="3"/>
  <c r="D126" i="3"/>
  <c r="N125" i="3"/>
  <c r="M125" i="3"/>
  <c r="P124" i="3"/>
  <c r="M124" i="3"/>
  <c r="M123" i="3"/>
  <c r="L123" i="3"/>
  <c r="K123" i="3"/>
  <c r="J123" i="3"/>
  <c r="N123" i="3" s="1"/>
  <c r="I123" i="3"/>
  <c r="H123" i="3"/>
  <c r="G123" i="3"/>
  <c r="F123" i="3"/>
  <c r="E123" i="3"/>
  <c r="D123" i="3"/>
  <c r="N122" i="3"/>
  <c r="M122" i="3"/>
  <c r="N121" i="3"/>
  <c r="M121" i="3"/>
  <c r="L120" i="3"/>
  <c r="K120" i="3"/>
  <c r="J120" i="3"/>
  <c r="N120" i="3" s="1"/>
  <c r="I120" i="3"/>
  <c r="H120" i="3"/>
  <c r="G120" i="3"/>
  <c r="F120" i="3"/>
  <c r="E120" i="3"/>
  <c r="D120" i="3"/>
  <c r="N119" i="3"/>
  <c r="M119" i="3"/>
  <c r="P118" i="3" s="1"/>
  <c r="M118" i="3"/>
  <c r="M120" i="3" s="1"/>
  <c r="N118" i="3" s="1"/>
  <c r="L117" i="3"/>
  <c r="K117" i="3"/>
  <c r="J117" i="3"/>
  <c r="N117" i="3" s="1"/>
  <c r="I117" i="3"/>
  <c r="H117" i="3"/>
  <c r="G117" i="3"/>
  <c r="F117" i="3"/>
  <c r="E117" i="3"/>
  <c r="D117" i="3"/>
  <c r="N116" i="3"/>
  <c r="M116" i="3"/>
  <c r="N115" i="3"/>
  <c r="M115" i="3"/>
  <c r="M117" i="3" s="1"/>
  <c r="L114" i="3"/>
  <c r="K114" i="3"/>
  <c r="J114" i="3"/>
  <c r="N114" i="3" s="1"/>
  <c r="I114" i="3"/>
  <c r="H114" i="3"/>
  <c r="G114" i="3"/>
  <c r="F114" i="3"/>
  <c r="E114" i="3"/>
  <c r="D114" i="3"/>
  <c r="N113" i="3"/>
  <c r="M113" i="3"/>
  <c r="N112" i="3"/>
  <c r="M112" i="3"/>
  <c r="M114" i="3" s="1"/>
  <c r="L111" i="3"/>
  <c r="K111" i="3"/>
  <c r="J111" i="3"/>
  <c r="N111" i="3" s="1"/>
  <c r="I111" i="3"/>
  <c r="H111" i="3"/>
  <c r="G111" i="3"/>
  <c r="F111" i="3"/>
  <c r="E111" i="3"/>
  <c r="D111" i="3"/>
  <c r="N110" i="3"/>
  <c r="M110" i="3"/>
  <c r="P109" i="3" s="1"/>
  <c r="M109" i="3"/>
  <c r="M111" i="3" s="1"/>
  <c r="N109" i="3" s="1"/>
  <c r="L108" i="3"/>
  <c r="K108" i="3"/>
  <c r="J108" i="3"/>
  <c r="N108" i="3" s="1"/>
  <c r="I108" i="3"/>
  <c r="H108" i="3"/>
  <c r="G108" i="3"/>
  <c r="F108" i="3"/>
  <c r="E108" i="3"/>
  <c r="D108" i="3"/>
  <c r="N107" i="3"/>
  <c r="M107" i="3"/>
  <c r="P104" i="3" s="1"/>
  <c r="N106" i="3"/>
  <c r="M106" i="3"/>
  <c r="M108" i="3" s="1"/>
  <c r="M105" i="3"/>
  <c r="N104" i="3" s="1"/>
  <c r="L105" i="3"/>
  <c r="K105" i="3"/>
  <c r="J105" i="3"/>
  <c r="N105" i="3" s="1"/>
  <c r="I105" i="3"/>
  <c r="H105" i="3"/>
  <c r="G105" i="3"/>
  <c r="F105" i="3"/>
  <c r="E105" i="3"/>
  <c r="D105" i="3"/>
  <c r="L103" i="3"/>
  <c r="K103" i="3"/>
  <c r="J103" i="3"/>
  <c r="N103" i="3" s="1"/>
  <c r="I103" i="3"/>
  <c r="H103" i="3"/>
  <c r="G103" i="3"/>
  <c r="F103" i="3"/>
  <c r="E103" i="3"/>
  <c r="D103" i="3"/>
  <c r="N102" i="3"/>
  <c r="M102" i="3"/>
  <c r="N101" i="3"/>
  <c r="M101" i="3"/>
  <c r="M103" i="3" s="1"/>
  <c r="M100" i="3"/>
  <c r="N98" i="3" s="1"/>
  <c r="L100" i="3"/>
  <c r="K100" i="3"/>
  <c r="J100" i="3"/>
  <c r="N100" i="3" s="1"/>
  <c r="I100" i="3"/>
  <c r="H100" i="3"/>
  <c r="G100" i="3"/>
  <c r="F100" i="3"/>
  <c r="E100" i="3"/>
  <c r="D100" i="3"/>
  <c r="N99" i="3"/>
  <c r="M99" i="3"/>
  <c r="P98" i="3"/>
  <c r="M98" i="3"/>
  <c r="M97" i="3"/>
  <c r="L97" i="3"/>
  <c r="K97" i="3"/>
  <c r="J97" i="3"/>
  <c r="N97" i="3" s="1"/>
  <c r="I97" i="3"/>
  <c r="H97" i="3"/>
  <c r="G97" i="3"/>
  <c r="F97" i="3"/>
  <c r="E97" i="3"/>
  <c r="D97" i="3"/>
  <c r="N96" i="3"/>
  <c r="M96" i="3"/>
  <c r="N95" i="3"/>
  <c r="M95" i="3"/>
  <c r="L94" i="3"/>
  <c r="K94" i="3"/>
  <c r="J94" i="3"/>
  <c r="N94" i="3" s="1"/>
  <c r="I94" i="3"/>
  <c r="H94" i="3"/>
  <c r="G94" i="3"/>
  <c r="F94" i="3"/>
  <c r="E94" i="3"/>
  <c r="D94" i="3"/>
  <c r="N93" i="3"/>
  <c r="M93" i="3"/>
  <c r="N92" i="3"/>
  <c r="M92" i="3"/>
  <c r="M94" i="3" s="1"/>
  <c r="L91" i="3"/>
  <c r="K91" i="3"/>
  <c r="J91" i="3"/>
  <c r="N91" i="3" s="1"/>
  <c r="I91" i="3"/>
  <c r="H91" i="3"/>
  <c r="G91" i="3"/>
  <c r="F91" i="3"/>
  <c r="E91" i="3"/>
  <c r="D91" i="3"/>
  <c r="N90" i="3"/>
  <c r="M90" i="3"/>
  <c r="N89" i="3"/>
  <c r="M89" i="3"/>
  <c r="M91" i="3" s="1"/>
  <c r="N87" i="3" s="1"/>
  <c r="M88" i="3"/>
  <c r="L88" i="3"/>
  <c r="K88" i="3"/>
  <c r="J88" i="3"/>
  <c r="N88" i="3" s="1"/>
  <c r="I88" i="3"/>
  <c r="H88" i="3"/>
  <c r="G88" i="3"/>
  <c r="F88" i="3"/>
  <c r="E88" i="3"/>
  <c r="D88" i="3"/>
  <c r="P87" i="3"/>
  <c r="L86" i="3"/>
  <c r="K86" i="3"/>
  <c r="J86" i="3"/>
  <c r="N86" i="3" s="1"/>
  <c r="I86" i="3"/>
  <c r="H86" i="3"/>
  <c r="G86" i="3"/>
  <c r="F86" i="3"/>
  <c r="E86" i="3"/>
  <c r="D86" i="3"/>
  <c r="N85" i="3"/>
  <c r="M85" i="3"/>
  <c r="N84" i="3"/>
  <c r="M84" i="3"/>
  <c r="M86" i="3" s="1"/>
  <c r="L83" i="3"/>
  <c r="K83" i="3"/>
  <c r="J83" i="3"/>
  <c r="N83" i="3" s="1"/>
  <c r="I83" i="3"/>
  <c r="H83" i="3"/>
  <c r="G83" i="3"/>
  <c r="F83" i="3"/>
  <c r="E83" i="3"/>
  <c r="D83" i="3"/>
  <c r="N82" i="3"/>
  <c r="M82" i="3"/>
  <c r="P75" i="3" s="1"/>
  <c r="N81" i="3"/>
  <c r="M81" i="3"/>
  <c r="M83" i="3" s="1"/>
  <c r="M80" i="3"/>
  <c r="L80" i="3"/>
  <c r="K80" i="3"/>
  <c r="J80" i="3"/>
  <c r="N80" i="3" s="1"/>
  <c r="I80" i="3"/>
  <c r="H80" i="3"/>
  <c r="G80" i="3"/>
  <c r="F80" i="3"/>
  <c r="E80" i="3"/>
  <c r="D80" i="3"/>
  <c r="N79" i="3"/>
  <c r="M79" i="3"/>
  <c r="N78" i="3"/>
  <c r="M78" i="3"/>
  <c r="L77" i="3"/>
  <c r="K77" i="3"/>
  <c r="J77" i="3"/>
  <c r="N77" i="3" s="1"/>
  <c r="I77" i="3"/>
  <c r="H77" i="3"/>
  <c r="G77" i="3"/>
  <c r="F77" i="3"/>
  <c r="E77" i="3"/>
  <c r="D77" i="3"/>
  <c r="N76" i="3"/>
  <c r="M76" i="3"/>
  <c r="M75" i="3"/>
  <c r="M77" i="3" s="1"/>
  <c r="L72" i="3"/>
  <c r="K72" i="3"/>
  <c r="J72" i="3"/>
  <c r="N72" i="3" s="1"/>
  <c r="I72" i="3"/>
  <c r="H72" i="3"/>
  <c r="G72" i="3"/>
  <c r="F72" i="3"/>
  <c r="E72" i="3"/>
  <c r="D72" i="3"/>
  <c r="N71" i="3"/>
  <c r="M71" i="3"/>
  <c r="N70" i="3"/>
  <c r="M70" i="3"/>
  <c r="M72" i="3" s="1"/>
  <c r="L69" i="3"/>
  <c r="K69" i="3"/>
  <c r="J69" i="3"/>
  <c r="N69" i="3" s="1"/>
  <c r="I69" i="3"/>
  <c r="H69" i="3"/>
  <c r="G69" i="3"/>
  <c r="F69" i="3"/>
  <c r="E69" i="3"/>
  <c r="D69" i="3"/>
  <c r="N68" i="3"/>
  <c r="M68" i="3"/>
  <c r="N67" i="3"/>
  <c r="M67" i="3"/>
  <c r="M69" i="3" s="1"/>
  <c r="L66" i="3"/>
  <c r="K66" i="3"/>
  <c r="J66" i="3"/>
  <c r="N66" i="3" s="1"/>
  <c r="I66" i="3"/>
  <c r="H66" i="3"/>
  <c r="G66" i="3"/>
  <c r="F66" i="3"/>
  <c r="E66" i="3"/>
  <c r="D66" i="3"/>
  <c r="N65" i="3"/>
  <c r="M65" i="3"/>
  <c r="N64" i="3"/>
  <c r="M64" i="3"/>
  <c r="M66" i="3" s="1"/>
  <c r="M63" i="3"/>
  <c r="L63" i="3"/>
  <c r="K63" i="3"/>
  <c r="J63" i="3"/>
  <c r="N63" i="3" s="1"/>
  <c r="I63" i="3"/>
  <c r="H63" i="3"/>
  <c r="G63" i="3"/>
  <c r="F63" i="3"/>
  <c r="E63" i="3"/>
  <c r="D63" i="3"/>
  <c r="N62" i="3"/>
  <c r="M62" i="3"/>
  <c r="N61" i="3"/>
  <c r="M61" i="3"/>
  <c r="L60" i="3"/>
  <c r="K60" i="3"/>
  <c r="J60" i="3"/>
  <c r="N60" i="3" s="1"/>
  <c r="I60" i="3"/>
  <c r="H60" i="3"/>
  <c r="G60" i="3"/>
  <c r="F60" i="3"/>
  <c r="E60" i="3"/>
  <c r="D60" i="3"/>
  <c r="N59" i="3"/>
  <c r="M59" i="3"/>
  <c r="N58" i="3"/>
  <c r="M58" i="3"/>
  <c r="M60" i="3" s="1"/>
  <c r="L57" i="3"/>
  <c r="K57" i="3"/>
  <c r="J57" i="3"/>
  <c r="N57" i="3" s="1"/>
  <c r="I57" i="3"/>
  <c r="H57" i="3"/>
  <c r="G57" i="3"/>
  <c r="F57" i="3"/>
  <c r="E57" i="3"/>
  <c r="D57" i="3"/>
  <c r="N56" i="3"/>
  <c r="M56" i="3"/>
  <c r="N55" i="3"/>
  <c r="M55" i="3"/>
  <c r="M57" i="3" s="1"/>
  <c r="L54" i="3"/>
  <c r="K54" i="3"/>
  <c r="J54" i="3"/>
  <c r="N54" i="3" s="1"/>
  <c r="I54" i="3"/>
  <c r="H54" i="3"/>
  <c r="G54" i="3"/>
  <c r="F54" i="3"/>
  <c r="E54" i="3"/>
  <c r="D54" i="3"/>
  <c r="N53" i="3"/>
  <c r="M53" i="3"/>
  <c r="N52" i="3"/>
  <c r="M52" i="3"/>
  <c r="M54" i="3" s="1"/>
  <c r="M51" i="3"/>
  <c r="L51" i="3"/>
  <c r="K51" i="3"/>
  <c r="J51" i="3"/>
  <c r="N51" i="3" s="1"/>
  <c r="I51" i="3"/>
  <c r="H51" i="3"/>
  <c r="G51" i="3"/>
  <c r="F51" i="3"/>
  <c r="E51" i="3"/>
  <c r="D51" i="3"/>
  <c r="N50" i="3"/>
  <c r="M50" i="3"/>
  <c r="N49" i="3"/>
  <c r="M49" i="3"/>
  <c r="L48" i="3"/>
  <c r="K48" i="3"/>
  <c r="J48" i="3"/>
  <c r="N48" i="3" s="1"/>
  <c r="I48" i="3"/>
  <c r="H48" i="3"/>
  <c r="G48" i="3"/>
  <c r="F48" i="3"/>
  <c r="E48" i="3"/>
  <c r="D48" i="3"/>
  <c r="N47" i="3"/>
  <c r="M47" i="3"/>
  <c r="N46" i="3"/>
  <c r="M46" i="3"/>
  <c r="M48" i="3" s="1"/>
  <c r="L45" i="3"/>
  <c r="K45" i="3"/>
  <c r="J45" i="3"/>
  <c r="N45" i="3" s="1"/>
  <c r="I45" i="3"/>
  <c r="H45" i="3"/>
  <c r="G45" i="3"/>
  <c r="F45" i="3"/>
  <c r="E45" i="3"/>
  <c r="D45" i="3"/>
  <c r="N44" i="3"/>
  <c r="M44" i="3"/>
  <c r="N43" i="3"/>
  <c r="M43" i="3"/>
  <c r="M45" i="3" s="1"/>
  <c r="L42" i="3"/>
  <c r="K42" i="3"/>
  <c r="J42" i="3"/>
  <c r="N42" i="3" s="1"/>
  <c r="I42" i="3"/>
  <c r="H42" i="3"/>
  <c r="G42" i="3"/>
  <c r="F42" i="3"/>
  <c r="E42" i="3"/>
  <c r="D42" i="3"/>
  <c r="N41" i="3"/>
  <c r="M41" i="3"/>
  <c r="N40" i="3"/>
  <c r="M40" i="3"/>
  <c r="M42" i="3" s="1"/>
  <c r="M39" i="3"/>
  <c r="L39" i="3"/>
  <c r="K39" i="3"/>
  <c r="J39" i="3"/>
  <c r="N39" i="3" s="1"/>
  <c r="I39" i="3"/>
  <c r="H39" i="3"/>
  <c r="G39" i="3"/>
  <c r="F39" i="3"/>
  <c r="E39" i="3"/>
  <c r="D39" i="3"/>
  <c r="N38" i="3"/>
  <c r="M38" i="3"/>
  <c r="P37" i="3"/>
  <c r="M37" i="3"/>
  <c r="M34" i="3"/>
  <c r="L34" i="3"/>
  <c r="K34" i="3"/>
  <c r="J34" i="3"/>
  <c r="N34" i="3" s="1"/>
  <c r="I34" i="3"/>
  <c r="H34" i="3"/>
  <c r="G34" i="3"/>
  <c r="F34" i="3"/>
  <c r="E34" i="3"/>
  <c r="D34" i="3"/>
  <c r="N33" i="3"/>
  <c r="M33" i="3"/>
  <c r="N32" i="3"/>
  <c r="M32" i="3"/>
  <c r="L31" i="3"/>
  <c r="K31" i="3"/>
  <c r="J31" i="3"/>
  <c r="N31" i="3" s="1"/>
  <c r="I31" i="3"/>
  <c r="H31" i="3"/>
  <c r="G31" i="3"/>
  <c r="F31" i="3"/>
  <c r="E31" i="3"/>
  <c r="D31" i="3"/>
  <c r="N30" i="3"/>
  <c r="M30" i="3"/>
  <c r="N29" i="3"/>
  <c r="M29" i="3"/>
  <c r="M31" i="3" s="1"/>
  <c r="L28" i="3"/>
  <c r="K28" i="3"/>
  <c r="J28" i="3"/>
  <c r="N28" i="3" s="1"/>
  <c r="I28" i="3"/>
  <c r="H28" i="3"/>
  <c r="G28" i="3"/>
  <c r="F28" i="3"/>
  <c r="E28" i="3"/>
  <c r="D28" i="3"/>
  <c r="N27" i="3"/>
  <c r="M27" i="3"/>
  <c r="N26" i="3"/>
  <c r="M26" i="3"/>
  <c r="M28" i="3" s="1"/>
  <c r="L25" i="3"/>
  <c r="K25" i="3"/>
  <c r="J25" i="3"/>
  <c r="N25" i="3" s="1"/>
  <c r="I25" i="3"/>
  <c r="H25" i="3"/>
  <c r="G25" i="3"/>
  <c r="F25" i="3"/>
  <c r="E25" i="3"/>
  <c r="D25" i="3"/>
  <c r="N24" i="3"/>
  <c r="M24" i="3"/>
  <c r="N23" i="3"/>
  <c r="M23" i="3"/>
  <c r="M25" i="3" s="1"/>
  <c r="M22" i="3"/>
  <c r="L22" i="3"/>
  <c r="K22" i="3"/>
  <c r="J22" i="3"/>
  <c r="N22" i="3" s="1"/>
  <c r="I22" i="3"/>
  <c r="H22" i="3"/>
  <c r="G22" i="3"/>
  <c r="F22" i="3"/>
  <c r="E22" i="3"/>
  <c r="D22" i="3"/>
  <c r="N21" i="3"/>
  <c r="M21" i="3"/>
  <c r="N20" i="3"/>
  <c r="M20" i="3"/>
  <c r="L19" i="3"/>
  <c r="K19" i="3"/>
  <c r="J19" i="3"/>
  <c r="N19" i="3" s="1"/>
  <c r="I19" i="3"/>
  <c r="H19" i="3"/>
  <c r="G19" i="3"/>
  <c r="F19" i="3"/>
  <c r="E19" i="3"/>
  <c r="D19" i="3"/>
  <c r="N18" i="3"/>
  <c r="M18" i="3"/>
  <c r="N17" i="3"/>
  <c r="M17" i="3"/>
  <c r="M19" i="3" s="1"/>
  <c r="L16" i="3"/>
  <c r="K16" i="3"/>
  <c r="J16" i="3"/>
  <c r="N16" i="3" s="1"/>
  <c r="I16" i="3"/>
  <c r="H16" i="3"/>
  <c r="G16" i="3"/>
  <c r="F16" i="3"/>
  <c r="E16" i="3"/>
  <c r="D16" i="3"/>
  <c r="N15" i="3"/>
  <c r="M15" i="3"/>
  <c r="N14" i="3"/>
  <c r="M14" i="3"/>
  <c r="M16" i="3" s="1"/>
  <c r="L13" i="3"/>
  <c r="K13" i="3"/>
  <c r="J13" i="3"/>
  <c r="N13" i="3" s="1"/>
  <c r="I13" i="3"/>
  <c r="H13" i="3"/>
  <c r="G13" i="3"/>
  <c r="F13" i="3"/>
  <c r="F135" i="3" s="1"/>
  <c r="E13" i="3"/>
  <c r="D13" i="3"/>
  <c r="N12" i="3"/>
  <c r="M12" i="3"/>
  <c r="N11" i="3"/>
  <c r="M11" i="3"/>
  <c r="M13" i="3" s="1"/>
  <c r="M10" i="3"/>
  <c r="L10" i="3"/>
  <c r="K10" i="3"/>
  <c r="J10" i="3"/>
  <c r="N10" i="3" s="1"/>
  <c r="I10" i="3"/>
  <c r="H10" i="3"/>
  <c r="G10" i="3"/>
  <c r="F10" i="3"/>
  <c r="E10" i="3"/>
  <c r="D10" i="3"/>
  <c r="N9" i="3"/>
  <c r="M9" i="3"/>
  <c r="N8" i="3"/>
  <c r="M8" i="3"/>
  <c r="L7" i="3"/>
  <c r="K7" i="3"/>
  <c r="J7" i="3"/>
  <c r="N7" i="3" s="1"/>
  <c r="I7" i="3"/>
  <c r="H7" i="3"/>
  <c r="G7" i="3"/>
  <c r="F7" i="3"/>
  <c r="E7" i="3"/>
  <c r="D7" i="3"/>
  <c r="N6" i="3"/>
  <c r="M6" i="3"/>
  <c r="N5" i="3"/>
  <c r="M5" i="3"/>
  <c r="M7" i="3" s="1"/>
  <c r="L4" i="3"/>
  <c r="L135" i="3" s="1"/>
  <c r="K4" i="3"/>
  <c r="K135" i="3" s="1"/>
  <c r="J4" i="3"/>
  <c r="N4" i="3" s="1"/>
  <c r="I4" i="3"/>
  <c r="I135" i="3" s="1"/>
  <c r="H4" i="3"/>
  <c r="H135" i="3" s="1"/>
  <c r="G4" i="3"/>
  <c r="G135" i="3" s="1"/>
  <c r="F4" i="3"/>
  <c r="E4" i="3"/>
  <c r="E135" i="3" s="1"/>
  <c r="D4" i="3"/>
  <c r="D135" i="3" s="1"/>
  <c r="N3" i="3"/>
  <c r="M3" i="3"/>
  <c r="P2" i="3" s="1"/>
  <c r="P133" i="3" s="1"/>
  <c r="M2" i="3"/>
  <c r="M4" i="3" s="1"/>
  <c r="N75" i="3" l="1"/>
  <c r="M135" i="3"/>
  <c r="N2" i="3"/>
  <c r="N37" i="3"/>
  <c r="N124" i="3"/>
  <c r="J135" i="3"/>
  <c r="M133" i="3"/>
  <c r="M134" i="3"/>
  <c r="N133" i="3" l="1"/>
  <c r="Q7" i="1" l="1"/>
  <c r="L69" i="2"/>
  <c r="A69" i="2"/>
  <c r="L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39" i="2" s="1"/>
  <c r="S5" i="1"/>
  <c r="O57" i="1"/>
  <c r="R57" i="1" s="1"/>
  <c r="Q57" i="1"/>
  <c r="S57" i="1"/>
  <c r="O58" i="1"/>
  <c r="R58" i="1" s="1"/>
  <c r="Q58" i="1"/>
  <c r="S58" i="1"/>
  <c r="O59" i="1"/>
  <c r="R59" i="1" s="1"/>
  <c r="Q59" i="1"/>
  <c r="S59" i="1"/>
  <c r="O60" i="1"/>
  <c r="R60" i="1" s="1"/>
  <c r="Q60" i="1"/>
  <c r="S60" i="1"/>
  <c r="O61" i="1"/>
  <c r="R61" i="1" s="1"/>
  <c r="Q61" i="1"/>
  <c r="S61" i="1"/>
  <c r="O62" i="1"/>
  <c r="R62" i="1" s="1"/>
  <c r="Q62" i="1"/>
  <c r="S62" i="1"/>
  <c r="O63" i="1"/>
  <c r="R63" i="1" s="1"/>
  <c r="Q63" i="1"/>
  <c r="S63" i="1"/>
  <c r="O64" i="1"/>
  <c r="R64" i="1" s="1"/>
  <c r="Q64" i="1"/>
  <c r="S64" i="1"/>
  <c r="O65" i="1"/>
  <c r="R65" i="1" s="1"/>
  <c r="Q65" i="1"/>
  <c r="S65" i="1"/>
  <c r="O66" i="1"/>
  <c r="R66" i="1" s="1"/>
  <c r="Q66" i="1"/>
  <c r="S66" i="1"/>
  <c r="O67" i="1"/>
  <c r="R67" i="1" s="1"/>
  <c r="Q67" i="1"/>
  <c r="S67" i="1"/>
  <c r="O68" i="1"/>
  <c r="R68" i="1" s="1"/>
  <c r="Q68" i="1"/>
  <c r="S68" i="1"/>
  <c r="O69" i="1"/>
  <c r="R69" i="1" s="1"/>
  <c r="Q69" i="1"/>
  <c r="S69" i="1"/>
  <c r="O70" i="1"/>
  <c r="R70" i="1" s="1"/>
  <c r="Q70" i="1"/>
  <c r="S70" i="1"/>
  <c r="Q12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6" i="1"/>
  <c r="Q8" i="1"/>
  <c r="Q9" i="1"/>
  <c r="Q10" i="1"/>
  <c r="Q11" i="1"/>
  <c r="Q13" i="1"/>
  <c r="Q14" i="1"/>
  <c r="Q5" i="1"/>
  <c r="O11" i="1"/>
  <c r="R11" i="1" s="1"/>
  <c r="S11" i="1"/>
  <c r="O12" i="1"/>
  <c r="R12" i="1" s="1"/>
  <c r="S12" i="1"/>
  <c r="O13" i="1"/>
  <c r="R13" i="1" s="1"/>
  <c r="S13" i="1"/>
  <c r="O14" i="1"/>
  <c r="R14" i="1" s="1"/>
  <c r="S14" i="1"/>
  <c r="O15" i="1"/>
  <c r="R15" i="1" s="1"/>
  <c r="S15" i="1"/>
  <c r="O16" i="1"/>
  <c r="R16" i="1" s="1"/>
  <c r="S16" i="1"/>
  <c r="O17" i="1"/>
  <c r="R17" i="1" s="1"/>
  <c r="S17" i="1"/>
  <c r="O18" i="1"/>
  <c r="R18" i="1" s="1"/>
  <c r="S18" i="1"/>
  <c r="R19" i="1"/>
  <c r="S19" i="1"/>
  <c r="O20" i="1"/>
  <c r="R20" i="1" s="1"/>
  <c r="S20" i="1"/>
  <c r="O21" i="1"/>
  <c r="R21" i="1" s="1"/>
  <c r="S21" i="1"/>
  <c r="O22" i="1"/>
  <c r="R22" i="1" s="1"/>
  <c r="S22" i="1"/>
  <c r="O23" i="1"/>
  <c r="R23" i="1" s="1"/>
  <c r="S23" i="1"/>
  <c r="O24" i="1"/>
  <c r="R24" i="1" s="1"/>
  <c r="S24" i="1"/>
  <c r="O25" i="1"/>
  <c r="R25" i="1" s="1"/>
  <c r="S25" i="1"/>
  <c r="O26" i="1"/>
  <c r="R26" i="1" s="1"/>
  <c r="S26" i="1"/>
  <c r="O27" i="1"/>
  <c r="R27" i="1" s="1"/>
  <c r="S27" i="1"/>
  <c r="O28" i="1"/>
  <c r="R28" i="1" s="1"/>
  <c r="S28" i="1"/>
  <c r="O29" i="1"/>
  <c r="R29" i="1" s="1"/>
  <c r="S29" i="1"/>
  <c r="O30" i="1"/>
  <c r="R30" i="1" s="1"/>
  <c r="S30" i="1"/>
  <c r="O31" i="1"/>
  <c r="R31" i="1" s="1"/>
  <c r="S31" i="1"/>
  <c r="O32" i="1"/>
  <c r="R32" i="1" s="1"/>
  <c r="S32" i="1"/>
  <c r="O33" i="1"/>
  <c r="R33" i="1" s="1"/>
  <c r="S33" i="1"/>
  <c r="O34" i="1"/>
  <c r="R34" i="1" s="1"/>
  <c r="S34" i="1"/>
  <c r="O35" i="1"/>
  <c r="R35" i="1" s="1"/>
  <c r="S35" i="1"/>
  <c r="O36" i="1"/>
  <c r="R36" i="1" s="1"/>
  <c r="S36" i="1"/>
  <c r="O37" i="1"/>
  <c r="R37" i="1" s="1"/>
  <c r="S37" i="1"/>
  <c r="O38" i="1"/>
  <c r="R38" i="1" s="1"/>
  <c r="S38" i="1"/>
  <c r="O39" i="1"/>
  <c r="R39" i="1" s="1"/>
  <c r="S39" i="1"/>
  <c r="O40" i="1"/>
  <c r="R40" i="1" s="1"/>
  <c r="S40" i="1"/>
  <c r="O41" i="1"/>
  <c r="R41" i="1" s="1"/>
  <c r="S41" i="1"/>
  <c r="O42" i="1"/>
  <c r="R42" i="1" s="1"/>
  <c r="S42" i="1"/>
  <c r="O43" i="1"/>
  <c r="R43" i="1" s="1"/>
  <c r="S43" i="1"/>
  <c r="O44" i="1"/>
  <c r="R44" i="1" s="1"/>
  <c r="S44" i="1"/>
  <c r="O45" i="1"/>
  <c r="R45" i="1" s="1"/>
  <c r="S45" i="1"/>
  <c r="O46" i="1"/>
  <c r="R46" i="1" s="1"/>
  <c r="S46" i="1"/>
  <c r="O47" i="1"/>
  <c r="R47" i="1" s="1"/>
  <c r="S47" i="1"/>
  <c r="O48" i="1"/>
  <c r="R48" i="1" s="1"/>
  <c r="S48" i="1"/>
  <c r="O49" i="1"/>
  <c r="R49" i="1" s="1"/>
  <c r="S49" i="1"/>
  <c r="O50" i="1"/>
  <c r="R50" i="1" s="1"/>
  <c r="S50" i="1"/>
  <c r="O51" i="1"/>
  <c r="R51" i="1" s="1"/>
  <c r="S51" i="1"/>
  <c r="O52" i="1"/>
  <c r="R52" i="1" s="1"/>
  <c r="S52" i="1"/>
  <c r="O53" i="1"/>
  <c r="R53" i="1" s="1"/>
  <c r="S53" i="1"/>
  <c r="O54" i="1"/>
  <c r="R54" i="1" s="1"/>
  <c r="S54" i="1"/>
  <c r="O55" i="1"/>
  <c r="R55" i="1" s="1"/>
  <c r="S55" i="1"/>
  <c r="O56" i="1"/>
  <c r="R56" i="1" s="1"/>
  <c r="S56" i="1"/>
  <c r="O5" i="1"/>
  <c r="R5" i="1" s="1"/>
  <c r="T23" i="1" l="1"/>
  <c r="T5" i="1"/>
  <c r="T59" i="1"/>
  <c r="T19" i="1"/>
  <c r="T15" i="1"/>
  <c r="T62" i="1"/>
  <c r="T66" i="1"/>
  <c r="T24" i="1"/>
  <c r="T20" i="1"/>
  <c r="T16" i="1"/>
  <c r="T11" i="1"/>
  <c r="T54" i="1"/>
  <c r="T50" i="1"/>
  <c r="T46" i="1"/>
  <c r="T42" i="1"/>
  <c r="T38" i="1"/>
  <c r="T22" i="1"/>
  <c r="T18" i="1"/>
  <c r="T14" i="1"/>
  <c r="T21" i="1"/>
  <c r="T17" i="1"/>
  <c r="T13" i="1"/>
  <c r="T34" i="1"/>
  <c r="T30" i="1"/>
  <c r="T26" i="1"/>
  <c r="T56" i="1"/>
  <c r="T52" i="1"/>
  <c r="T48" i="1"/>
  <c r="T44" i="1"/>
  <c r="T40" i="1"/>
  <c r="T36" i="1"/>
  <c r="T32" i="1"/>
  <c r="T28" i="1"/>
  <c r="T67" i="1"/>
  <c r="T12" i="1"/>
  <c r="T64" i="1"/>
  <c r="T60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69" i="1"/>
  <c r="T65" i="1"/>
  <c r="T61" i="1"/>
  <c r="T57" i="1"/>
  <c r="T70" i="1"/>
  <c r="T68" i="1"/>
  <c r="T63" i="1"/>
  <c r="T58" i="1"/>
  <c r="S6" i="1" l="1"/>
  <c r="S7" i="1"/>
  <c r="S8" i="1"/>
  <c r="S9" i="1"/>
  <c r="S10" i="1"/>
  <c r="O6" i="1" l="1"/>
  <c r="T6" i="1" s="1"/>
  <c r="O7" i="1"/>
  <c r="O8" i="1"/>
  <c r="O9" i="1"/>
  <c r="O10" i="1"/>
  <c r="T8" i="1" l="1"/>
  <c r="R8" i="1"/>
  <c r="T7" i="1"/>
  <c r="R7" i="1"/>
  <c r="T9" i="1"/>
  <c r="R9" i="1"/>
  <c r="T10" i="1"/>
  <c r="R10" i="1"/>
  <c r="R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3E7E05-B2F6-409F-89DD-A33EF068AC06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DD1C6D4E-4AA1-4C8E-B260-F9EB7373FA7A}" keepAlive="1" name="Query - Table11" description="Connection to the 'Table11' query in the workbook." type="5" refreshedVersion="8" background="1" saveData="1">
    <dbPr connection="Provider=Microsoft.Mashup.OleDb.1;Data Source=$Workbook$;Location=Table11;Extended Properties=&quot;&quot;" command="SELECT * FROM [Table11]"/>
  </connection>
  <connection id="3" xr16:uid="{73D79048-BE01-4770-9FA0-2DA18B12F82E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4" xr16:uid="{DC3B4117-35A7-48A5-9ACE-49B82E1C4255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  <connection id="5" xr16:uid="{982C9DCB-4ED4-4679-BE8E-59F3F8272A74}" keepAlive="1" name="Query - Table7" description="Connection to the 'Table7' query in the workbook." type="5" refreshedVersion="8" background="1" saveData="1">
    <dbPr connection="Provider=Microsoft.Mashup.OleDb.1;Data Source=$Workbook$;Location=Table7;Extended Properties=&quot;&quot;" command="SELECT * FROM [Table7]"/>
  </connection>
  <connection id="6" xr16:uid="{0B32009C-3FB0-4BAF-A37E-ABA240444309}" keepAlive="1" name="Query - Table9" description="Connection to the 'Table9' query in the workbook." type="5" refreshedVersion="8" background="1" saveData="1">
    <dbPr connection="Provider=Microsoft.Mashup.OleDb.1;Data Source=$Workbook$;Location=Table9;Extended Properties=&quot;&quot;" command="SELECT * FROM [Table9]"/>
  </connection>
</connections>
</file>

<file path=xl/sharedStrings.xml><?xml version="1.0" encoding="utf-8"?>
<sst xmlns="http://schemas.openxmlformats.org/spreadsheetml/2006/main" count="5045" uniqueCount="321">
  <si>
    <t>BoxNum</t>
  </si>
  <si>
    <t>Color</t>
  </si>
  <si>
    <t>S</t>
  </si>
  <si>
    <t>M</t>
  </si>
  <si>
    <t>L</t>
  </si>
  <si>
    <t>XL</t>
  </si>
  <si>
    <t>XXL</t>
  </si>
  <si>
    <t>QTY</t>
  </si>
  <si>
    <t>NWeight</t>
  </si>
  <si>
    <t>GWeight</t>
  </si>
  <si>
    <t>BoxMeasure</t>
  </si>
  <si>
    <t>Extra</t>
  </si>
  <si>
    <t>Catron</t>
  </si>
  <si>
    <t>Accessesorise</t>
  </si>
  <si>
    <t>CTN</t>
  </si>
  <si>
    <t>PCS_CTN</t>
  </si>
  <si>
    <t>XXXL</t>
  </si>
  <si>
    <t>TOTAL_PCS</t>
  </si>
  <si>
    <t>60X40X20 CM</t>
  </si>
  <si>
    <t>DESCRIPTION</t>
  </si>
  <si>
    <t>GENDER</t>
  </si>
  <si>
    <t>XXXXL</t>
  </si>
  <si>
    <t>XXXXXL</t>
  </si>
  <si>
    <t>XXXXXXL</t>
  </si>
  <si>
    <t>NG5001</t>
  </si>
  <si>
    <t>MAN'S SS POLO SHIRT</t>
  </si>
  <si>
    <t>MAN</t>
  </si>
  <si>
    <t xml:space="preserve">                    fashionwear ltd.</t>
  </si>
  <si>
    <t>SOUTH SALNA, P.O- SALNA BAZAR,</t>
  </si>
  <si>
    <t>GAZIPUR -1703, BANGLADESH</t>
  </si>
  <si>
    <r>
      <rPr>
        <sz val="11"/>
        <rFont val="Syne"/>
      </rPr>
      <t>E-MAIL:</t>
    </r>
    <r>
      <rPr>
        <sz val="11"/>
        <rFont val="Adventure Subtitles"/>
        <family val="5"/>
      </rPr>
      <t xml:space="preserve"> </t>
    </r>
    <r>
      <rPr>
        <sz val="11"/>
        <rFont val="Cambria"/>
        <family val="1"/>
      </rPr>
      <t>info.saragroup.bd@gmail.com</t>
    </r>
  </si>
  <si>
    <t>PROFORMA INVOICE</t>
  </si>
  <si>
    <t>PROFORMA INVOICE NO.:</t>
  </si>
  <si>
    <t>SFW/CLAN/SS25/1236</t>
  </si>
  <si>
    <t xml:space="preserve">DATE: </t>
  </si>
  <si>
    <t>8TH AUGUST, 2024</t>
  </si>
  <si>
    <t>BENEFICIARY'S NAME &amp; ADDRESS :</t>
  </si>
  <si>
    <t>BAYER'S NAME &amp; ADDRESS :</t>
  </si>
  <si>
    <t>SARA FASHIONWEAR LTD.</t>
  </si>
  <si>
    <t>CLAN SRL</t>
  </si>
  <si>
    <t>SOUTH SALNA, PO-SALNA BAZAR,</t>
  </si>
  <si>
    <t>V.LE EUROPA, 14</t>
  </si>
  <si>
    <t>GAZIPUR-1703, BANGLADESH.</t>
  </si>
  <si>
    <t>46042-CASTELGOFFREDO (MN)</t>
  </si>
  <si>
    <t>ITALY</t>
  </si>
  <si>
    <t>EURI :</t>
  </si>
  <si>
    <t>BENEFICIARY'S BANK NAME &amp; ADDRESS :</t>
  </si>
  <si>
    <t>NOTIFY  NAME &amp; ADDRESS :</t>
  </si>
  <si>
    <t>EXPORT IMPORT BANK OF BANGLADESH LTD.</t>
  </si>
  <si>
    <t>TBA</t>
  </si>
  <si>
    <t>UTTARA BRANCH,</t>
  </si>
  <si>
    <t>UTTARA, DHAKA, BANGLADESH.</t>
  </si>
  <si>
    <t>SWIFT: EXBKBDDH015</t>
  </si>
  <si>
    <t>CD A/C: 0111000152878</t>
  </si>
  <si>
    <t>BAYER'S BANK NAME &amp; ADDRESS :</t>
  </si>
  <si>
    <t>FOR, SARA FASHION WEAR LTD.</t>
  </si>
  <si>
    <t>SL NO.</t>
  </si>
  <si>
    <t>BRAND NAME</t>
  </si>
  <si>
    <t>STYLE NO.</t>
  </si>
  <si>
    <t>BUYER DESCRIPTION</t>
  </si>
  <si>
    <t>ITEM DESCRIPTION</t>
  </si>
  <si>
    <t>FABRIC COMPOSITION</t>
  </si>
  <si>
    <t>COLOR</t>
  </si>
  <si>
    <t>SIZE</t>
  </si>
  <si>
    <t>CAT</t>
  </si>
  <si>
    <t>HS CODE</t>
  </si>
  <si>
    <t xml:space="preserve">PACKING </t>
  </si>
  <si>
    <t>QUANTITY/ PCS</t>
  </si>
  <si>
    <t>UNIT PRICE /FOB</t>
  </si>
  <si>
    <t>TOTAL
VALUE (IN US$)</t>
  </si>
  <si>
    <t>PO# 45/03 DATE: 31/07/2024</t>
  </si>
  <si>
    <t>NAVIGARE</t>
  </si>
  <si>
    <t>MAN'S SS POLO</t>
  </si>
  <si>
    <t xml:space="preserve">100% COTTON </t>
  </si>
  <si>
    <t>AS PO</t>
  </si>
  <si>
    <t>S-3XL</t>
  </si>
  <si>
    <t>POLY</t>
  </si>
  <si>
    <t>/PC</t>
  </si>
  <si>
    <t>4XL-6XL</t>
  </si>
  <si>
    <t>NG5003</t>
  </si>
  <si>
    <t>NG5013</t>
  </si>
  <si>
    <t>NG6007</t>
  </si>
  <si>
    <t>MAN'S T-SHIRT</t>
  </si>
  <si>
    <t>NG6010</t>
  </si>
  <si>
    <t>NG6019</t>
  </si>
  <si>
    <t>NG6023</t>
  </si>
  <si>
    <t>NG6040</t>
  </si>
  <si>
    <t>NG6041</t>
  </si>
  <si>
    <t>TOTAL  QUANTITY &amp; AMOUNT =</t>
  </si>
  <si>
    <t>(SAY US DOLLAR: ONE HUNDRED THIRTY SEVEN THOUSAND SEVEN  HUNDRED EIGHTY ONE AND CENTS SEVENTY ONLY   )</t>
  </si>
  <si>
    <t>TERMS &amp; CONDITIONS :</t>
  </si>
  <si>
    <t>1. PAYMENT TERMS : AN IRREVOCABLE LETTER OF CREDIT, AT SIGHT ANY BANK IN BANGLADESH BY NEGOTIATION</t>
  </si>
  <si>
    <t xml:space="preserve">    OR</t>
  </si>
  <si>
    <t xml:space="preserve">    EXPORT IMPORT BANK OF BANGLADESH LTD.</t>
  </si>
  <si>
    <t xml:space="preserve">    UTTARA BRANCH</t>
  </si>
  <si>
    <t xml:space="preserve">    DHAKA, BANGLADESH</t>
  </si>
  <si>
    <t xml:space="preserve">    ACCOUNT NO:  0111000152878</t>
  </si>
  <si>
    <t xml:space="preserve">    SWIFT CODE: EXBKBDDH015</t>
  </si>
  <si>
    <t>2. ALL PRICE QUOTED     :  FOB, CHATTOGRAM</t>
  </si>
  <si>
    <t>3. SHIPMENT MODE        : CHATTOGRAM BY SEA.</t>
  </si>
  <si>
    <t>4. PORT OF LOADING     : CHATTOGRAM, BANGLADESH.</t>
  </si>
  <si>
    <t>5. PORT OF DISCHARGE : ANY PORT IN ITALY.</t>
  </si>
  <si>
    <t>6. QUANTITY &amp; VALUE   : TOLERANCE 5% (+/-)</t>
  </si>
  <si>
    <t>7. PARTIAL SHIPMENT    :  ALLOWED.</t>
  </si>
  <si>
    <t>8. SHIPMENT DATE           : 10TH  DECEMBER, 2024</t>
  </si>
  <si>
    <t>9. COUNTRY OF ORIGIN : BANGLADESH</t>
  </si>
  <si>
    <t xml:space="preserve">10. BL CLAUSE: </t>
  </si>
  <si>
    <t>FULL SET CLEAN ON BOARD MARINE BILL OF LADING ISSUING</t>
  </si>
  <si>
    <t>TO THE ORDER OF NEGOTIATING BANK IN BANGLADESH AND ENDORSED</t>
  </si>
  <si>
    <t>TO THE ORDER OF ISSUING BANK  MARKED FREIGHT TO COLLECT.</t>
  </si>
  <si>
    <t>DOCUMENTS REQUIRED :</t>
  </si>
  <si>
    <t>1. SIGNED COMMERCIAL INVOICE.</t>
  </si>
  <si>
    <t>2. FULL SET (3/3) OF CLEAN ON BOARD MARINE BILL OF LADING .</t>
  </si>
  <si>
    <t>3. SIGNED PACKING LIST.</t>
  </si>
  <si>
    <t>4. REX STATEMENT OF ORIGIN IN THE INVOICE.</t>
  </si>
  <si>
    <t xml:space="preserve">FOR &amp; ON BEHALF OF </t>
  </si>
  <si>
    <t>_____________________________</t>
  </si>
  <si>
    <t>______________________________</t>
  </si>
  <si>
    <t>AUTHORIZED SIGNATURE WITH SEAL</t>
  </si>
  <si>
    <t>STYLE</t>
  </si>
  <si>
    <t>SHIP_MODE</t>
  </si>
  <si>
    <t xml:space="preserve">  S</t>
  </si>
  <si>
    <t xml:space="preserve">  M</t>
  </si>
  <si>
    <t xml:space="preserve">  L</t>
  </si>
  <si>
    <t xml:space="preserve">  XL</t>
  </si>
  <si>
    <t xml:space="preserve">  XXL</t>
  </si>
  <si>
    <t xml:space="preserve">  3XL</t>
  </si>
  <si>
    <t xml:space="preserve">  4XL</t>
  </si>
  <si>
    <t xml:space="preserve">  5XL</t>
  </si>
  <si>
    <t xml:space="preserve">  6XL</t>
  </si>
  <si>
    <t xml:space="preserve">  TOTAL</t>
  </si>
  <si>
    <t>SEA</t>
  </si>
  <si>
    <t>AIR</t>
  </si>
  <si>
    <t>BEIG</t>
  </si>
  <si>
    <t>FULL</t>
  </si>
  <si>
    <t>BLAC</t>
  </si>
  <si>
    <t>BLUE</t>
  </si>
  <si>
    <t>CELE</t>
  </si>
  <si>
    <t>DENI</t>
  </si>
  <si>
    <t>GRIG</t>
  </si>
  <si>
    <t>ICE</t>
  </si>
  <si>
    <t>NAVY</t>
  </si>
  <si>
    <t>ROSA</t>
  </si>
  <si>
    <t>SALV</t>
  </si>
  <si>
    <t>WHIT</t>
  </si>
  <si>
    <t>CORA</t>
  </si>
  <si>
    <t>FANG</t>
  </si>
  <si>
    <t>VERD</t>
  </si>
  <si>
    <t>BITT</t>
  </si>
  <si>
    <t>OFFW</t>
  </si>
  <si>
    <t>CORD</t>
  </si>
  <si>
    <t>STYLE_CODE</t>
  </si>
  <si>
    <t>Shipping_Mode</t>
  </si>
  <si>
    <t>Index</t>
  </si>
  <si>
    <t>Custom</t>
  </si>
  <si>
    <t>1</t>
  </si>
  <si>
    <t>2-3</t>
  </si>
  <si>
    <t>4</t>
  </si>
  <si>
    <t>5-7</t>
  </si>
  <si>
    <t>8-9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</si>
  <si>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</si>
  <si>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</si>
  <si>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</si>
  <si>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</si>
  <si>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</si>
  <si>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</si>
  <si>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</si>
  <si>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</si>
  <si>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</si>
  <si>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19-20</t>
  </si>
  <si>
    <t>21-22</t>
  </si>
  <si>
    <t>23</t>
  </si>
  <si>
    <t>24</t>
  </si>
  <si>
    <t>25</t>
  </si>
  <si>
    <t>26</t>
  </si>
  <si>
    <t>27</t>
  </si>
  <si>
    <t>28</t>
  </si>
  <si>
    <t>29-30</t>
  </si>
  <si>
    <t>31-32</t>
  </si>
  <si>
    <t>33</t>
  </si>
  <si>
    <t>34</t>
  </si>
  <si>
    <t>35</t>
  </si>
  <si>
    <t>36</t>
  </si>
  <si>
    <t>37</t>
  </si>
  <si>
    <t>38-40</t>
  </si>
  <si>
    <t>41-43</t>
  </si>
  <si>
    <t>44-46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</si>
  <si>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</si>
  <si>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</si>
  <si>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</si>
  <si>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</si>
  <si>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</si>
  <si>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</si>
  <si>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</si>
  <si>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</si>
  <si>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</si>
  <si>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</si>
  <si>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</si>
  <si>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</si>
  <si>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</si>
  <si>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</si>
  <si>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</si>
  <si>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</si>
  <si>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</si>
  <si>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64-65</t>
  </si>
  <si>
    <t>66</t>
  </si>
  <si>
    <t>67-68</t>
  </si>
  <si>
    <t>69</t>
  </si>
  <si>
    <t>70</t>
  </si>
  <si>
    <t>71</t>
  </si>
  <si>
    <t>72</t>
  </si>
  <si>
    <t>73-74</t>
  </si>
  <si>
    <t>75-76</t>
  </si>
  <si>
    <t>77-78</t>
  </si>
  <si>
    <t>79</t>
  </si>
  <si>
    <t>80</t>
  </si>
  <si>
    <t>81</t>
  </si>
  <si>
    <t>82</t>
  </si>
  <si>
    <t>83</t>
  </si>
  <si>
    <t>84</t>
  </si>
  <si>
    <t>85</t>
  </si>
  <si>
    <t>2</t>
  </si>
  <si>
    <t>3</t>
  </si>
  <si>
    <t>5</t>
  </si>
  <si>
    <t>6</t>
  </si>
  <si>
    <t>7</t>
  </si>
  <si>
    <t>8</t>
  </si>
  <si>
    <t>9</t>
  </si>
  <si>
    <t>19</t>
  </si>
  <si>
    <t>20-21</t>
  </si>
  <si>
    <t>22-23</t>
  </si>
  <si>
    <t>24-25</t>
  </si>
  <si>
    <t>26-27</t>
  </si>
  <si>
    <t>29</t>
  </si>
  <si>
    <t>30</t>
  </si>
  <si>
    <t>31</t>
  </si>
  <si>
    <t>32</t>
  </si>
  <si>
    <t>35-36</t>
  </si>
  <si>
    <t>37-38</t>
  </si>
  <si>
    <t>39</t>
  </si>
  <si>
    <t>40</t>
  </si>
  <si>
    <t>41</t>
  </si>
  <si>
    <t>42</t>
  </si>
  <si>
    <t>43</t>
  </si>
  <si>
    <t>44</t>
  </si>
  <si>
    <t>45</t>
  </si>
  <si>
    <t>46</t>
  </si>
  <si>
    <t>47-49</t>
  </si>
  <si>
    <t>51-53</t>
  </si>
  <si>
    <t>64</t>
  </si>
  <si>
    <t>65-66</t>
  </si>
  <si>
    <t>67-69</t>
  </si>
  <si>
    <t>70-71</t>
  </si>
  <si>
    <t>72-73</t>
  </si>
  <si>
    <t>74</t>
  </si>
  <si>
    <t>75</t>
  </si>
  <si>
    <t>76</t>
  </si>
  <si>
    <t>77</t>
  </si>
  <si>
    <t>78</t>
  </si>
  <si>
    <t>83-84</t>
  </si>
  <si>
    <t>85-86</t>
  </si>
  <si>
    <t>87</t>
  </si>
  <si>
    <t>88</t>
  </si>
  <si>
    <t>89</t>
  </si>
  <si>
    <t>90</t>
  </si>
  <si>
    <t>91</t>
  </si>
  <si>
    <t>92</t>
  </si>
  <si>
    <t>93-94</t>
  </si>
  <si>
    <t>95-100</t>
  </si>
  <si>
    <t>101-106</t>
  </si>
  <si>
    <t>107-111</t>
  </si>
  <si>
    <t>112-117</t>
  </si>
  <si>
    <t>118-122</t>
  </si>
  <si>
    <t>123-125</t>
  </si>
  <si>
    <t>126-128</t>
  </si>
  <si>
    <t>129-130</t>
  </si>
  <si>
    <t>131</t>
  </si>
  <si>
    <t>132</t>
  </si>
  <si>
    <t>133</t>
  </si>
  <si>
    <t>134</t>
  </si>
  <si>
    <t>135</t>
  </si>
  <si>
    <t>136</t>
  </si>
  <si>
    <t>137</t>
  </si>
  <si>
    <t>138</t>
  </si>
  <si>
    <t>139-143</t>
  </si>
  <si>
    <t>144-148</t>
  </si>
  <si>
    <t>149-151</t>
  </si>
  <si>
    <t>152</t>
  </si>
  <si>
    <t>153-156</t>
  </si>
  <si>
    <t>157-159</t>
  </si>
  <si>
    <t>160</t>
  </si>
  <si>
    <t>161</t>
  </si>
  <si>
    <t>162</t>
  </si>
  <si>
    <t>163</t>
  </si>
  <si>
    <t>164</t>
  </si>
  <si>
    <t>165</t>
  </si>
  <si>
    <t>166</t>
  </si>
  <si>
    <t>167-168</t>
  </si>
  <si>
    <t>169-173</t>
  </si>
  <si>
    <t>174-178</t>
  </si>
  <si>
    <t>179-181</t>
  </si>
  <si>
    <t>182</t>
  </si>
  <si>
    <t>183-185</t>
  </si>
  <si>
    <t>186</t>
  </si>
  <si>
    <t>187-189</t>
  </si>
  <si>
    <t>190</t>
  </si>
  <si>
    <t>191</t>
  </si>
  <si>
    <t>192</t>
  </si>
  <si>
    <t>193</t>
  </si>
  <si>
    <t>16-17</t>
  </si>
  <si>
    <t>18-19</t>
  </si>
  <si>
    <t>20</t>
  </si>
  <si>
    <t>21</t>
  </si>
  <si>
    <t>22</t>
  </si>
  <si>
    <t>18-20</t>
  </si>
  <si>
    <t>21-23</t>
  </si>
  <si>
    <t>27-28</t>
  </si>
  <si>
    <t>34-35</t>
  </si>
  <si>
    <t>36-37</t>
  </si>
  <si>
    <t>38</t>
  </si>
  <si>
    <t>39-40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</si>
</sst>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"/>
    <numFmt numFmtId="168" formatCode="_(* #,##0_);_(* \(#,##0\);_(* &quot;-&quot;??_);_(@_)"/>
    <numFmt numFmtId="169" formatCode="&quot;$&quot;#,##0.00"/>
  </numFmts>
  <fonts count="52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Syne"/>
    </font>
    <font>
      <sz val="18"/>
      <color indexed="62"/>
      <name val="Ultraworld"/>
    </font>
    <font>
      <sz val="11"/>
      <name val="Arial Rounded MT Bold"/>
      <family val="2"/>
    </font>
    <font>
      <sz val="12"/>
      <name val="Ultraworld"/>
    </font>
    <font>
      <u/>
      <sz val="10"/>
      <color theme="10"/>
      <name val="Arial"/>
      <family val="2"/>
    </font>
    <font>
      <u/>
      <sz val="14"/>
      <color theme="10"/>
      <name val="Arial Narrow"/>
      <family val="2"/>
    </font>
    <font>
      <sz val="10"/>
      <name val="Century Gothic"/>
      <family val="2"/>
    </font>
    <font>
      <sz val="11"/>
      <name val="Adventure Subtitles"/>
      <family val="5"/>
    </font>
    <font>
      <sz val="11"/>
      <name val="Syne"/>
    </font>
    <font>
      <sz val="11"/>
      <name val="Cambria"/>
      <family val="1"/>
    </font>
    <font>
      <b/>
      <u/>
      <sz val="18"/>
      <name val="Century Gothic"/>
      <family val="2"/>
    </font>
    <font>
      <b/>
      <sz val="18"/>
      <name val="Century Gothic"/>
      <family val="2"/>
    </font>
    <font>
      <b/>
      <sz val="12"/>
      <name val="Arial Rounded MT Bold"/>
      <family val="2"/>
    </font>
    <font>
      <b/>
      <sz val="12"/>
      <name val="Century Gothic"/>
      <family val="2"/>
    </font>
    <font>
      <b/>
      <u/>
      <sz val="12"/>
      <color theme="1"/>
      <name val="Calibri"/>
      <family val="2"/>
      <scheme val="minor"/>
    </font>
    <font>
      <b/>
      <u/>
      <sz val="10"/>
      <name val="Century Gothic"/>
      <family val="2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name val="Century Gothic"/>
      <family val="2"/>
    </font>
    <font>
      <sz val="12"/>
      <color theme="1"/>
      <name val="Calibri"/>
      <family val="2"/>
      <scheme val="minor"/>
    </font>
    <font>
      <sz val="12"/>
      <name val="Calibri Light"/>
      <family val="1"/>
      <scheme val="major"/>
    </font>
    <font>
      <sz val="12"/>
      <name val="Calibri"/>
      <family val="2"/>
      <scheme val="minor"/>
    </font>
    <font>
      <sz val="12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name val="Calibri"/>
      <family val="2"/>
      <scheme val="minor"/>
    </font>
    <font>
      <b/>
      <sz val="10"/>
      <name val="Century Gothic"/>
      <family val="2"/>
    </font>
    <font>
      <sz val="13"/>
      <color theme="1"/>
      <name val="Calibri"/>
      <family val="2"/>
      <scheme val="minor"/>
    </font>
    <font>
      <b/>
      <sz val="10"/>
      <name val="Trebuchet MS"/>
      <family val="2"/>
    </font>
    <font>
      <sz val="10"/>
      <color theme="1"/>
      <name val="Calibri"/>
      <family val="2"/>
      <scheme val="minor"/>
    </font>
    <font>
      <sz val="13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0"/>
      <name val="Arial"/>
      <family val="2"/>
    </font>
    <font>
      <b/>
      <u/>
      <sz val="11"/>
      <color theme="1"/>
      <name val="Tahoma"/>
      <family val="2"/>
    </font>
    <font>
      <sz val="10"/>
      <color rgb="FF000000"/>
      <name val="Times New Roman"/>
      <charset val="204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63A4F7"/>
        <bgColor indexed="64"/>
      </patternFill>
    </fill>
    <fill>
      <patternFill patternType="solid">
        <fgColor rgb="FFC6EFCE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166" fontId="3" fillId="0" borderId="0" applyFont="0" applyFill="0" applyBorder="0" applyAlignment="0" applyProtection="0"/>
    <xf numFmtId="0" fontId="2" fillId="0" borderId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6" fillId="0" borderId="0"/>
    <xf numFmtId="166" fontId="2" fillId="0" borderId="0" applyFont="0" applyFill="0" applyBorder="0" applyAlignment="0" applyProtection="0"/>
    <xf numFmtId="0" fontId="7" fillId="3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45" fillId="0" borderId="0"/>
  </cellStyleXfs>
  <cellXfs count="149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10" applyAlignment="1">
      <alignment vertical="center"/>
    </xf>
    <xf numFmtId="0" fontId="15" fillId="0" borderId="0" xfId="11" applyFont="1" applyBorder="1" applyAlignment="1" applyProtection="1">
      <alignment vertical="center"/>
    </xf>
    <xf numFmtId="0" fontId="16" fillId="0" borderId="0" xfId="10" applyFont="1" applyAlignment="1">
      <alignment vertical="center"/>
    </xf>
    <xf numFmtId="0" fontId="17" fillId="0" borderId="3" xfId="0" applyFont="1" applyBorder="1" applyAlignment="1">
      <alignment vertical="center"/>
    </xf>
    <xf numFmtId="0" fontId="16" fillId="0" borderId="3" xfId="10" applyFont="1" applyBorder="1" applyAlignment="1">
      <alignment vertical="center"/>
    </xf>
    <xf numFmtId="0" fontId="21" fillId="0" borderId="0" xfId="10" applyFont="1" applyAlignment="1">
      <alignment horizontal="center"/>
    </xf>
    <xf numFmtId="0" fontId="22" fillId="0" borderId="0" xfId="10" applyFont="1"/>
    <xf numFmtId="0" fontId="23" fillId="0" borderId="0" xfId="10" applyFont="1" applyAlignment="1">
      <alignment wrapText="1"/>
    </xf>
    <xf numFmtId="0" fontId="23" fillId="0" borderId="0" xfId="10" applyFont="1"/>
    <xf numFmtId="0" fontId="23" fillId="0" borderId="0" xfId="10" applyFont="1" applyAlignment="1">
      <alignment horizontal="center"/>
    </xf>
    <xf numFmtId="0" fontId="23" fillId="0" borderId="0" xfId="10" applyFont="1" applyAlignment="1">
      <alignment horizontal="left"/>
    </xf>
    <xf numFmtId="0" fontId="5" fillId="0" borderId="0" xfId="0" applyFont="1"/>
    <xf numFmtId="0" fontId="23" fillId="0" borderId="0" xfId="10" applyFont="1" applyAlignment="1">
      <alignment horizontal="left" wrapText="1"/>
    </xf>
    <xf numFmtId="0" fontId="24" fillId="0" borderId="0" xfId="10" applyFont="1"/>
    <xf numFmtId="0" fontId="25" fillId="0" borderId="0" xfId="10" applyFont="1"/>
    <xf numFmtId="0" fontId="26" fillId="0" borderId="0" xfId="10" applyFont="1"/>
    <xf numFmtId="0" fontId="27" fillId="0" borderId="0" xfId="10" applyFont="1"/>
    <xf numFmtId="0" fontId="28" fillId="0" borderId="0" xfId="10" applyFont="1"/>
    <xf numFmtId="0" fontId="29" fillId="0" borderId="0" xfId="10" applyFont="1"/>
    <xf numFmtId="0" fontId="30" fillId="0" borderId="0" xfId="10" applyFont="1"/>
    <xf numFmtId="0" fontId="9" fillId="0" borderId="0" xfId="10" applyFont="1"/>
    <xf numFmtId="49" fontId="31" fillId="4" borderId="0" xfId="2" applyNumberFormat="1" applyFont="1" applyFill="1" applyAlignment="1">
      <alignment vertical="center"/>
    </xf>
    <xf numFmtId="0" fontId="0" fillId="0" borderId="0" xfId="10" applyFont="1"/>
    <xf numFmtId="0" fontId="5" fillId="0" borderId="0" xfId="10" applyFont="1"/>
    <xf numFmtId="49" fontId="31" fillId="4" borderId="0" xfId="2" applyNumberFormat="1" applyFont="1" applyFill="1" applyAlignment="1">
      <alignment vertical="top" wrapText="1" shrinkToFit="1"/>
    </xf>
    <xf numFmtId="0" fontId="32" fillId="0" borderId="0" xfId="10" applyFont="1"/>
    <xf numFmtId="49" fontId="31" fillId="4" borderId="0" xfId="2" applyNumberFormat="1" applyFont="1" applyFill="1" applyAlignment="1">
      <alignment horizontal="left"/>
    </xf>
    <xf numFmtId="0" fontId="3" fillId="0" borderId="0" xfId="10"/>
    <xf numFmtId="0" fontId="33" fillId="0" borderId="0" xfId="10" applyFont="1"/>
    <xf numFmtId="49" fontId="31" fillId="4" borderId="0" xfId="2" applyNumberFormat="1" applyFont="1" applyFill="1"/>
    <xf numFmtId="0" fontId="34" fillId="0" borderId="0" xfId="10" applyFont="1"/>
    <xf numFmtId="0" fontId="35" fillId="0" borderId="0" xfId="10" applyFont="1"/>
    <xf numFmtId="0" fontId="36" fillId="5" borderId="5" xfId="9" applyFont="1" applyFill="1" applyBorder="1" applyAlignment="1">
      <alignment horizontal="center" vertical="center" wrapText="1"/>
    </xf>
    <xf numFmtId="0" fontId="36" fillId="5" borderId="6" xfId="9" applyFont="1" applyFill="1" applyBorder="1" applyAlignment="1">
      <alignment horizontal="center" vertical="center" wrapText="1"/>
    </xf>
    <xf numFmtId="0" fontId="36" fillId="5" borderId="6" xfId="9" applyFont="1" applyFill="1" applyBorder="1" applyAlignment="1">
      <alignment horizontal="center" vertical="center"/>
    </xf>
    <xf numFmtId="0" fontId="36" fillId="5" borderId="9" xfId="9" applyFont="1" applyFill="1" applyBorder="1" applyAlignment="1">
      <alignment horizontal="center" vertical="center" wrapText="1"/>
    </xf>
    <xf numFmtId="0" fontId="36" fillId="0" borderId="10" xfId="9" applyFont="1" applyFill="1" applyBorder="1" applyAlignment="1">
      <alignment vertical="center"/>
    </xf>
    <xf numFmtId="0" fontId="36" fillId="0" borderId="11" xfId="9" applyFont="1" applyFill="1" applyBorder="1" applyAlignment="1">
      <alignment vertical="center"/>
    </xf>
    <xf numFmtId="0" fontId="36" fillId="0" borderId="11" xfId="9" applyFont="1" applyFill="1" applyBorder="1" applyAlignment="1">
      <alignment vertical="center" wrapText="1"/>
    </xf>
    <xf numFmtId="0" fontId="36" fillId="0" borderId="12" xfId="9" applyFont="1" applyFill="1" applyBorder="1" applyAlignment="1">
      <alignment vertical="center" wrapText="1"/>
    </xf>
    <xf numFmtId="0" fontId="5" fillId="0" borderId="13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1" fontId="5" fillId="0" borderId="1" xfId="0" quotePrefix="1" applyNumberFormat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168" fontId="5" fillId="0" borderId="1" xfId="8" applyNumberFormat="1" applyFont="1" applyFill="1" applyBorder="1" applyAlignment="1">
      <alignment horizontal="center" vertical="center"/>
    </xf>
    <xf numFmtId="169" fontId="5" fillId="0" borderId="14" xfId="8" applyNumberFormat="1" applyFont="1" applyFill="1" applyBorder="1" applyAlignment="1">
      <alignment vertical="center"/>
    </xf>
    <xf numFmtId="169" fontId="5" fillId="0" borderId="15" xfId="8" quotePrefix="1" applyNumberFormat="1" applyFont="1" applyFill="1" applyBorder="1" applyAlignment="1">
      <alignment vertical="center"/>
    </xf>
    <xf numFmtId="164" fontId="5" fillId="0" borderId="16" xfId="0" applyNumberFormat="1" applyFont="1" applyBorder="1" applyAlignment="1">
      <alignment vertical="center"/>
    </xf>
    <xf numFmtId="0" fontId="8" fillId="0" borderId="0" xfId="0" applyFont="1"/>
    <xf numFmtId="37" fontId="37" fillId="5" borderId="20" xfId="10" applyNumberFormat="1" applyFont="1" applyFill="1" applyBorder="1" applyAlignment="1">
      <alignment horizontal="right" vertical="center"/>
    </xf>
    <xf numFmtId="168" fontId="37" fillId="5" borderId="21" xfId="10" applyNumberFormat="1" applyFont="1" applyFill="1" applyBorder="1" applyAlignment="1">
      <alignment horizontal="center" vertical="center"/>
    </xf>
    <xf numFmtId="168" fontId="37" fillId="5" borderId="19" xfId="10" applyNumberFormat="1" applyFont="1" applyFill="1" applyBorder="1" applyAlignment="1">
      <alignment horizontal="center" vertical="center"/>
    </xf>
    <xf numFmtId="164" fontId="37" fillId="5" borderId="22" xfId="10" applyNumberFormat="1" applyFont="1" applyFill="1" applyBorder="1" applyAlignment="1">
      <alignment horizontal="right" vertical="center"/>
    </xf>
    <xf numFmtId="164" fontId="0" fillId="0" borderId="0" xfId="0" applyNumberFormat="1"/>
    <xf numFmtId="0" fontId="34" fillId="0" borderId="0" xfId="0" applyFont="1"/>
    <xf numFmtId="0" fontId="38" fillId="0" borderId="0" xfId="10" applyFont="1" applyAlignment="1">
      <alignment horizontal="left"/>
    </xf>
    <xf numFmtId="0" fontId="39" fillId="7" borderId="0" xfId="0" applyFont="1" applyFill="1"/>
    <xf numFmtId="0" fontId="40" fillId="0" borderId="0" xfId="0" applyFont="1"/>
    <xf numFmtId="0" fontId="40" fillId="0" borderId="0" xfId="10" applyFont="1" applyAlignment="1">
      <alignment horizontal="left"/>
    </xf>
    <xf numFmtId="0" fontId="40" fillId="0" borderId="0" xfId="10" applyFont="1" applyAlignment="1">
      <alignment horizontal="left" wrapText="1"/>
    </xf>
    <xf numFmtId="0" fontId="38" fillId="0" borderId="0" xfId="10" applyFont="1" applyAlignment="1">
      <alignment horizontal="left" wrapText="1"/>
    </xf>
    <xf numFmtId="0" fontId="38" fillId="0" borderId="0" xfId="10" applyFont="1"/>
    <xf numFmtId="0" fontId="41" fillId="0" borderId="0" xfId="10" applyFont="1"/>
    <xf numFmtId="0" fontId="38" fillId="0" borderId="0" xfId="10" applyFont="1" applyAlignment="1">
      <alignment vertical="center"/>
    </xf>
    <xf numFmtId="0" fontId="41" fillId="0" borderId="0" xfId="10" applyFont="1" applyAlignment="1">
      <alignment vertical="center"/>
    </xf>
    <xf numFmtId="0" fontId="41" fillId="6" borderId="0" xfId="10" applyFont="1" applyFill="1" applyAlignment="1">
      <alignment vertical="center"/>
    </xf>
    <xf numFmtId="0" fontId="42" fillId="0" borderId="0" xfId="10" applyFont="1"/>
    <xf numFmtId="0" fontId="26" fillId="0" borderId="0" xfId="0" applyFont="1"/>
    <xf numFmtId="0" fontId="9" fillId="0" borderId="0" xfId="0" applyFont="1" applyAlignment="1">
      <alignment horizontal="center"/>
    </xf>
    <xf numFmtId="0" fontId="43" fillId="0" borderId="0" xfId="10" applyFont="1"/>
    <xf numFmtId="0" fontId="44" fillId="0" borderId="0" xfId="10" applyFont="1"/>
    <xf numFmtId="0" fontId="46" fillId="8" borderId="1" xfId="12" applyFont="1" applyFill="1" applyBorder="1" applyAlignment="1">
      <alignment horizontal="center" vertical="center"/>
    </xf>
    <xf numFmtId="0" fontId="47" fillId="8" borderId="1" xfId="12" applyFont="1" applyFill="1" applyBorder="1" applyAlignment="1">
      <alignment horizontal="center" vertical="center"/>
    </xf>
    <xf numFmtId="0" fontId="47" fillId="8" borderId="1" xfId="12" applyFont="1" applyFill="1" applyBorder="1" applyAlignment="1">
      <alignment vertical="center"/>
    </xf>
    <xf numFmtId="0" fontId="45" fillId="0" borderId="0" xfId="12" applyAlignment="1">
      <alignment horizontal="left" vertical="top"/>
    </xf>
    <xf numFmtId="0" fontId="48" fillId="0" borderId="1" xfId="12" applyFont="1" applyBorder="1" applyAlignment="1">
      <alignment horizontal="center" vertical="center" wrapText="1"/>
    </xf>
    <xf numFmtId="0" fontId="48" fillId="9" borderId="1" xfId="12" applyFont="1" applyFill="1" applyBorder="1" applyAlignment="1">
      <alignment horizontal="center" vertical="center" wrapText="1"/>
    </xf>
    <xf numFmtId="0" fontId="48" fillId="9" borderId="1" xfId="12" applyFont="1" applyFill="1" applyBorder="1" applyAlignment="1">
      <alignment horizontal="center" vertical="center"/>
    </xf>
    <xf numFmtId="0" fontId="48" fillId="6" borderId="1" xfId="12" applyFont="1" applyFill="1" applyBorder="1" applyAlignment="1">
      <alignment horizontal="center" vertical="center"/>
    </xf>
    <xf numFmtId="0" fontId="49" fillId="9" borderId="1" xfId="12" applyFont="1" applyFill="1" applyBorder="1" applyAlignment="1">
      <alignment horizontal="center" vertical="center"/>
    </xf>
    <xf numFmtId="0" fontId="46" fillId="0" borderId="2" xfId="12" applyFont="1" applyBorder="1" applyAlignment="1">
      <alignment vertical="center" wrapText="1"/>
    </xf>
    <xf numFmtId="0" fontId="46" fillId="6" borderId="2" xfId="12" applyFont="1" applyFill="1" applyBorder="1" applyAlignment="1">
      <alignment vertical="center" wrapText="1"/>
    </xf>
    <xf numFmtId="0" fontId="48" fillId="0" borderId="24" xfId="12" applyFont="1" applyBorder="1" applyAlignment="1">
      <alignment horizontal="center" vertical="center" wrapText="1"/>
    </xf>
    <xf numFmtId="0" fontId="48" fillId="0" borderId="1" xfId="12" applyFont="1" applyBorder="1" applyAlignment="1">
      <alignment horizontal="center" vertical="center"/>
    </xf>
    <xf numFmtId="0" fontId="49" fillId="0" borderId="1" xfId="12" applyFont="1" applyBorder="1" applyAlignment="1">
      <alignment horizontal="center" vertical="center"/>
    </xf>
    <xf numFmtId="0" fontId="46" fillId="0" borderId="24" xfId="12" applyFont="1" applyBorder="1" applyAlignment="1">
      <alignment vertical="center" wrapText="1"/>
    </xf>
    <xf numFmtId="0" fontId="48" fillId="10" borderId="14" xfId="12" applyFont="1" applyFill="1" applyBorder="1" applyAlignment="1">
      <alignment horizontal="center" vertical="center" wrapText="1"/>
    </xf>
    <xf numFmtId="0" fontId="48" fillId="10" borderId="1" xfId="12" applyFont="1" applyFill="1" applyBorder="1" applyAlignment="1">
      <alignment horizontal="center" vertical="center"/>
    </xf>
    <xf numFmtId="0" fontId="49" fillId="10" borderId="1" xfId="12" applyFont="1" applyFill="1" applyBorder="1" applyAlignment="1">
      <alignment horizontal="center" vertical="center"/>
    </xf>
    <xf numFmtId="0" fontId="49" fillId="10" borderId="24" xfId="12" applyFont="1" applyFill="1" applyBorder="1" applyAlignment="1">
      <alignment horizontal="center" vertical="center"/>
    </xf>
    <xf numFmtId="0" fontId="49" fillId="10" borderId="25" xfId="12" applyFont="1" applyFill="1" applyBorder="1" applyAlignment="1">
      <alignment horizontal="center" vertical="center"/>
    </xf>
    <xf numFmtId="0" fontId="46" fillId="0" borderId="25" xfId="12" applyFont="1" applyBorder="1" applyAlignment="1">
      <alignment vertical="center" wrapText="1"/>
    </xf>
    <xf numFmtId="0" fontId="46" fillId="0" borderId="1" xfId="12" applyFont="1" applyBorder="1" applyAlignment="1">
      <alignment vertical="center" wrapText="1"/>
    </xf>
    <xf numFmtId="0" fontId="46" fillId="6" borderId="1" xfId="12" applyFont="1" applyFill="1" applyBorder="1" applyAlignment="1">
      <alignment vertical="center" wrapText="1"/>
    </xf>
    <xf numFmtId="0" fontId="49" fillId="6" borderId="1" xfId="12" applyFont="1" applyFill="1" applyBorder="1" applyAlignment="1">
      <alignment horizontal="center" vertical="center"/>
    </xf>
    <xf numFmtId="0" fontId="45" fillId="11" borderId="1" xfId="12" applyFill="1" applyBorder="1" applyAlignment="1">
      <alignment horizontal="center" vertical="center"/>
    </xf>
    <xf numFmtId="0" fontId="50" fillId="11" borderId="1" xfId="12" applyFont="1" applyFill="1" applyBorder="1" applyAlignment="1">
      <alignment horizontal="center" vertical="center"/>
    </xf>
    <xf numFmtId="0" fontId="51" fillId="0" borderId="1" xfId="12" applyFont="1" applyBorder="1" applyAlignment="1">
      <alignment vertical="center"/>
    </xf>
    <xf numFmtId="0" fontId="45" fillId="0" borderId="1" xfId="12" applyBorder="1" applyAlignment="1">
      <alignment horizontal="center" vertical="center"/>
    </xf>
    <xf numFmtId="0" fontId="50" fillId="0" borderId="1" xfId="12" applyFont="1" applyBorder="1" applyAlignment="1">
      <alignment horizontal="center" vertical="center"/>
    </xf>
    <xf numFmtId="0" fontId="45" fillId="0" borderId="0" xfId="12" applyAlignment="1">
      <alignment horizontal="center" vertical="top"/>
    </xf>
    <xf numFmtId="0" fontId="51" fillId="0" borderId="0" xfId="12" applyFont="1" applyAlignment="1">
      <alignment vertical="top"/>
    </xf>
    <xf numFmtId="0" fontId="8" fillId="0" borderId="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45" fillId="0" borderId="1" xfId="12" applyBorder="1" applyAlignment="1">
      <alignment horizontal="center" vertical="center"/>
    </xf>
    <xf numFmtId="0" fontId="45" fillId="11" borderId="1" xfId="12" applyFill="1" applyBorder="1" applyAlignment="1">
      <alignment horizontal="center" vertical="center"/>
    </xf>
    <xf numFmtId="0" fontId="48" fillId="6" borderId="1" xfId="12" applyFont="1" applyFill="1" applyBorder="1" applyAlignment="1">
      <alignment horizontal="center" vertical="center" wrapText="1"/>
    </xf>
    <xf numFmtId="0" fontId="48" fillId="0" borderId="2" xfId="12" applyFont="1" applyBorder="1" applyAlignment="1">
      <alignment horizontal="center" vertical="center" wrapText="1"/>
    </xf>
    <xf numFmtId="0" fontId="48" fillId="0" borderId="24" xfId="12" applyFont="1" applyBorder="1" applyAlignment="1">
      <alignment horizontal="center" vertical="center" wrapText="1"/>
    </xf>
    <xf numFmtId="0" fontId="48" fillId="0" borderId="25" xfId="12" applyFont="1" applyBorder="1" applyAlignment="1">
      <alignment horizontal="center" vertical="center" wrapText="1"/>
    </xf>
    <xf numFmtId="0" fontId="48" fillId="0" borderId="1" xfId="12" applyFont="1" applyBorder="1" applyAlignment="1">
      <alignment horizontal="center" vertical="center" wrapText="1"/>
    </xf>
    <xf numFmtId="0" fontId="48" fillId="0" borderId="26" xfId="12" applyFont="1" applyBorder="1" applyAlignment="1">
      <alignment horizontal="center" vertical="center" wrapText="1"/>
    </xf>
    <xf numFmtId="0" fontId="48" fillId="0" borderId="23" xfId="12" applyFont="1" applyBorder="1" applyAlignment="1">
      <alignment horizontal="center" vertical="center" wrapText="1"/>
    </xf>
    <xf numFmtId="0" fontId="49" fillId="0" borderId="2" xfId="12" applyFont="1" applyBorder="1" applyAlignment="1">
      <alignment horizontal="center" vertical="center" wrapText="1"/>
    </xf>
    <xf numFmtId="0" fontId="49" fillId="0" borderId="24" xfId="12" applyFont="1" applyBorder="1" applyAlignment="1">
      <alignment horizontal="center" vertical="center" wrapText="1"/>
    </xf>
    <xf numFmtId="0" fontId="49" fillId="0" borderId="25" xfId="12" applyFont="1" applyBorder="1" applyAlignment="1">
      <alignment horizontal="center" vertical="center" wrapText="1"/>
    </xf>
    <xf numFmtId="0" fontId="38" fillId="0" borderId="0" xfId="10" applyFont="1" applyAlignment="1">
      <alignment horizontal="left"/>
    </xf>
    <xf numFmtId="0" fontId="38" fillId="0" borderId="0" xfId="10" applyFont="1" applyAlignment="1">
      <alignment horizontal="left" wrapText="1"/>
    </xf>
    <xf numFmtId="0" fontId="20" fillId="0" borderId="4" xfId="10" applyFont="1" applyBorder="1" applyAlignment="1">
      <alignment horizontal="center"/>
    </xf>
    <xf numFmtId="0" fontId="23" fillId="0" borderId="0" xfId="10" applyFont="1" applyAlignment="1">
      <alignment horizontal="center"/>
    </xf>
    <xf numFmtId="0" fontId="36" fillId="5" borderId="7" xfId="9" applyFont="1" applyFill="1" applyBorder="1" applyAlignment="1">
      <alignment horizontal="center" vertical="center" wrapText="1"/>
    </xf>
    <xf numFmtId="0" fontId="36" fillId="5" borderId="8" xfId="9" applyFont="1" applyFill="1" applyBorder="1" applyAlignment="1">
      <alignment horizontal="center" vertical="center" wrapText="1"/>
    </xf>
    <xf numFmtId="0" fontId="37" fillId="5" borderId="17" xfId="10" applyFont="1" applyFill="1" applyBorder="1" applyAlignment="1">
      <alignment horizontal="center" vertical="center"/>
    </xf>
    <xf numFmtId="0" fontId="37" fillId="5" borderId="18" xfId="10" applyFont="1" applyFill="1" applyBorder="1" applyAlignment="1">
      <alignment horizontal="center" vertical="center"/>
    </xf>
    <xf numFmtId="0" fontId="37" fillId="5" borderId="19" xfId="10" applyFont="1" applyFill="1" applyBorder="1" applyAlignment="1">
      <alignment horizontal="center" vertical="center"/>
    </xf>
    <xf numFmtId="0" fontId="36" fillId="0" borderId="23" xfId="0" applyFont="1" applyBorder="1" applyAlignment="1">
      <alignment horizontal="left" vertical="center"/>
    </xf>
    <xf numFmtId="0" fontId="36" fillId="0" borderId="3" xfId="0" applyFont="1" applyBorder="1" applyAlignment="1">
      <alignment horizontal="left" vertical="center"/>
    </xf>
    <xf numFmtId="0" fontId="30" fillId="6" borderId="0" xfId="10" applyFont="1" applyFill="1" applyAlignment="1">
      <alignment horizontal="left"/>
    </xf>
  </cellXfs>
  <cellStyles count="13">
    <cellStyle name="Comma" xfId="8" builtinId="3"/>
    <cellStyle name="Comma 2" xfId="3" xr:uid="{90D27357-680C-44DB-A747-8E1088AF517A}"/>
    <cellStyle name="Comma 2 2" xfId="6" xr:uid="{BB7F2BB7-F64D-4C5B-B9E9-8041726CD1D6}"/>
    <cellStyle name="Currency 2" xfId="5" xr:uid="{B5E8739F-5506-4B80-A938-BF56E0C678F0}"/>
    <cellStyle name="Good" xfId="9" builtinId="26"/>
    <cellStyle name="Hyperlink" xfId="11" builtinId="8"/>
    <cellStyle name="Normal" xfId="0" builtinId="0"/>
    <cellStyle name="Normal 2" xfId="1" xr:uid="{20772484-65F8-46A9-9318-40AB1AF28FEB}"/>
    <cellStyle name="Normal 2 2" xfId="10" xr:uid="{AFDDF484-141F-45CB-B998-68E108E28A56}"/>
    <cellStyle name="Normal 3" xfId="2" xr:uid="{1F0DE31B-55F1-444B-9362-6CD089CC617B}"/>
    <cellStyle name="Normal 4" xfId="7" xr:uid="{CDE03031-8662-4AE3-9354-CD884AE3F398}"/>
    <cellStyle name="Normal 5" xfId="12" xr:uid="{5DCCC6FA-BBA3-466F-AA4E-48678FFD1BA1}"/>
    <cellStyle name="Normal 9" xfId="4" xr:uid="{80CBDAB1-6E45-4CE8-B74C-CA18BB09DC99}"/>
  </cellStyles>
  <dxfs count="2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63A4F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63A4F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63A4F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63A4F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63A4F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63A4F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34783</xdr:colOff>
      <xdr:row>0</xdr:row>
      <xdr:rowOff>36709</xdr:rowOff>
    </xdr:from>
    <xdr:to>
      <xdr:col>1</xdr:col>
      <xdr:colOff>466725</xdr:colOff>
      <xdr:row>0</xdr:row>
      <xdr:rowOff>324593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5EECA-AB18-4114-9408-7EC6CD188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83" y="36709"/>
          <a:ext cx="841517" cy="28788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1FAB53-932A-46F1-BB97-5A84D2F2BAEB}" autoFormatId="16" applyNumberFormats="0" applyBorderFormats="0" applyFontFormats="0" applyPatternFormats="0" applyAlignmentFormats="0" applyWidthHeightFormats="0">
  <queryTableRefresh nextId="25">
    <queryTableFields count="24">
      <queryTableField id="1" name="DESCRIPTION" tableColumnId="25"/>
      <queryTableField id="2" name="STYLE_CODE" tableColumnId="2"/>
      <queryTableField id="3" name="GENDER" tableColumnId="3"/>
      <queryTableField id="4" name="CTN" tableColumnId="4"/>
      <queryTableField id="5" name="Color" tableColumnId="5"/>
      <queryTableField id="6" name="S" tableColumnId="6"/>
      <queryTableField id="7" name="M" tableColumnId="7"/>
      <queryTableField id="8" name="L" tableColumnId="8"/>
      <queryTableField id="9" name="XL" tableColumnId="9"/>
      <queryTableField id="10" name="XXL" tableColumnId="10"/>
      <queryTableField id="11" name="XXXL" tableColumnId="11"/>
      <queryTableField id="12" name="XXXXL" tableColumnId="12"/>
      <queryTableField id="13" name="XXXXXL" tableColumnId="13"/>
      <queryTableField id="14" name="XXXXXXL" tableColumnId="14"/>
      <queryTableField id="15" name="PCS_CTN" tableColumnId="15"/>
      <queryTableField id="16" name="QTY" tableColumnId="16"/>
      <queryTableField id="17" name="BoxNum" tableColumnId="17"/>
      <queryTableField id="18" name="TOTAL_PCS" tableColumnId="18"/>
      <queryTableField id="19" name="NWeight" tableColumnId="19"/>
      <queryTableField id="20" name="GWeight" tableColumnId="20"/>
      <queryTableField id="21" name="BoxMeasure" tableColumnId="21"/>
      <queryTableField id="22" name="Shipping_Mode" tableColumnId="22"/>
      <queryTableField id="23" name="Index" tableColumnId="23"/>
      <queryTableField id="24" name="Custom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324AD4A-9E4E-4822-8574-1F814460712E}" autoFormatId="16" applyNumberFormats="0" applyBorderFormats="0" applyFontFormats="0" applyPatternFormats="0" applyAlignmentFormats="0" applyWidthHeightFormats="0">
  <queryTableRefresh nextId="25">
    <queryTableFields count="24">
      <queryTableField id="1" name="DESCRIPTION" tableColumnId="25"/>
      <queryTableField id="2" name="STYLE_CODE" tableColumnId="2"/>
      <queryTableField id="3" name="GENDER" tableColumnId="3"/>
      <queryTableField id="4" name="CTN" tableColumnId="4"/>
      <queryTableField id="5" name="Color" tableColumnId="5"/>
      <queryTableField id="6" name="S" tableColumnId="6"/>
      <queryTableField id="7" name="M" tableColumnId="7"/>
      <queryTableField id="8" name="L" tableColumnId="8"/>
      <queryTableField id="9" name="XL" tableColumnId="9"/>
      <queryTableField id="10" name="XXL" tableColumnId="10"/>
      <queryTableField id="11" name="XXXL" tableColumnId="11"/>
      <queryTableField id="12" name="XXXXL" tableColumnId="12"/>
      <queryTableField id="13" name="XXXXXL" tableColumnId="13"/>
      <queryTableField id="14" name="XXXXXXL" tableColumnId="14"/>
      <queryTableField id="15" name="PCS_CTN" tableColumnId="15"/>
      <queryTableField id="16" name="QTY" tableColumnId="16"/>
      <queryTableField id="17" name="BoxNum" tableColumnId="17"/>
      <queryTableField id="18" name="TOTAL_PCS" tableColumnId="18"/>
      <queryTableField id="19" name="NWeight" tableColumnId="19"/>
      <queryTableField id="20" name="GWeight" tableColumnId="20"/>
      <queryTableField id="21" name="BoxMeasure" tableColumnId="21"/>
      <queryTableField id="22" name="Shipping_Mode" tableColumnId="22"/>
      <queryTableField id="23" name="Index" tableColumnId="23"/>
      <queryTableField id="24" name="Custom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B7D3E90-E40C-4CBC-80B4-FBA0FBA68B81}" autoFormatId="16" applyNumberFormats="0" applyBorderFormats="0" applyFontFormats="0" applyPatternFormats="0" applyAlignmentFormats="0" applyWidthHeightFormats="0">
  <queryTableRefresh nextId="25">
    <queryTableFields count="24">
      <queryTableField id="1" name="DESCRIPTION" tableColumnId="25"/>
      <queryTableField id="2" name="STYLE_CODE" tableColumnId="2"/>
      <queryTableField id="3" name="GENDER" tableColumnId="3"/>
      <queryTableField id="4" name="CTN" tableColumnId="4"/>
      <queryTableField id="5" name="Color" tableColumnId="5"/>
      <queryTableField id="6" name="S" tableColumnId="6"/>
      <queryTableField id="7" name="M" tableColumnId="7"/>
      <queryTableField id="8" name="L" tableColumnId="8"/>
      <queryTableField id="9" name="XL" tableColumnId="9"/>
      <queryTableField id="10" name="XXL" tableColumnId="10"/>
      <queryTableField id="11" name="XXXL" tableColumnId="11"/>
      <queryTableField id="12" name="XXXXL" tableColumnId="12"/>
      <queryTableField id="13" name="XXXXXL" tableColumnId="13"/>
      <queryTableField id="14" name="XXXXXXL" tableColumnId="14"/>
      <queryTableField id="15" name="PCS_CTN" tableColumnId="15"/>
      <queryTableField id="16" name="QTY" tableColumnId="16"/>
      <queryTableField id="17" name="BoxNum" tableColumnId="17"/>
      <queryTableField id="18" name="TOTAL_PCS" tableColumnId="18"/>
      <queryTableField id="19" name="NWeight" tableColumnId="19"/>
      <queryTableField id="20" name="GWeight" tableColumnId="20"/>
      <queryTableField id="21" name="BoxMeasure" tableColumnId="21"/>
      <queryTableField id="22" name="Shipping_Mode" tableColumnId="22"/>
      <queryTableField id="23" name="Index" tableColumnId="23"/>
      <queryTableField id="24" name="Custom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D234FC2-1678-4915-BFF8-53E882256EC1}" autoFormatId="16" applyNumberFormats="0" applyBorderFormats="0" applyFontFormats="0" applyPatternFormats="0" applyAlignmentFormats="0" applyWidthHeightFormats="0">
  <queryTableRefresh nextId="25">
    <queryTableFields count="24">
      <queryTableField id="1" name="DESCRIPTION" tableColumnId="25"/>
      <queryTableField id="2" name="STYLE_CODE" tableColumnId="2"/>
      <queryTableField id="3" name="GENDER" tableColumnId="3"/>
      <queryTableField id="4" name="CTN" tableColumnId="4"/>
      <queryTableField id="5" name="Color" tableColumnId="5"/>
      <queryTableField id="6" name="S" tableColumnId="6"/>
      <queryTableField id="7" name="M" tableColumnId="7"/>
      <queryTableField id="8" name="L" tableColumnId="8"/>
      <queryTableField id="9" name="XL" tableColumnId="9"/>
      <queryTableField id="10" name="XXL" tableColumnId="10"/>
      <queryTableField id="11" name="XXXL" tableColumnId="11"/>
      <queryTableField id="12" name="XXXXL" tableColumnId="12"/>
      <queryTableField id="13" name="XXXXXL" tableColumnId="13"/>
      <queryTableField id="14" name="XXXXXXL" tableColumnId="14"/>
      <queryTableField id="15" name="PCS_CTN" tableColumnId="15"/>
      <queryTableField id="16" name="QTY" tableColumnId="16"/>
      <queryTableField id="17" name="BoxNum" tableColumnId="17"/>
      <queryTableField id="18" name="TOTAL_PCS" tableColumnId="18"/>
      <queryTableField id="19" name="NWeight" tableColumnId="19"/>
      <queryTableField id="20" name="GWeight" tableColumnId="20"/>
      <queryTableField id="21" name="BoxMeasure" tableColumnId="21"/>
      <queryTableField id="22" name="Shipping_Mode" tableColumnId="22"/>
      <queryTableField id="23" name="Index" tableColumnId="23"/>
      <queryTableField id="24" name="Custom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A3D1313-292D-4C09-A2CB-2D623DEFD4AA}" autoFormatId="16" applyNumberFormats="0" applyBorderFormats="0" applyFontFormats="0" applyPatternFormats="0" applyAlignmentFormats="0" applyWidthHeightFormats="0">
  <queryTableRefresh nextId="25">
    <queryTableFields count="24">
      <queryTableField id="1" name="DESCRIPTION" tableColumnId="25"/>
      <queryTableField id="2" name="STYLE_CODE" tableColumnId="2"/>
      <queryTableField id="3" name="GENDER" tableColumnId="3"/>
      <queryTableField id="4" name="CTN" tableColumnId="4"/>
      <queryTableField id="5" name="Color" tableColumnId="5"/>
      <queryTableField id="6" name="S" tableColumnId="6"/>
      <queryTableField id="7" name="M" tableColumnId="7"/>
      <queryTableField id="8" name="L" tableColumnId="8"/>
      <queryTableField id="9" name="XL" tableColumnId="9"/>
      <queryTableField id="10" name="XXL" tableColumnId="10"/>
      <queryTableField id="11" name="XXXL" tableColumnId="11"/>
      <queryTableField id="12" name="XXXXL" tableColumnId="12"/>
      <queryTableField id="13" name="XXXXXL" tableColumnId="13"/>
      <queryTableField id="14" name="XXXXXXL" tableColumnId="14"/>
      <queryTableField id="15" name="PCS_CTN" tableColumnId="15"/>
      <queryTableField id="16" name="QTY" tableColumnId="16"/>
      <queryTableField id="17" name="BoxNum" tableColumnId="17"/>
      <queryTableField id="18" name="TOTAL_PCS" tableColumnId="18"/>
      <queryTableField id="19" name="NWeight" tableColumnId="19"/>
      <queryTableField id="20" name="GWeight" tableColumnId="20"/>
      <queryTableField id="21" name="BoxMeasure" tableColumnId="21"/>
      <queryTableField id="22" name="Shipping_Mode" tableColumnId="22"/>
      <queryTableField id="23" name="Index" tableColumnId="23"/>
      <queryTableField id="24" name="Custom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6468CE4-37A5-4017-AA51-659B11015C97}" autoFormatId="16" applyNumberFormats="0" applyBorderFormats="0" applyFontFormats="0" applyPatternFormats="0" applyAlignmentFormats="0" applyWidthHeightFormats="0">
  <queryTableRefresh nextId="25">
    <queryTableFields count="24">
      <queryTableField id="1" name="DESCRIPTION" tableColumnId="25"/>
      <queryTableField id="2" name="STYLE_CODE" tableColumnId="2"/>
      <queryTableField id="3" name="GENDER" tableColumnId="3"/>
      <queryTableField id="4" name="CTN" tableColumnId="4"/>
      <queryTableField id="5" name="Color" tableColumnId="5"/>
      <queryTableField id="6" name="S" tableColumnId="6"/>
      <queryTableField id="7" name="M" tableColumnId="7"/>
      <queryTableField id="8" name="L" tableColumnId="8"/>
      <queryTableField id="9" name="XL" tableColumnId="9"/>
      <queryTableField id="10" name="XXL" tableColumnId="10"/>
      <queryTableField id="11" name="XXXL" tableColumnId="11"/>
      <queryTableField id="12" name="XXXXL" tableColumnId="12"/>
      <queryTableField id="13" name="XXXXXL" tableColumnId="13"/>
      <queryTableField id="14" name="XXXXXXL" tableColumnId="14"/>
      <queryTableField id="15" name="PCS_CTN" tableColumnId="15"/>
      <queryTableField id="16" name="QTY" tableColumnId="16"/>
      <queryTableField id="17" name="BoxNum" tableColumnId="17"/>
      <queryTableField id="18" name="TOTAL_PCS" tableColumnId="18"/>
      <queryTableField id="19" name="NWeight" tableColumnId="19"/>
      <queryTableField id="20" name="GWeight" tableColumnId="20"/>
      <queryTableField id="21" name="BoxMeasure" tableColumnId="21"/>
      <queryTableField id="22" name="Shipping_Mode" tableColumnId="22"/>
      <queryTableField id="23" name="Index" tableColumnId="23"/>
      <queryTableField id="24" name="Custom" tableColumnId="24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90A0C7-FC6D-43BD-B7EF-AC7ACE832A13}" name="Table1" displayName="Table1" ref="A4:V70" totalsRowShown="0" headerRowDxfId="247" dataDxfId="245" headerRowBorderDxfId="246" tableBorderDxfId="244" totalsRowBorderDxfId="243">
  <autoFilter ref="A4:V70" xr:uid="{2490A0C7-FC6D-43BD-B7EF-AC7ACE832A13}"/>
  <tableColumns count="22">
    <tableColumn id="1" xr3:uid="{9E8669C7-3DBF-44BB-8801-8745F7246084}" name="DESCRIPTION" dataDxfId="242"/>
    <tableColumn id="2" xr3:uid="{3624CEEF-498D-4B0C-9BCF-E5801A2D138E}" name="STYLE_CODE" dataDxfId="241"/>
    <tableColumn id="3" xr3:uid="{40B2ACF7-C294-4C0C-9634-51EBE8BE129D}" name="GENDER" dataDxfId="240"/>
    <tableColumn id="4" xr3:uid="{77D60BE7-234D-4F55-9BEF-F3D37AF29759}" name="CTN" dataDxfId="239"/>
    <tableColumn id="5" xr3:uid="{BF213CC3-3BD1-4DB2-812C-DC29454B3A42}" name="Color" dataDxfId="238"/>
    <tableColumn id="6" xr3:uid="{C5D0F77C-6B23-4E34-9B99-DBDF1E6ADDF1}" name="S" dataDxfId="237"/>
    <tableColumn id="7" xr3:uid="{81DB1402-7642-4A27-9980-7496741A9965}" name="M" dataDxfId="236"/>
    <tableColumn id="8" xr3:uid="{BC019871-7183-4602-9D87-B66AFB8B4577}" name="L" dataDxfId="235"/>
    <tableColumn id="9" xr3:uid="{73BEDB59-726A-4713-8FEA-5AD993A1D6E1}" name="XL" dataDxfId="234"/>
    <tableColumn id="10" xr3:uid="{FD917560-62C4-42BC-B689-4806B03C894F}" name="XXL" dataDxfId="233"/>
    <tableColumn id="11" xr3:uid="{60E568D8-F6E0-4401-9ED4-6EB5A2B97595}" name="XXXL" dataDxfId="232"/>
    <tableColumn id="12" xr3:uid="{14A63F95-4D7D-4727-98B2-53380977F54A}" name="XXXXL" dataDxfId="231"/>
    <tableColumn id="13" xr3:uid="{327D0F86-1DFD-4234-94A8-FFCA1063D6B4}" name="XXXXXL" dataDxfId="230"/>
    <tableColumn id="14" xr3:uid="{FDF2B32E-0361-465A-AF9D-771283F19FC4}" name="XXXXXXL" dataDxfId="229"/>
    <tableColumn id="15" xr3:uid="{4D2F8345-CF76-4706-A19A-516DD38CF297}" name="PCS_CTN" dataDxfId="228">
      <calculatedColumnFormula>SUM(F5:N5)</calculatedColumnFormula>
    </tableColumn>
    <tableColumn id="16" xr3:uid="{F7DBDAF0-0D3D-4500-978A-3D37145E685E}" name="QTY" dataDxfId="227"/>
    <tableColumn id="17" xr3:uid="{A8A73BCA-EAFD-4B6F-A8B0-0D6DB4594877}" name="BoxNum" dataDxfId="226">
      <calculatedColumnFormula>IF(ISBLANK(P5),"",IF(P5=1,CONCATENATE(SUM($P$5:P5)),CONCATENATE(SUM($P$5:P5)-P5+1,"-",SUM($P$5:P5))))</calculatedColumnFormula>
    </tableColumn>
    <tableColumn id="18" xr3:uid="{1E83ADD2-4682-4791-8FCE-DD57F17587E1}" name="TOTAL_PCS" dataDxfId="225">
      <calculatedColumnFormula>O5*P5</calculatedColumnFormula>
    </tableColumn>
    <tableColumn id="19" xr3:uid="{97DAC7D0-13F7-4154-A4F3-9925A8F294AB}" name="NWeight" dataDxfId="224">
      <calculatedColumnFormula>ROUND(SUMPRODUCT($F$2:$N$2,F5:N5)+$R$2,2)</calculatedColumnFormula>
    </tableColumn>
    <tableColumn id="20" xr3:uid="{CBBE18A1-9407-43D1-92E9-91EBEE1BEDA2}" name="GWeight" dataDxfId="223">
      <calculatedColumnFormula>ROUND(S5+$S$2+(O5*$T$2),2)</calculatedColumnFormula>
    </tableColumn>
    <tableColumn id="21" xr3:uid="{9719989B-AB36-4689-A2D5-0058AFD2B29C}" name="BoxMeasure" dataDxfId="222"/>
    <tableColumn id="22" xr3:uid="{36D31D92-64C3-4E39-B2D5-DFE36D824835}" name="Shipping_Mode" dataDxfId="22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DEDBEEE-573D-44B1-9458-F8CA721A8A10}" name="Table7_2" displayName="Table7_2" ref="A1:X21" tableType="queryTable" totalsRowShown="0">
  <autoFilter ref="A1:X21" xr:uid="{DDEDBEEE-573D-44B1-9458-F8CA721A8A10}"/>
  <tableColumns count="24">
    <tableColumn id="25" xr3:uid="{3F81F6B4-89EE-4A41-8BBB-868AA4C24FA9}" uniqueName="25" name="DESCRIPTION" queryTableFieldId="1" dataDxfId="64"/>
    <tableColumn id="2" xr3:uid="{8EE3D049-7EAA-4045-8796-353DD317C8B0}" uniqueName="2" name="STYLE_CODE" queryTableFieldId="2" dataDxfId="63"/>
    <tableColumn id="3" xr3:uid="{F84B5D8F-67AF-4B10-97DC-27DF870927C0}" uniqueName="3" name="GENDER" queryTableFieldId="3" dataDxfId="62"/>
    <tableColumn id="4" xr3:uid="{D55E1FCB-C05B-4DD6-89D5-65D2AEDF98B6}" uniqueName="4" name="CTN" queryTableFieldId="4"/>
    <tableColumn id="5" xr3:uid="{0714013B-3A8D-43C1-92E2-E267C328FDBE}" uniqueName="5" name="Color" queryTableFieldId="5" dataDxfId="61"/>
    <tableColumn id="6" xr3:uid="{984F0692-B31C-46BA-B0F4-C996B747C384}" uniqueName="6" name="S" queryTableFieldId="6"/>
    <tableColumn id="7" xr3:uid="{2A8DF1AF-09A9-4CC9-A96B-E3253195881C}" uniqueName="7" name="M" queryTableFieldId="7"/>
    <tableColumn id="8" xr3:uid="{4D7D1932-6AFE-47E6-9FCD-A77BD67B93E5}" uniqueName="8" name="L" queryTableFieldId="8"/>
    <tableColumn id="9" xr3:uid="{CA289160-7871-47AD-88EA-0DCD9890F183}" uniqueName="9" name="XL" queryTableFieldId="9"/>
    <tableColumn id="10" xr3:uid="{CF7842BE-4633-4707-8768-7704C3299C8F}" uniqueName="10" name="XXL" queryTableFieldId="10"/>
    <tableColumn id="11" xr3:uid="{B013BC4F-5C89-4152-9193-DED6A97DA52F}" uniqueName="11" name="XXXL" queryTableFieldId="11"/>
    <tableColumn id="12" xr3:uid="{2B2410F8-4ECD-46FC-86E7-9F4178FA3633}" uniqueName="12" name="XXXXL" queryTableFieldId="12"/>
    <tableColumn id="13" xr3:uid="{0F8F13DB-3390-42B2-B70E-961012374DF9}" uniqueName="13" name="XXXXXL" queryTableFieldId="13"/>
    <tableColumn id="14" xr3:uid="{196B043A-7344-4378-8459-510D8969F3A4}" uniqueName="14" name="XXXXXXL" queryTableFieldId="14"/>
    <tableColumn id="15" xr3:uid="{9E9C83C6-E465-47AA-92E3-25B0A4B6D4F6}" uniqueName="15" name="PCS_CTN" queryTableFieldId="15"/>
    <tableColumn id="16" xr3:uid="{8C8092CC-CCDA-4CD2-AFA8-D2CD85CE708A}" uniqueName="16" name="QTY" queryTableFieldId="16"/>
    <tableColumn id="17" xr3:uid="{35887649-7FEE-4D58-81CD-670EC774F6A5}" uniqueName="17" name="BoxNum" queryTableFieldId="17"/>
    <tableColumn id="18" xr3:uid="{E72346E7-7CFB-4554-832A-1F79EDBBDC51}" uniqueName="18" name="TOTAL_PCS" queryTableFieldId="18"/>
    <tableColumn id="19" xr3:uid="{AD52BC10-785E-4BDE-ADFD-C7D644AFD417}" uniqueName="19" name="NWeight" queryTableFieldId="19"/>
    <tableColumn id="20" xr3:uid="{4EC4EBD1-17EB-42FA-BC1E-F07805A86CF7}" uniqueName="20" name="GWeight" queryTableFieldId="20"/>
    <tableColumn id="21" xr3:uid="{AC1C7293-824B-4254-A7BA-59FF11138A21}" uniqueName="21" name="BoxMeasure" queryTableFieldId="21" dataDxfId="60"/>
    <tableColumn id="22" xr3:uid="{B2E46B5B-7740-4926-82A2-064C063953CB}" uniqueName="22" name="Shipping_Mode" queryTableFieldId="22" dataDxfId="59"/>
    <tableColumn id="23" xr3:uid="{36E6EA06-CC1F-435A-B342-8630D8F4A148}" uniqueName="23" name="Index" queryTableFieldId="23"/>
    <tableColumn id="24" xr3:uid="{80F38163-D7C1-469F-8E65-736C851066AF}" uniqueName="24" name="Custom" queryTableField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A5BDA02-E46D-48DB-B8C6-8EDADCADC4D2}" name="Table9_2" displayName="Table9_2" ref="A1:X13" tableType="queryTable" totalsRowShown="0">
  <autoFilter ref="A1:X13" xr:uid="{9A5BDA02-E46D-48DB-B8C6-8EDADCADC4D2}"/>
  <tableColumns count="24">
    <tableColumn id="25" xr3:uid="{9209A9FF-466F-4B8D-B9F4-DB8E179362DD}" uniqueName="25" name="DESCRIPTION" queryTableFieldId="1" dataDxfId="58"/>
    <tableColumn id="2" xr3:uid="{E4368CE5-E41B-45A0-AD1A-F641D9090D29}" uniqueName="2" name="STYLE_CODE" queryTableFieldId="2" dataDxfId="57"/>
    <tableColumn id="3" xr3:uid="{3DDE1F16-A9D5-4157-A066-1D688668C1D2}" uniqueName="3" name="GENDER" queryTableFieldId="3" dataDxfId="56"/>
    <tableColumn id="4" xr3:uid="{77D44C11-E59C-4E6F-8AA0-B7055B703911}" uniqueName="4" name="CTN" queryTableFieldId="4" dataDxfId="55"/>
    <tableColumn id="5" xr3:uid="{83755638-AF5E-4475-AA45-ECB3031A1B85}" uniqueName="5" name="Color" queryTableFieldId="5" dataDxfId="54"/>
    <tableColumn id="6" xr3:uid="{4C6FC13D-0C10-4670-A58D-AB1110493EAC}" uniqueName="6" name="S" queryTableFieldId="6"/>
    <tableColumn id="7" xr3:uid="{4C11E8B5-C9E2-45D5-917B-4593E6233C1F}" uniqueName="7" name="M" queryTableFieldId="7"/>
    <tableColumn id="8" xr3:uid="{8FB1CE04-0836-48F2-AB80-6CC7FD8052B3}" uniqueName="8" name="L" queryTableFieldId="8"/>
    <tableColumn id="9" xr3:uid="{504C8E06-84A6-45EA-8B9F-E27BAC9A4764}" uniqueName="9" name="XL" queryTableFieldId="9"/>
    <tableColumn id="10" xr3:uid="{58D96498-D533-4D1F-920D-454E930204D3}" uniqueName="10" name="XXL" queryTableFieldId="10"/>
    <tableColumn id="11" xr3:uid="{783333BD-4221-47D2-896A-C9FBDBD986BF}" uniqueName="11" name="XXXL" queryTableFieldId="11"/>
    <tableColumn id="12" xr3:uid="{455DDBEC-0E71-4582-BE19-FA8CD202CAA9}" uniqueName="12" name="XXXXL" queryTableFieldId="12"/>
    <tableColumn id="13" xr3:uid="{E4373499-40F9-4B4E-BB69-B6757B417FAE}" uniqueName="13" name="XXXXXL" queryTableFieldId="13"/>
    <tableColumn id="14" xr3:uid="{AA0E5515-02F1-455F-BA8C-94A41CB6D750}" uniqueName="14" name="XXXXXXL" queryTableFieldId="14"/>
    <tableColumn id="15" xr3:uid="{6DD00E70-02DB-4F4F-8FA2-97555CD32913}" uniqueName="15" name="PCS_CTN" queryTableFieldId="15"/>
    <tableColumn id="16" xr3:uid="{32EF1297-0367-4D0E-BF1B-807EA7521487}" uniqueName="16" name="QTY" queryTableFieldId="16"/>
    <tableColumn id="17" xr3:uid="{BB59A846-9BE7-4142-A0FF-EF1509BFE5F7}" uniqueName="17" name="BoxNum" queryTableFieldId="17"/>
    <tableColumn id="18" xr3:uid="{8393F0B8-3BA3-4733-9E38-F9415AC3B77F}" uniqueName="18" name="TOTAL_PCS" queryTableFieldId="18"/>
    <tableColumn id="19" xr3:uid="{6A0CFAEE-AD07-46D5-B5FD-C9E695481C78}" uniqueName="19" name="NWeight" queryTableFieldId="19"/>
    <tableColumn id="20" xr3:uid="{9766A77F-1527-49E9-B8BF-C59BD37E28D1}" uniqueName="20" name="GWeight" queryTableFieldId="20"/>
    <tableColumn id="21" xr3:uid="{E7D70D8F-4A9A-4AD1-B6F9-DA41E3299F74}" uniqueName="21" name="BoxMeasure" queryTableFieldId="21" dataDxfId="53"/>
    <tableColumn id="22" xr3:uid="{9C91AF91-2766-4763-86CD-17C814C2B55E}" uniqueName="22" name="Shipping_Mode" queryTableFieldId="22" dataDxfId="52"/>
    <tableColumn id="23" xr3:uid="{59F2D173-4DF6-4923-BE98-5671E5CA908D}" uniqueName="23" name="Index" queryTableFieldId="23"/>
    <tableColumn id="24" xr3:uid="{E958FAA6-5038-43AF-AF54-DF8C0B9C66CD}" uniqueName="24" name="Custom" queryTableFieldId="2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C569045-4032-4615-BA94-5249F52F5556}" name="Table11_2" displayName="Table11_2" ref="A1:X47" tableType="queryTable" totalsRowShown="0">
  <autoFilter ref="A1:X47" xr:uid="{5C569045-4032-4615-BA94-5249F52F5556}"/>
  <tableColumns count="24">
    <tableColumn id="25" xr3:uid="{D2B534D3-8756-42F1-B89A-AABEE710A2CD}" uniqueName="25" name="DESCRIPTION" queryTableFieldId="1" dataDxfId="51"/>
    <tableColumn id="2" xr3:uid="{7803B6F1-48CB-4ACF-A28F-6D93A837F17F}" uniqueName="2" name="STYLE_CODE" queryTableFieldId="2" dataDxfId="50"/>
    <tableColumn id="3" xr3:uid="{D7B124F3-60D2-4A83-88D2-652F4DF6EACB}" uniqueName="3" name="GENDER" queryTableFieldId="3" dataDxfId="49"/>
    <tableColumn id="4" xr3:uid="{68C12150-2BEF-4BEC-A7E8-FE4B5AB138EE}" uniqueName="4" name="CTN" queryTableFieldId="4"/>
    <tableColumn id="5" xr3:uid="{C69F343C-8C7E-4726-993B-8FCDA3C997F9}" uniqueName="5" name="Color" queryTableFieldId="5" dataDxfId="48"/>
    <tableColumn id="6" xr3:uid="{3AC50CD2-D8F7-46A4-87C1-7F20FA1AF940}" uniqueName="6" name="S" queryTableFieldId="6"/>
    <tableColumn id="7" xr3:uid="{9023CCB5-501C-4DD6-8FA1-F9D5E5338A40}" uniqueName="7" name="M" queryTableFieldId="7"/>
    <tableColumn id="8" xr3:uid="{C245B183-7DA4-4E45-92F7-0AA90CED1678}" uniqueName="8" name="L" queryTableFieldId="8"/>
    <tableColumn id="9" xr3:uid="{11BCDB80-B389-48B9-BFB4-7E63644A9263}" uniqueName="9" name="XL" queryTableFieldId="9"/>
    <tableColumn id="10" xr3:uid="{5346AC09-4CFE-4B82-BBE7-92CD3056E26D}" uniqueName="10" name="XXL" queryTableFieldId="10"/>
    <tableColumn id="11" xr3:uid="{D9A847BC-2D96-4B84-A86F-32D2DF804F16}" uniqueName="11" name="XXXL" queryTableFieldId="11"/>
    <tableColumn id="12" xr3:uid="{EBE5F8CC-0A39-4015-AD3F-9E7E512597ED}" uniqueName="12" name="XXXXL" queryTableFieldId="12"/>
    <tableColumn id="13" xr3:uid="{F9FC3BC9-6E33-4C19-967A-A1B9D9A9DA18}" uniqueName="13" name="XXXXXL" queryTableFieldId="13"/>
    <tableColumn id="14" xr3:uid="{AB060E30-2975-4D30-96C0-AE1E22F935D1}" uniqueName="14" name="XXXXXXL" queryTableFieldId="14"/>
    <tableColumn id="15" xr3:uid="{D53E30B3-BC2C-408A-8DF3-1E63632ADFD5}" uniqueName="15" name="PCS_CTN" queryTableFieldId="15"/>
    <tableColumn id="16" xr3:uid="{1AD67284-42A4-4E94-A8C6-F7E616055C3C}" uniqueName="16" name="QTY" queryTableFieldId="16"/>
    <tableColumn id="17" xr3:uid="{CAD486AF-3F2D-4715-BE5A-9CC7EB076BD1}" uniqueName="17" name="BoxNum" queryTableFieldId="17" dataDxfId="47"/>
    <tableColumn id="18" xr3:uid="{4DF9D699-8CA3-41D1-82E1-6DFD11594863}" uniqueName="18" name="TOTAL_PCS" queryTableFieldId="18"/>
    <tableColumn id="19" xr3:uid="{723BF07B-1BC4-44C0-B4C6-C4702A180EE2}" uniqueName="19" name="NWeight" queryTableFieldId="19"/>
    <tableColumn id="20" xr3:uid="{9744D6FE-1B2B-42C8-805D-D47A1BD48F67}" uniqueName="20" name="GWeight" queryTableFieldId="20"/>
    <tableColumn id="21" xr3:uid="{E7781892-3C1F-42CA-B79C-F8541E4E388E}" uniqueName="21" name="BoxMeasure" queryTableFieldId="21" dataDxfId="46"/>
    <tableColumn id="22" xr3:uid="{1CCEE9A6-6912-4C45-9219-A811AE2AAFE5}" uniqueName="22" name="Shipping_Mode" queryTableFieldId="22" dataDxfId="45"/>
    <tableColumn id="23" xr3:uid="{B9DC1DA2-EE87-4D7F-904E-6D40A202F20F}" uniqueName="23" name="Index" queryTableFieldId="23"/>
    <tableColumn id="24" xr3:uid="{14B490F8-62DB-45C9-902F-64082EAC28CE}" uniqueName="24" name="Custom" queryTableField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2F4EC5-030C-4B3E-B52B-A9A9F110BA57}" name="Table3" displayName="Table3" ref="A4:V121" totalsRowShown="0" headerRowDxfId="220" dataDxfId="218" headerRowBorderDxfId="219" tableBorderDxfId="217" totalsRowBorderDxfId="216">
  <autoFilter ref="A4:V121" xr:uid="{6D2F4EC5-030C-4B3E-B52B-A9A9F110BA57}"/>
  <tableColumns count="22">
    <tableColumn id="1" xr3:uid="{FEF3CDD4-1C1B-431B-81D3-5D9882169519}" name="DESCRIPTION" dataDxfId="215"/>
    <tableColumn id="2" xr3:uid="{35D74195-3B0B-42B2-9756-1842C2A66CC1}" name="STYLE_CODE" dataDxfId="214"/>
    <tableColumn id="3" xr3:uid="{62451439-B14C-43F0-A105-E82A193A3127}" name="GENDER" dataDxfId="213"/>
    <tableColumn id="4" xr3:uid="{D2D4FC0E-6FAA-4E62-8518-0AAC7F33EBD5}" name="CTN" dataDxfId="212"/>
    <tableColumn id="5" xr3:uid="{1A1BEE4B-F010-4A9B-9061-7FB9D7653B73}" name="Color" dataDxfId="211"/>
    <tableColumn id="6" xr3:uid="{D84099A4-384C-426E-B6F8-2B9ED4AB931E}" name="S" dataDxfId="210"/>
    <tableColumn id="7" xr3:uid="{C93A1638-3639-436F-A049-E61AF0110068}" name="M" dataDxfId="209"/>
    <tableColumn id="8" xr3:uid="{F12A4548-899A-45E6-860D-BD1B533DA406}" name="L" dataDxfId="208"/>
    <tableColumn id="9" xr3:uid="{1893DF67-D392-49AB-9B50-508986AFED2C}" name="XL" dataDxfId="207"/>
    <tableColumn id="10" xr3:uid="{75BBBCDB-D970-4A95-BED4-DE66E6956B3F}" name="XXL" dataDxfId="206"/>
    <tableColumn id="11" xr3:uid="{58775A65-DD97-43CD-B0F0-A2699B2B3CEA}" name="XXXL" dataDxfId="205"/>
    <tableColumn id="12" xr3:uid="{C9557AFD-88D1-401F-B9D3-897B054213CE}" name="XXXXL" dataDxfId="204"/>
    <tableColumn id="13" xr3:uid="{0D129D9B-751D-49A5-A39B-732B51510D4F}" name="XXXXXL" dataDxfId="203"/>
    <tableColumn id="14" xr3:uid="{57719A35-C35E-4DBA-B7B6-0DC833B1707B}" name="XXXXXXL" dataDxfId="202"/>
    <tableColumn id="15" xr3:uid="{F3F39F7B-188C-4D94-A1ED-D7703BDF7185}" name="PCS_CTN" dataDxfId="201">
      <calculatedColumnFormula>SUM(F5:N5)</calculatedColumnFormula>
    </tableColumn>
    <tableColumn id="16" xr3:uid="{6E6B6F1C-A5F4-4524-8E92-A0F2D7D0F9D8}" name="QTY" dataDxfId="200"/>
    <tableColumn id="17" xr3:uid="{F44D5F77-BB8D-46FE-BCD4-41DA2DBD0E6E}" name="BoxNum" dataDxfId="199">
      <calculatedColumnFormula>IF(ISBLANK(P5),"",IF(P5=1,CONCATENATE(SUM($P$5:P5)),CONCATENATE(SUM($P$5:P5)-P5+1,"-",SUM($P$5:P5))))</calculatedColumnFormula>
    </tableColumn>
    <tableColumn id="18" xr3:uid="{41940EA1-0AE2-4BBE-8DA2-17A527E65413}" name="TOTAL_PCS" dataDxfId="198">
      <calculatedColumnFormula>O5*P5</calculatedColumnFormula>
    </tableColumn>
    <tableColumn id="19" xr3:uid="{577CD109-356F-4F40-B753-193EC1FE583D}" name="NWeight" dataDxfId="197">
      <calculatedColumnFormula>ROUND(SUMPRODUCT($F$2:$N$2,F5:N5)+$R$2,2)</calculatedColumnFormula>
    </tableColumn>
    <tableColumn id="20" xr3:uid="{5FECAF94-1848-423B-8934-40A21D91106B}" name="GWeight" dataDxfId="196">
      <calculatedColumnFormula>ROUND(S5+$S$2+(O5*$T$2),2)</calculatedColumnFormula>
    </tableColumn>
    <tableColumn id="21" xr3:uid="{33337BD4-3BBB-492B-8C46-0FFEB43E7DC5}" name="BoxMeasure" dataDxfId="195"/>
    <tableColumn id="22" xr3:uid="{91184D36-B89C-474F-A66E-41795AE84842}" name="Shipping_Mode" dataDxfId="19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8D11E1-CB46-4E94-8AFD-EF08D6AC2559}" name="Table5" displayName="Table5" ref="A4:V33" totalsRowShown="0" headerRowDxfId="193" dataDxfId="191" headerRowBorderDxfId="192" tableBorderDxfId="190" totalsRowBorderDxfId="189">
  <autoFilter ref="A4:V33" xr:uid="{9A8D11E1-CB46-4E94-8AFD-EF08D6AC2559}"/>
  <tableColumns count="22">
    <tableColumn id="1" xr3:uid="{E453D838-5C2F-4B0B-8A8B-FAD0E4BACD71}" name="DESCRIPTION" dataDxfId="188"/>
    <tableColumn id="2" xr3:uid="{437E1695-9D74-4A78-BE87-29A25D4D2197}" name="STYLE_CODE" dataDxfId="187"/>
    <tableColumn id="3" xr3:uid="{8ACDAEC9-D6BA-4F84-AE10-105DECF3D1E8}" name="GENDER" dataDxfId="186"/>
    <tableColumn id="4" xr3:uid="{F3D00692-EF2F-47FC-B4BC-B7181ABDFCD2}" name="CTN" dataDxfId="185"/>
    <tableColumn id="5" xr3:uid="{98FDCB08-1DFE-4855-837C-FB73E9245531}" name="Color" dataDxfId="184"/>
    <tableColumn id="6" xr3:uid="{F8FAFA3A-D6DB-413F-9ACA-84B3CC04242B}" name="S" dataDxfId="183"/>
    <tableColumn id="7" xr3:uid="{C8A593FE-CBEF-4D14-A6F4-8868A3BBBB87}" name="M" dataDxfId="182"/>
    <tableColumn id="8" xr3:uid="{071F7D94-2772-495F-9D25-EA69E52679F0}" name="L" dataDxfId="181"/>
    <tableColumn id="9" xr3:uid="{F3286939-1AF0-4433-A072-8CB2EEEBC0E1}" name="XL" dataDxfId="180"/>
    <tableColumn id="10" xr3:uid="{5FFF6FB0-63F0-4E33-AB63-A3FA77ADD7A7}" name="XXL" dataDxfId="179"/>
    <tableColumn id="11" xr3:uid="{C401C242-5691-44D5-A13A-42303E01CF7B}" name="XXXL" dataDxfId="178"/>
    <tableColumn id="12" xr3:uid="{6C14B20F-4218-4677-BE69-84546ADB77AF}" name="XXXXL" dataDxfId="177"/>
    <tableColumn id="13" xr3:uid="{47CCF6FF-4725-4437-B22C-88E1F72D138C}" name="XXXXXL" dataDxfId="176"/>
    <tableColumn id="14" xr3:uid="{21FB1CFC-3C50-4E6B-8AC7-D726A439F582}" name="XXXXXXL" dataDxfId="175"/>
    <tableColumn id="15" xr3:uid="{57F44024-B064-45B7-B4F9-33EFAE1AAE85}" name="PCS_CTN" dataDxfId="174">
      <calculatedColumnFormula>SUM(F5:N5)</calculatedColumnFormula>
    </tableColumn>
    <tableColumn id="16" xr3:uid="{22CAAF02-2586-4E20-97A1-CBF1116AA448}" name="QTY" dataDxfId="173"/>
    <tableColumn id="17" xr3:uid="{2B0F085E-9B63-4BD6-A271-D396D486515F}" name="BoxNum" dataDxfId="172">
      <calculatedColumnFormula>IF(ISBLANK(P5),"",IF(P5=1,CONCATENATE(SUM($P$5:P5)),CONCATENATE(SUM($P$5:P5)-P5+1,"-",SUM($P$5:P5))))</calculatedColumnFormula>
    </tableColumn>
    <tableColumn id="18" xr3:uid="{90DFBC13-A587-4BBD-99F8-28396569BFD1}" name="TOTAL_PCS" dataDxfId="171">
      <calculatedColumnFormula>O5*P5</calculatedColumnFormula>
    </tableColumn>
    <tableColumn id="19" xr3:uid="{6AD845ED-3107-40EC-B92E-2BD512B03074}" name="NWeight" dataDxfId="170">
      <calculatedColumnFormula>ROUND(SUMPRODUCT($F$2:$N$2,F5:N5)+$R$2,2)</calculatedColumnFormula>
    </tableColumn>
    <tableColumn id="20" xr3:uid="{8DF0D5D1-D04D-49DA-BD34-40BC1150F485}" name="GWeight" dataDxfId="169">
      <calculatedColumnFormula>ROUND(S5+$S$2+(O5*$T$2),2)</calculatedColumnFormula>
    </tableColumn>
    <tableColumn id="21" xr3:uid="{53592179-8106-4B2A-BA17-5C8C51BAF355}" name="BoxMeasure" dataDxfId="168"/>
    <tableColumn id="22" xr3:uid="{5E681ABB-5D86-451D-BB65-6D60DB97B275}" name="Shipping_Mode" dataDxfId="16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C751B4-56E3-44C2-80BA-84B185003F1C}" name="Table7" displayName="Table7" ref="A4:V24" totalsRowShown="0" headerRowDxfId="166" dataDxfId="164" headerRowBorderDxfId="165" tableBorderDxfId="163" totalsRowBorderDxfId="162">
  <autoFilter ref="A4:V24" xr:uid="{CCC751B4-56E3-44C2-80BA-84B185003F1C}"/>
  <tableColumns count="22">
    <tableColumn id="1" xr3:uid="{A5F04B54-E5FC-4682-B7FE-5A9C21C22B3A}" name="DESCRIPTION" dataDxfId="161"/>
    <tableColumn id="2" xr3:uid="{2568AAF0-517E-4BCC-83CD-578722D1528C}" name="STYLE_CODE" dataDxfId="160"/>
    <tableColumn id="3" xr3:uid="{2AFD2D31-4FA3-4246-BCB7-ECCBD039C18E}" name="GENDER" dataDxfId="159"/>
    <tableColumn id="4" xr3:uid="{2EB35587-65B5-48BC-9E13-E2B9A731BD31}" name="CTN" dataDxfId="158"/>
    <tableColumn id="5" xr3:uid="{E7AFC3BF-186A-41FB-82CB-8BF09593D775}" name="Color" dataDxfId="157"/>
    <tableColumn id="6" xr3:uid="{BF7AE34F-DB47-425C-A070-52308922435A}" name="S" dataDxfId="156"/>
    <tableColumn id="7" xr3:uid="{9BE425E9-7491-48C2-AA41-E8EAE548E701}" name="M" dataDxfId="155"/>
    <tableColumn id="8" xr3:uid="{664E23DE-B78C-45D6-89D2-2472D35B210D}" name="L" dataDxfId="154"/>
    <tableColumn id="9" xr3:uid="{5703B91B-CBCD-46DD-8800-855F5BDE4CB5}" name="XL" dataDxfId="153"/>
    <tableColumn id="10" xr3:uid="{A6065294-783F-4D38-B999-798C8F8FAB1F}" name="XXL" dataDxfId="152"/>
    <tableColumn id="11" xr3:uid="{B8068EAE-413A-48AA-A62F-B4E6B0815EB7}" name="XXXL" dataDxfId="151"/>
    <tableColumn id="12" xr3:uid="{62CA968C-8076-4E58-A800-0C60BEF6045B}" name="XXXXL" dataDxfId="150"/>
    <tableColumn id="13" xr3:uid="{FAF3A182-B5A4-4D25-AB74-137ED2E3D354}" name="XXXXXL" dataDxfId="149"/>
    <tableColumn id="14" xr3:uid="{F96C6535-C750-41C6-B57B-19F362506AAA}" name="XXXXXXL" dataDxfId="148"/>
    <tableColumn id="15" xr3:uid="{0C2582D5-E89A-4C6C-9783-E15CC5D7A918}" name="PCS_CTN" dataDxfId="147">
      <calculatedColumnFormula>SUM(F5:N5)</calculatedColumnFormula>
    </tableColumn>
    <tableColumn id="16" xr3:uid="{1E4324D0-FB02-4114-A743-00FFD37913AB}" name="QTY" dataDxfId="146"/>
    <tableColumn id="17" xr3:uid="{E7BE2269-F038-40E2-B85D-BA3DCC3F376F}" name="BoxNum" dataDxfId="145">
      <calculatedColumnFormula>IF(ISBLANK(P5),"",IF(P5=1,CONCATENATE(SUM($P$5:P5)),CONCATENATE(SUM($P$5:P5)-P5+1,"-",SUM($P$5:P5))))</calculatedColumnFormula>
    </tableColumn>
    <tableColumn id="18" xr3:uid="{6B574630-88E0-46DF-88FC-0DBA65776953}" name="TOTAL_PCS" dataDxfId="144">
      <calculatedColumnFormula>O5*P5</calculatedColumnFormula>
    </tableColumn>
    <tableColumn id="19" xr3:uid="{6A4AEB47-1348-4E4C-963F-D313AA8CEEB6}" name="NWeight" dataDxfId="143">
      <calculatedColumnFormula>ROUND(SUMPRODUCT($F$2:$N$2,F5:N5)+$R$2,2)</calculatedColumnFormula>
    </tableColumn>
    <tableColumn id="20" xr3:uid="{8781DB21-5A21-4287-A356-5394CDF13804}" name="GWeight" dataDxfId="142">
      <calculatedColumnFormula>ROUND(S5+$S$2+(O5*$T$2),2)</calculatedColumnFormula>
    </tableColumn>
    <tableColumn id="21" xr3:uid="{56F9561E-FD68-49FA-8DFE-12A46509B5F3}" name="BoxMeasure" dataDxfId="141"/>
    <tableColumn id="22" xr3:uid="{AC72F74E-B16E-45E5-8695-0F51E61AE7AA}" name="Shipping_Mode" dataDxfId="14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2BBED33-CC1A-42B9-86A7-C0F15EA28604}" name="Table9" displayName="Table9" ref="A4:V16" totalsRowShown="0" headerRowDxfId="139" dataDxfId="137" headerRowBorderDxfId="138" tableBorderDxfId="136" totalsRowBorderDxfId="135">
  <autoFilter ref="A4:V16" xr:uid="{42BBED33-CC1A-42B9-86A7-C0F15EA28604}"/>
  <tableColumns count="22">
    <tableColumn id="1" xr3:uid="{C475346B-BCFC-497C-9090-DE95276E990A}" name="DESCRIPTION" dataDxfId="134"/>
    <tableColumn id="2" xr3:uid="{6B54F174-7C64-4470-AD3E-7E1DAF5EF2A1}" name="STYLE_CODE" dataDxfId="133"/>
    <tableColumn id="3" xr3:uid="{958E7CCC-8B62-4EF0-9BC8-615DA7E988F1}" name="GENDER" dataDxfId="132"/>
    <tableColumn id="4" xr3:uid="{FFF686C1-2C9C-413A-AA8B-DE80C84B5787}" name="CTN" dataDxfId="131"/>
    <tableColumn id="5" xr3:uid="{BC0CE8A7-113D-4860-B4DF-45C34152DC38}" name="Color" dataDxfId="130"/>
    <tableColumn id="6" xr3:uid="{DCA3EAB4-4B6C-4C46-8B1D-4C6D6237158E}" name="S" dataDxfId="129"/>
    <tableColumn id="7" xr3:uid="{80EBE37F-A51A-486C-8055-0F3AC3186205}" name="M" dataDxfId="128"/>
    <tableColumn id="8" xr3:uid="{3DA83A3E-44B9-41FA-9FDE-325280F924BD}" name="L" dataDxfId="127"/>
    <tableColumn id="9" xr3:uid="{51503899-AAEE-4A95-8C50-D5854370BF77}" name="XL" dataDxfId="126"/>
    <tableColumn id="10" xr3:uid="{A4E4A76D-27A3-471A-94B9-48D25ABDB02A}" name="XXL" dataDxfId="125"/>
    <tableColumn id="11" xr3:uid="{7ECAEDCE-693B-4B76-A4F3-56A7D9340F68}" name="XXXL" dataDxfId="124"/>
    <tableColumn id="12" xr3:uid="{7AD2A498-81B0-453F-A956-B50A1E8C89E0}" name="XXXXL" dataDxfId="123"/>
    <tableColumn id="13" xr3:uid="{454B4C3D-9D38-4806-A849-103256004104}" name="XXXXXL" dataDxfId="122"/>
    <tableColumn id="14" xr3:uid="{4C833E12-9516-4562-B2BF-CB97FEE5B6B1}" name="XXXXXXL" dataDxfId="121"/>
    <tableColumn id="15" xr3:uid="{7BA0A4C7-8B88-4B19-813A-A5655777289B}" name="PCS_CTN" dataDxfId="120">
      <calculatedColumnFormula>SUM(F5:N5)</calculatedColumnFormula>
    </tableColumn>
    <tableColumn id="16" xr3:uid="{9DCC4413-C301-4F78-95A7-7E105F25B91C}" name="QTY" dataDxfId="119"/>
    <tableColumn id="17" xr3:uid="{A4A37DB6-54F7-45FD-A970-B208062C1495}" name="BoxNum" dataDxfId="118">
      <calculatedColumnFormula>IF(ISBLANK(P5),"",IF(P5=1,CONCATENATE(SUM($P$5:P5)),CONCATENATE(SUM($P$5:P5)-P5+1,"-",SUM($P$5:P5))))</calculatedColumnFormula>
    </tableColumn>
    <tableColumn id="18" xr3:uid="{6CAF55FB-AB12-4F4C-BD76-671F87A5F392}" name="TOTAL_PCS" dataDxfId="117">
      <calculatedColumnFormula>O5*P5</calculatedColumnFormula>
    </tableColumn>
    <tableColumn id="19" xr3:uid="{5DD52455-1FB8-467E-863F-7C0974312CDB}" name="NWeight" dataDxfId="116">
      <calculatedColumnFormula>ROUND(SUMPRODUCT($F$2:$N$2,F5:N5)+$R$2,2)</calculatedColumnFormula>
    </tableColumn>
    <tableColumn id="20" xr3:uid="{8D90CD4D-1EA4-428B-A300-5C167B9BFB38}" name="GWeight" dataDxfId="115">
      <calculatedColumnFormula>ROUND(S5+$S$2+(O5*$T$2),2)</calculatedColumnFormula>
    </tableColumn>
    <tableColumn id="21" xr3:uid="{5AC6E885-77D0-45F0-BEFA-AAE990594BE9}" name="BoxMeasure" dataDxfId="114"/>
    <tableColumn id="22" xr3:uid="{95BB2FFD-D02E-4A6C-A058-15783A529C5F}" name="Shipping_Mode" dataDxfId="1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470E87E-410F-4746-8E88-0066188E3F48}" name="Table11" displayName="Table11" ref="A4:V40" totalsRowShown="0" headerRowDxfId="112" dataDxfId="110" headerRowBorderDxfId="111" tableBorderDxfId="109" totalsRowBorderDxfId="108">
  <autoFilter ref="A4:V40" xr:uid="{E470E87E-410F-4746-8E88-0066188E3F48}"/>
  <tableColumns count="22">
    <tableColumn id="1" xr3:uid="{FF290347-970E-4145-8D86-30BBFD8A2D34}" name="DESCRIPTION" dataDxfId="107"/>
    <tableColumn id="2" xr3:uid="{9ABE8E34-DD0B-4CA7-9A89-F4EB1323AAD1}" name="STYLE_CODE" dataDxfId="106"/>
    <tableColumn id="3" xr3:uid="{D44BDA2D-49B1-4932-A6E6-739FCEA9F5A9}" name="GENDER" dataDxfId="105"/>
    <tableColumn id="4" xr3:uid="{965440F4-DB08-49C3-A2DD-ED0AEDD59293}" name="CTN" dataDxfId="104"/>
    <tableColumn id="5" xr3:uid="{0496A414-27A1-4D45-A5F9-9FFE3796C7E2}" name="Color" dataDxfId="103"/>
    <tableColumn id="6" xr3:uid="{194CE0AD-057C-4CC0-B9EF-CC8B95482C89}" name="S" dataDxfId="102"/>
    <tableColumn id="7" xr3:uid="{B396F9D0-245D-493E-B802-0283369EAD42}" name="M" dataDxfId="101"/>
    <tableColumn id="8" xr3:uid="{3F6C1A08-5A3F-4340-B928-1FFF2E05308E}" name="L" dataDxfId="100"/>
    <tableColumn id="9" xr3:uid="{CBB83AA7-A27A-4E22-A65E-6BEE22295E71}" name="XL" dataDxfId="99"/>
    <tableColumn id="10" xr3:uid="{78899FD8-8461-4F1A-A464-03861FF186A2}" name="XXL" dataDxfId="98"/>
    <tableColumn id="11" xr3:uid="{5C26368D-3488-4EEB-9BC3-E398AE0672A0}" name="XXXL" dataDxfId="97"/>
    <tableColumn id="12" xr3:uid="{4C209142-C08C-4E8E-ADCD-02AEDE626C51}" name="XXXXL" dataDxfId="96"/>
    <tableColumn id="13" xr3:uid="{A2580FE8-F333-4170-9F3D-081F0512B74F}" name="XXXXXL" dataDxfId="95"/>
    <tableColumn id="14" xr3:uid="{275A0CB9-D530-4CAC-9ABB-74DEBF577565}" name="XXXXXXL" dataDxfId="94"/>
    <tableColumn id="15" xr3:uid="{E5ACF19B-5A45-4132-A561-D3000FAA5337}" name="PCS_CTN" dataDxfId="93">
      <calculatedColumnFormula>SUM(F5:N5)</calculatedColumnFormula>
    </tableColumn>
    <tableColumn id="16" xr3:uid="{42B41BAF-699B-42F7-A7E5-95F04E87FE0C}" name="QTY" dataDxfId="92"/>
    <tableColumn id="17" xr3:uid="{9ED35947-C414-4C8D-9F8B-6EA9E581A6DF}" name="BoxNum" dataDxfId="91">
      <calculatedColumnFormula>IF(ISBLANK(P5),"",IF(P5=1,CONCATENATE(SUM($P$5:P5)),CONCATENATE(SUM($P$5:P5)-P5+1,"-",SUM($P$5:P5))))</calculatedColumnFormula>
    </tableColumn>
    <tableColumn id="18" xr3:uid="{31B45F4E-A519-4BE5-B623-34A8E3BC500A}" name="TOTAL_PCS" dataDxfId="90">
      <calculatedColumnFormula>O5*P5</calculatedColumnFormula>
    </tableColumn>
    <tableColumn id="19" xr3:uid="{C116427F-43B7-4F94-9EC6-6D4EC6D04492}" name="NWeight" dataDxfId="89">
      <calculatedColumnFormula>ROUND(SUMPRODUCT($F$2:$N$2,F5:N5)+$R$2,2)</calculatedColumnFormula>
    </tableColumn>
    <tableColumn id="20" xr3:uid="{657F9089-380A-402D-B175-86781278F95D}" name="GWeight" dataDxfId="88">
      <calculatedColumnFormula>ROUND(S5+$S$2+(O5*$T$2),2)</calculatedColumnFormula>
    </tableColumn>
    <tableColumn id="21" xr3:uid="{89343E00-E2B5-4AD7-B8EE-1F2E4126F50A}" name="BoxMeasure" dataDxfId="87"/>
    <tableColumn id="22" xr3:uid="{B5DD27CA-1A36-4D33-8B9D-8012943B6BF1}" name="Shipping_Mode" dataDxfId="8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D495F1-F6EA-4122-8E89-B4A38002814A}" name="Table1_2" displayName="Table1_2" ref="A1:X86" tableType="queryTable" totalsRowShown="0">
  <autoFilter ref="A1:X86" xr:uid="{CBD495F1-F6EA-4122-8E89-B4A38002814A}"/>
  <tableColumns count="24">
    <tableColumn id="25" xr3:uid="{1B6CE9CF-C849-4EF2-BACC-DA366DBDE58C}" uniqueName="25" name="DESCRIPTION" queryTableFieldId="1" dataDxfId="85"/>
    <tableColumn id="2" xr3:uid="{3587A51F-7E80-49BC-909F-5C02C662893B}" uniqueName="2" name="STYLE_CODE" queryTableFieldId="2" dataDxfId="84"/>
    <tableColumn id="3" xr3:uid="{D79E5595-485C-4E66-80D5-7DFAEFE2FBC1}" uniqueName="3" name="GENDER" queryTableFieldId="3" dataDxfId="83"/>
    <tableColumn id="4" xr3:uid="{8A63EE2E-95FC-40B5-A1DB-728BBFCD1463}" uniqueName="4" name="CTN" queryTableFieldId="4"/>
    <tableColumn id="5" xr3:uid="{1543FF59-DE94-4A90-8DB3-0EC429C4BFD6}" uniqueName="5" name="Color" queryTableFieldId="5" dataDxfId="82"/>
    <tableColumn id="6" xr3:uid="{A7C7EFE2-878C-4217-BE02-91E98AAC56A4}" uniqueName="6" name="S" queryTableFieldId="6"/>
    <tableColumn id="7" xr3:uid="{FA25886F-2B11-4D2A-9D49-64F38846D9D7}" uniqueName="7" name="M" queryTableFieldId="7"/>
    <tableColumn id="8" xr3:uid="{583297EB-2681-4401-9F6E-E88FCFBAF8C6}" uniqueName="8" name="L" queryTableFieldId="8"/>
    <tableColumn id="9" xr3:uid="{9AB0BD41-054B-438C-8838-B24678A17312}" uniqueName="9" name="XL" queryTableFieldId="9"/>
    <tableColumn id="10" xr3:uid="{8C7476C9-1578-43AC-AE81-D9881B4E3FC1}" uniqueName="10" name="XXL" queryTableFieldId="10"/>
    <tableColumn id="11" xr3:uid="{9818B08E-E915-4B4A-927C-FAEBB96302D8}" uniqueName="11" name="XXXL" queryTableFieldId="11"/>
    <tableColumn id="12" xr3:uid="{420E4B57-4C0D-4533-9237-82CE9D0E0CCC}" uniqueName="12" name="XXXXL" queryTableFieldId="12"/>
    <tableColumn id="13" xr3:uid="{D29A42CE-977E-4BFD-9974-CF54BB208F4B}" uniqueName="13" name="XXXXXL" queryTableFieldId="13"/>
    <tableColumn id="14" xr3:uid="{7953070C-10CC-4971-94E9-F2DEDE83C2A5}" uniqueName="14" name="XXXXXXL" queryTableFieldId="14"/>
    <tableColumn id="15" xr3:uid="{6D8868E4-1947-4FA6-9478-7545E728C15B}" uniqueName="15" name="PCS_CTN" queryTableFieldId="15"/>
    <tableColumn id="16" xr3:uid="{FFA3A410-DBED-4EAE-8707-5ED256FD8AE9}" uniqueName="16" name="QTY" queryTableFieldId="16"/>
    <tableColumn id="17" xr3:uid="{9475D551-45E5-4DC2-B88C-51CDF215C7C3}" uniqueName="17" name="BoxNum" queryTableFieldId="17" dataDxfId="81"/>
    <tableColumn id="18" xr3:uid="{634DC62D-7359-4057-BB55-FBD3CA2F6795}" uniqueName="18" name="TOTAL_PCS" queryTableFieldId="18"/>
    <tableColumn id="19" xr3:uid="{1BF3D8D9-F4E8-487A-BC71-F71B96C6B0D5}" uniqueName="19" name="NWeight" queryTableFieldId="19"/>
    <tableColumn id="20" xr3:uid="{D18D21A4-610B-4A37-9A52-B158EDC02779}" uniqueName="20" name="GWeight" queryTableFieldId="20"/>
    <tableColumn id="21" xr3:uid="{262766F9-9549-4447-9241-F7EC5F1A7E95}" uniqueName="21" name="BoxMeasure" queryTableFieldId="21" dataDxfId="80"/>
    <tableColumn id="22" xr3:uid="{4E9D03FA-9A73-4CAA-9E80-5B869294D6A4}" uniqueName="22" name="Shipping_Mode" queryTableFieldId="22" dataDxfId="79"/>
    <tableColumn id="23" xr3:uid="{0CDD7823-4CD5-447E-8C0C-7CF314ECDDD0}" uniqueName="23" name="Index" queryTableFieldId="23"/>
    <tableColumn id="24" xr3:uid="{F104331A-64C0-4427-8F03-F50257DA89D2}" uniqueName="24" name="Custom" queryTableFieldId="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FB126B-5073-4CAF-A42D-D47B188EDD3A}" name="Table3_2" displayName="Table3_2" ref="A1:X194" tableType="queryTable" totalsRowShown="0">
  <autoFilter ref="A1:X194" xr:uid="{EAFB126B-5073-4CAF-A42D-D47B188EDD3A}"/>
  <tableColumns count="24">
    <tableColumn id="25" xr3:uid="{CDBB65EA-18BA-4DAC-BCEE-B8DDDB00B710}" uniqueName="25" name="DESCRIPTION" queryTableFieldId="1" dataDxfId="78"/>
    <tableColumn id="2" xr3:uid="{0E052D44-1019-4468-BB03-85E4CB9C96DC}" uniqueName="2" name="STYLE_CODE" queryTableFieldId="2" dataDxfId="77"/>
    <tableColumn id="3" xr3:uid="{5534CEE5-B3BD-4D21-81C2-ACCB7BD76486}" uniqueName="3" name="GENDER" queryTableFieldId="3" dataDxfId="76"/>
    <tableColumn id="4" xr3:uid="{E699E880-FEC8-4665-9001-D46DCD2ABE69}" uniqueName="4" name="CTN" queryTableFieldId="4"/>
    <tableColumn id="5" xr3:uid="{F87B7559-F2ED-4DCD-9C1C-C1A487E422E6}" uniqueName="5" name="Color" queryTableFieldId="5" dataDxfId="75"/>
    <tableColumn id="6" xr3:uid="{F11123F0-3B79-4BC3-B771-2D5F7A531885}" uniqueName="6" name="S" queryTableFieldId="6"/>
    <tableColumn id="7" xr3:uid="{15F47CAC-67C4-462F-BB97-5A3EEC9B82F5}" uniqueName="7" name="M" queryTableFieldId="7"/>
    <tableColumn id="8" xr3:uid="{D3CE7C52-323C-445C-A510-48DC4315F916}" uniqueName="8" name="L" queryTableFieldId="8"/>
    <tableColumn id="9" xr3:uid="{0FA9C1F9-C1DF-4A66-B478-8E825C7CEA57}" uniqueName="9" name="XL" queryTableFieldId="9"/>
    <tableColumn id="10" xr3:uid="{FF97E3EC-A96A-44DE-97C6-454E9F1C6B60}" uniqueName="10" name="XXL" queryTableFieldId="10"/>
    <tableColumn id="11" xr3:uid="{71E2C2A3-1483-4A5E-8142-00F9929EB5EB}" uniqueName="11" name="XXXL" queryTableFieldId="11"/>
    <tableColumn id="12" xr3:uid="{2BFFCDD4-0102-4966-8654-02962B4B9B78}" uniqueName="12" name="XXXXL" queryTableFieldId="12"/>
    <tableColumn id="13" xr3:uid="{CC51A4EF-6764-493B-BA65-AC19579CF4C1}" uniqueName="13" name="XXXXXL" queryTableFieldId="13"/>
    <tableColumn id="14" xr3:uid="{886BD7DC-3C71-4751-9C33-B2BAAD8D27D7}" uniqueName="14" name="XXXXXXL" queryTableFieldId="14"/>
    <tableColumn id="15" xr3:uid="{D596DAC1-CAA9-40E5-871A-58A7851312A7}" uniqueName="15" name="PCS_CTN" queryTableFieldId="15"/>
    <tableColumn id="16" xr3:uid="{E7064509-D45F-44E5-AA79-2D8BDB5F9A11}" uniqueName="16" name="QTY" queryTableFieldId="16"/>
    <tableColumn id="17" xr3:uid="{A39E9DCE-979C-40D6-99F6-95F4CDDEB1EC}" uniqueName="17" name="BoxNum" queryTableFieldId="17" dataDxfId="74"/>
    <tableColumn id="18" xr3:uid="{0774EEF3-92AF-4213-8A13-7DF34C90A92F}" uniqueName="18" name="TOTAL_PCS" queryTableFieldId="18"/>
    <tableColumn id="19" xr3:uid="{ABA1C9F5-1CE5-4589-849C-59FAE79359DD}" uniqueName="19" name="NWeight" queryTableFieldId="19"/>
    <tableColumn id="20" xr3:uid="{D5E9C134-76CC-460C-B05E-19B19F197EB2}" uniqueName="20" name="GWeight" queryTableFieldId="20"/>
    <tableColumn id="21" xr3:uid="{5757A4EF-D9E0-40D1-9D71-B23969B3E855}" uniqueName="21" name="BoxMeasure" queryTableFieldId="21" dataDxfId="73"/>
    <tableColumn id="22" xr3:uid="{004F78B0-11E8-4640-85C3-DB5B0F1BDD9A}" uniqueName="22" name="Shipping_Mode" queryTableFieldId="22" dataDxfId="72"/>
    <tableColumn id="23" xr3:uid="{5E6E397A-175B-49B0-A8CC-710ED3052026}" uniqueName="23" name="Index" queryTableFieldId="23"/>
    <tableColumn id="24" xr3:uid="{444C5C2E-2B08-423F-88E1-9F168C539924}" uniqueName="24" name="Custom" queryTableField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74629B-6276-4766-9A03-77FFB86E96D4}" name="Table5_2" displayName="Table5_2" ref="A1:X32" tableType="queryTable" totalsRowShown="0">
  <autoFilter ref="A1:X32" xr:uid="{EB74629B-6276-4766-9A03-77FFB86E96D4}"/>
  <tableColumns count="24">
    <tableColumn id="25" xr3:uid="{91040507-5935-423E-B8A5-E0414FEFA535}" uniqueName="25" name="DESCRIPTION" queryTableFieldId="1" dataDxfId="71"/>
    <tableColumn id="2" xr3:uid="{2EC720F9-900C-4D1E-89C9-35D3CE5AA809}" uniqueName="2" name="STYLE_CODE" queryTableFieldId="2" dataDxfId="70"/>
    <tableColumn id="3" xr3:uid="{75657AFD-A6D1-46BA-8EFD-047AF8F5D9D3}" uniqueName="3" name="GENDER" queryTableFieldId="3" dataDxfId="69"/>
    <tableColumn id="4" xr3:uid="{D0E447C8-84D8-49C2-9B98-794BC9F815C5}" uniqueName="4" name="CTN" queryTableFieldId="4"/>
    <tableColumn id="5" xr3:uid="{DC41DD95-D23B-4766-9075-923EB9602E2F}" uniqueName="5" name="Color" queryTableFieldId="5" dataDxfId="68"/>
    <tableColumn id="6" xr3:uid="{56ACE167-BC74-428D-9FF0-A443584A6BA6}" uniqueName="6" name="S" queryTableFieldId="6"/>
    <tableColumn id="7" xr3:uid="{8B5562FE-2B06-4DEB-BA93-3D0F243C7078}" uniqueName="7" name="M" queryTableFieldId="7"/>
    <tableColumn id="8" xr3:uid="{B8739ABD-47AF-42A3-86AE-1F5488BA4B04}" uniqueName="8" name="L" queryTableFieldId="8"/>
    <tableColumn id="9" xr3:uid="{89E3A048-2954-4312-A053-3E1DF9813270}" uniqueName="9" name="XL" queryTableFieldId="9"/>
    <tableColumn id="10" xr3:uid="{01FB7D8C-9784-4C47-9BD9-C7F62AED0C52}" uniqueName="10" name="XXL" queryTableFieldId="10"/>
    <tableColumn id="11" xr3:uid="{D05EA7A2-B330-481C-BCDB-7D342A665A55}" uniqueName="11" name="XXXL" queryTableFieldId="11"/>
    <tableColumn id="12" xr3:uid="{EE22957D-84E8-4A65-B9AD-78F87A43228A}" uniqueName="12" name="XXXXL" queryTableFieldId="12"/>
    <tableColumn id="13" xr3:uid="{993C29A6-2D06-4E16-8DAA-216D394C3D5B}" uniqueName="13" name="XXXXXL" queryTableFieldId="13"/>
    <tableColumn id="14" xr3:uid="{5477E948-92A8-4556-986E-7C32D0213612}" uniqueName="14" name="XXXXXXL" queryTableFieldId="14"/>
    <tableColumn id="15" xr3:uid="{C1520B0C-2615-48EF-8E24-F3AB1C389E6D}" uniqueName="15" name="PCS_CTN" queryTableFieldId="15"/>
    <tableColumn id="16" xr3:uid="{AD446C42-069A-4F09-BDCB-4FC4C450AD25}" uniqueName="16" name="QTY" queryTableFieldId="16"/>
    <tableColumn id="17" xr3:uid="{BD04E436-F717-438E-A8A3-95F9A78D1FEC}" uniqueName="17" name="BoxNum" queryTableFieldId="17" dataDxfId="67"/>
    <tableColumn id="18" xr3:uid="{2C12F207-25C6-4857-9F12-0D57F39F2138}" uniqueName="18" name="TOTAL_PCS" queryTableFieldId="18"/>
    <tableColumn id="19" xr3:uid="{999EFE74-010B-46D8-A747-7B9137A89ED2}" uniqueName="19" name="NWeight" queryTableFieldId="19"/>
    <tableColumn id="20" xr3:uid="{704F1420-2047-456D-90E2-04D2E5621F45}" uniqueName="20" name="GWeight" queryTableFieldId="20"/>
    <tableColumn id="21" xr3:uid="{3B260279-9117-4248-B4F5-C7D6519BD054}" uniqueName="21" name="BoxMeasure" queryTableFieldId="21" dataDxfId="66"/>
    <tableColumn id="22" xr3:uid="{1DF6A7C5-7142-4DBB-B640-DC6D08084A84}" uniqueName="22" name="Shipping_Mode" queryTableFieldId="22" dataDxfId="65"/>
    <tableColumn id="23" xr3:uid="{CE21FFFE-2909-4AED-A05B-10DAC92288E3}" uniqueName="23" name="Index" queryTableFieldId="23"/>
    <tableColumn id="24" xr3:uid="{FE6C084B-C719-4CEA-9711-C81FDFB3EA37}" uniqueName="24" name="Custom" queryTableField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D5950-0463-44FB-9AB9-245033E766D2}">
  <dimension ref="A1:Q135"/>
  <sheetViews>
    <sheetView topLeftCell="A108" workbookViewId="0">
      <selection activeCell="Y123" sqref="Y123"/>
    </sheetView>
  </sheetViews>
  <sheetFormatPr defaultColWidth="9.109375" defaultRowHeight="13.2" x14ac:dyDescent="0.3"/>
  <cols>
    <col min="1" max="1" width="6.88671875" style="87" bestFit="1" customWidth="1"/>
    <col min="2" max="2" width="7.44140625" style="87" bestFit="1" customWidth="1"/>
    <col min="3" max="3" width="12" style="113" bestFit="1" customWidth="1"/>
    <col min="4" max="12" width="6.109375" style="87" customWidth="1"/>
    <col min="13" max="13" width="7.88671875" style="87" bestFit="1" customWidth="1"/>
    <col min="14" max="16" width="9.109375" style="114"/>
    <col min="17" max="17" width="8.6640625" style="114" bestFit="1" customWidth="1"/>
    <col min="18" max="18" width="8.44140625" style="87" bestFit="1" customWidth="1"/>
    <col min="19" max="16384" width="9.109375" style="87"/>
  </cols>
  <sheetData>
    <row r="1" spans="1:17" ht="26.25" customHeight="1" x14ac:dyDescent="0.3">
      <c r="A1" s="84" t="s">
        <v>119</v>
      </c>
      <c r="B1" s="84" t="s">
        <v>62</v>
      </c>
      <c r="C1" s="84" t="s">
        <v>120</v>
      </c>
      <c r="D1" s="84" t="s">
        <v>121</v>
      </c>
      <c r="E1" s="84" t="s">
        <v>122</v>
      </c>
      <c r="F1" s="84" t="s">
        <v>123</v>
      </c>
      <c r="G1" s="84" t="s">
        <v>124</v>
      </c>
      <c r="H1" s="84" t="s">
        <v>125</v>
      </c>
      <c r="I1" s="84" t="s">
        <v>126</v>
      </c>
      <c r="J1" s="85" t="s">
        <v>127</v>
      </c>
      <c r="K1" s="85" t="s">
        <v>128</v>
      </c>
      <c r="L1" s="85" t="s">
        <v>129</v>
      </c>
      <c r="M1" s="85" t="s">
        <v>130</v>
      </c>
      <c r="N1" s="86" t="s">
        <v>131</v>
      </c>
      <c r="O1" s="86" t="s">
        <v>78</v>
      </c>
      <c r="P1" s="86" t="s">
        <v>132</v>
      </c>
      <c r="Q1" s="86" t="s">
        <v>78</v>
      </c>
    </row>
    <row r="2" spans="1:17" x14ac:dyDescent="0.3">
      <c r="A2" s="131">
        <v>5001</v>
      </c>
      <c r="B2" s="134" t="s">
        <v>133</v>
      </c>
      <c r="C2" s="89" t="s">
        <v>134</v>
      </c>
      <c r="D2" s="90">
        <v>35</v>
      </c>
      <c r="E2" s="90">
        <v>90</v>
      </c>
      <c r="F2" s="90">
        <v>110</v>
      </c>
      <c r="G2" s="91">
        <v>93</v>
      </c>
      <c r="H2" s="90">
        <v>73</v>
      </c>
      <c r="I2" s="90">
        <v>55</v>
      </c>
      <c r="J2" s="92">
        <v>35</v>
      </c>
      <c r="K2" s="92">
        <v>30</v>
      </c>
      <c r="L2" s="92">
        <v>18</v>
      </c>
      <c r="M2" s="92">
        <f>SUM(D2:L2)</f>
        <v>539</v>
      </c>
      <c r="N2" s="93">
        <f>M4+M7+M10+M13+M16+M19+M22+M25+M28+M31+M34</f>
        <v>5070</v>
      </c>
      <c r="O2" s="94">
        <v>754</v>
      </c>
      <c r="P2" s="93">
        <f>M3+M6+M9+M12+M15+M18+M21+M24+M27+M30+M33</f>
        <v>2142</v>
      </c>
      <c r="Q2" s="94">
        <v>210</v>
      </c>
    </row>
    <row r="3" spans="1:17" x14ac:dyDescent="0.3">
      <c r="A3" s="131"/>
      <c r="B3" s="135"/>
      <c r="C3" s="88" t="s">
        <v>132</v>
      </c>
      <c r="D3" s="96">
        <v>2</v>
      </c>
      <c r="E3" s="96">
        <v>34</v>
      </c>
      <c r="F3" s="96">
        <v>83</v>
      </c>
      <c r="G3" s="91">
        <v>93</v>
      </c>
      <c r="H3" s="96">
        <v>71</v>
      </c>
      <c r="I3" s="96">
        <v>38</v>
      </c>
      <c r="J3" s="97">
        <v>10</v>
      </c>
      <c r="K3" s="97">
        <v>10</v>
      </c>
      <c r="L3" s="97">
        <v>10</v>
      </c>
      <c r="M3" s="97">
        <f>SUM(D3:L3)</f>
        <v>351</v>
      </c>
      <c r="N3" s="98">
        <f>J3+K3+L3</f>
        <v>30</v>
      </c>
      <c r="O3" s="98"/>
      <c r="P3" s="98"/>
      <c r="Q3" s="98"/>
    </row>
    <row r="4" spans="1:17" x14ac:dyDescent="0.3">
      <c r="A4" s="131"/>
      <c r="B4" s="136"/>
      <c r="C4" s="99" t="s">
        <v>131</v>
      </c>
      <c r="D4" s="100">
        <f>D2-D3</f>
        <v>33</v>
      </c>
      <c r="E4" s="100">
        <f t="shared" ref="E4:L4" si="0">E2-E3</f>
        <v>56</v>
      </c>
      <c r="F4" s="100">
        <f t="shared" si="0"/>
        <v>27</v>
      </c>
      <c r="G4" s="91">
        <f t="shared" si="0"/>
        <v>0</v>
      </c>
      <c r="H4" s="100">
        <f t="shared" si="0"/>
        <v>2</v>
      </c>
      <c r="I4" s="100">
        <f t="shared" si="0"/>
        <v>17</v>
      </c>
      <c r="J4" s="101">
        <f t="shared" si="0"/>
        <v>25</v>
      </c>
      <c r="K4" s="101">
        <f t="shared" si="0"/>
        <v>20</v>
      </c>
      <c r="L4" s="101">
        <f t="shared" si="0"/>
        <v>8</v>
      </c>
      <c r="M4" s="101">
        <f>M2-M3</f>
        <v>188</v>
      </c>
      <c r="N4" s="101">
        <f t="shared" ref="N4:N34" si="1">J4+K4+L4</f>
        <v>53</v>
      </c>
      <c r="O4" s="102"/>
      <c r="P4" s="98"/>
      <c r="Q4" s="102"/>
    </row>
    <row r="5" spans="1:17" x14ac:dyDescent="0.3">
      <c r="A5" s="131"/>
      <c r="B5" s="134" t="s">
        <v>135</v>
      </c>
      <c r="C5" s="89" t="s">
        <v>134</v>
      </c>
      <c r="D5" s="90">
        <v>13</v>
      </c>
      <c r="E5" s="90">
        <v>38</v>
      </c>
      <c r="F5" s="90">
        <v>45</v>
      </c>
      <c r="G5" s="90">
        <v>45</v>
      </c>
      <c r="H5" s="90">
        <v>40</v>
      </c>
      <c r="I5" s="90">
        <v>38</v>
      </c>
      <c r="J5" s="92">
        <v>38</v>
      </c>
      <c r="K5" s="92">
        <v>25</v>
      </c>
      <c r="L5" s="92">
        <v>15</v>
      </c>
      <c r="M5" s="92">
        <f>SUM(D5:L5)</f>
        <v>297</v>
      </c>
      <c r="N5" s="98">
        <f t="shared" si="1"/>
        <v>78</v>
      </c>
      <c r="O5" s="98"/>
      <c r="P5" s="98"/>
      <c r="Q5" s="98"/>
    </row>
    <row r="6" spans="1:17" x14ac:dyDescent="0.3">
      <c r="A6" s="131"/>
      <c r="B6" s="135"/>
      <c r="C6" s="88" t="s">
        <v>132</v>
      </c>
      <c r="D6" s="96">
        <v>2</v>
      </c>
      <c r="E6" s="96">
        <v>5</v>
      </c>
      <c r="F6" s="96">
        <v>6</v>
      </c>
      <c r="G6" s="96">
        <v>8</v>
      </c>
      <c r="H6" s="96">
        <v>7</v>
      </c>
      <c r="I6" s="96">
        <v>4</v>
      </c>
      <c r="J6" s="97">
        <v>3</v>
      </c>
      <c r="K6" s="97">
        <v>2</v>
      </c>
      <c r="L6" s="97">
        <v>2</v>
      </c>
      <c r="M6" s="97">
        <f>SUM(D6:L6)</f>
        <v>39</v>
      </c>
      <c r="N6" s="98">
        <f t="shared" si="1"/>
        <v>7</v>
      </c>
      <c r="O6" s="98"/>
      <c r="P6" s="98"/>
      <c r="Q6" s="98"/>
    </row>
    <row r="7" spans="1:17" x14ac:dyDescent="0.3">
      <c r="A7" s="131"/>
      <c r="B7" s="136"/>
      <c r="C7" s="99" t="s">
        <v>131</v>
      </c>
      <c r="D7" s="100">
        <f>D5-D6</f>
        <v>11</v>
      </c>
      <c r="E7" s="100">
        <f t="shared" ref="E7:L7" si="2">E5-E6</f>
        <v>33</v>
      </c>
      <c r="F7" s="100">
        <f t="shared" si="2"/>
        <v>39</v>
      </c>
      <c r="G7" s="100">
        <f t="shared" si="2"/>
        <v>37</v>
      </c>
      <c r="H7" s="100">
        <f t="shared" si="2"/>
        <v>33</v>
      </c>
      <c r="I7" s="100">
        <f t="shared" si="2"/>
        <v>34</v>
      </c>
      <c r="J7" s="101">
        <f t="shared" si="2"/>
        <v>35</v>
      </c>
      <c r="K7" s="101">
        <f t="shared" si="2"/>
        <v>23</v>
      </c>
      <c r="L7" s="101">
        <f t="shared" si="2"/>
        <v>13</v>
      </c>
      <c r="M7" s="101">
        <f>M5-M6</f>
        <v>258</v>
      </c>
      <c r="N7" s="101">
        <f t="shared" si="1"/>
        <v>71</v>
      </c>
      <c r="O7" s="102"/>
      <c r="P7" s="98"/>
      <c r="Q7" s="102"/>
    </row>
    <row r="8" spans="1:17" x14ac:dyDescent="0.3">
      <c r="A8" s="131"/>
      <c r="B8" s="134" t="s">
        <v>136</v>
      </c>
      <c r="C8" s="89" t="s">
        <v>134</v>
      </c>
      <c r="D8" s="90">
        <v>28</v>
      </c>
      <c r="E8" s="90">
        <v>73</v>
      </c>
      <c r="F8" s="90">
        <v>83</v>
      </c>
      <c r="G8" s="90">
        <v>70</v>
      </c>
      <c r="H8" s="90">
        <v>50</v>
      </c>
      <c r="I8" s="90">
        <v>40</v>
      </c>
      <c r="J8" s="92">
        <v>18</v>
      </c>
      <c r="K8" s="92">
        <v>15</v>
      </c>
      <c r="L8" s="92">
        <v>10</v>
      </c>
      <c r="M8" s="92">
        <f>SUM(D8:L8)</f>
        <v>387</v>
      </c>
      <c r="N8" s="98">
        <f t="shared" si="1"/>
        <v>43</v>
      </c>
      <c r="O8" s="98"/>
      <c r="P8" s="98"/>
      <c r="Q8" s="98"/>
    </row>
    <row r="9" spans="1:17" x14ac:dyDescent="0.3">
      <c r="A9" s="131"/>
      <c r="B9" s="135"/>
      <c r="C9" s="88" t="s">
        <v>132</v>
      </c>
      <c r="D9" s="96"/>
      <c r="E9" s="96">
        <v>1</v>
      </c>
      <c r="F9" s="96">
        <v>2</v>
      </c>
      <c r="G9" s="96">
        <v>2</v>
      </c>
      <c r="H9" s="96">
        <v>1</v>
      </c>
      <c r="I9" s="96">
        <v>1</v>
      </c>
      <c r="J9" s="97"/>
      <c r="K9" s="97"/>
      <c r="L9" s="97"/>
      <c r="M9" s="97">
        <f>SUM(D9:L9)</f>
        <v>7</v>
      </c>
      <c r="N9" s="98">
        <f t="shared" si="1"/>
        <v>0</v>
      </c>
      <c r="O9" s="98"/>
      <c r="P9" s="98"/>
      <c r="Q9" s="98"/>
    </row>
    <row r="10" spans="1:17" x14ac:dyDescent="0.3">
      <c r="A10" s="131"/>
      <c r="B10" s="136"/>
      <c r="C10" s="99" t="s">
        <v>131</v>
      </c>
      <c r="D10" s="100">
        <f>D8-D9</f>
        <v>28</v>
      </c>
      <c r="E10" s="100">
        <f t="shared" ref="E10:L10" si="3">E8-E9</f>
        <v>72</v>
      </c>
      <c r="F10" s="100">
        <f t="shared" si="3"/>
        <v>81</v>
      </c>
      <c r="G10" s="100">
        <f t="shared" si="3"/>
        <v>68</v>
      </c>
      <c r="H10" s="100">
        <f t="shared" si="3"/>
        <v>49</v>
      </c>
      <c r="I10" s="100">
        <f t="shared" si="3"/>
        <v>39</v>
      </c>
      <c r="J10" s="101">
        <f t="shared" si="3"/>
        <v>18</v>
      </c>
      <c r="K10" s="101">
        <f t="shared" si="3"/>
        <v>15</v>
      </c>
      <c r="L10" s="101">
        <f t="shared" si="3"/>
        <v>10</v>
      </c>
      <c r="M10" s="101">
        <f>M8-M9</f>
        <v>380</v>
      </c>
      <c r="N10" s="101">
        <f t="shared" si="1"/>
        <v>43</v>
      </c>
      <c r="O10" s="102"/>
      <c r="P10" s="98"/>
      <c r="Q10" s="102"/>
    </row>
    <row r="11" spans="1:17" x14ac:dyDescent="0.3">
      <c r="A11" s="131"/>
      <c r="B11" s="134" t="s">
        <v>137</v>
      </c>
      <c r="C11" s="89" t="s">
        <v>134</v>
      </c>
      <c r="D11" s="90">
        <v>40</v>
      </c>
      <c r="E11" s="90">
        <v>98</v>
      </c>
      <c r="F11" s="90">
        <v>123</v>
      </c>
      <c r="G11" s="90">
        <v>108</v>
      </c>
      <c r="H11" s="90">
        <v>88</v>
      </c>
      <c r="I11" s="90">
        <v>65</v>
      </c>
      <c r="J11" s="92">
        <v>28</v>
      </c>
      <c r="K11" s="92">
        <v>23</v>
      </c>
      <c r="L11" s="92">
        <v>18</v>
      </c>
      <c r="M11" s="92">
        <f>SUM(D11:L11)</f>
        <v>591</v>
      </c>
      <c r="N11" s="98">
        <f t="shared" si="1"/>
        <v>69</v>
      </c>
      <c r="O11" s="98"/>
      <c r="P11" s="98"/>
      <c r="Q11" s="98"/>
    </row>
    <row r="12" spans="1:17" x14ac:dyDescent="0.3">
      <c r="A12" s="131"/>
      <c r="B12" s="135"/>
      <c r="C12" s="88" t="s">
        <v>132</v>
      </c>
      <c r="D12" s="96">
        <v>3</v>
      </c>
      <c r="E12" s="96">
        <v>25</v>
      </c>
      <c r="F12" s="96">
        <v>61</v>
      </c>
      <c r="G12" s="96">
        <v>74</v>
      </c>
      <c r="H12" s="96">
        <v>53</v>
      </c>
      <c r="I12" s="96">
        <v>27</v>
      </c>
      <c r="J12" s="97">
        <v>9</v>
      </c>
      <c r="K12" s="97">
        <v>8</v>
      </c>
      <c r="L12" s="97">
        <v>8</v>
      </c>
      <c r="M12" s="97">
        <f>SUM(D12:L12)</f>
        <v>268</v>
      </c>
      <c r="N12" s="98">
        <f t="shared" si="1"/>
        <v>25</v>
      </c>
      <c r="O12" s="98"/>
      <c r="P12" s="98"/>
      <c r="Q12" s="98"/>
    </row>
    <row r="13" spans="1:17" x14ac:dyDescent="0.3">
      <c r="A13" s="131"/>
      <c r="B13" s="136"/>
      <c r="C13" s="99" t="s">
        <v>131</v>
      </c>
      <c r="D13" s="100">
        <f>D11-D12</f>
        <v>37</v>
      </c>
      <c r="E13" s="100">
        <f t="shared" ref="E13:L13" si="4">E11-E12</f>
        <v>73</v>
      </c>
      <c r="F13" s="100">
        <f t="shared" si="4"/>
        <v>62</v>
      </c>
      <c r="G13" s="100">
        <f t="shared" si="4"/>
        <v>34</v>
      </c>
      <c r="H13" s="100">
        <f t="shared" si="4"/>
        <v>35</v>
      </c>
      <c r="I13" s="100">
        <f t="shared" si="4"/>
        <v>38</v>
      </c>
      <c r="J13" s="101">
        <f t="shared" si="4"/>
        <v>19</v>
      </c>
      <c r="K13" s="101">
        <f t="shared" si="4"/>
        <v>15</v>
      </c>
      <c r="L13" s="101">
        <f t="shared" si="4"/>
        <v>10</v>
      </c>
      <c r="M13" s="101">
        <f>M11-M12</f>
        <v>323</v>
      </c>
      <c r="N13" s="101">
        <f t="shared" si="1"/>
        <v>44</v>
      </c>
      <c r="O13" s="102"/>
      <c r="P13" s="98"/>
      <c r="Q13" s="102"/>
    </row>
    <row r="14" spans="1:17" x14ac:dyDescent="0.3">
      <c r="A14" s="131"/>
      <c r="B14" s="134" t="s">
        <v>138</v>
      </c>
      <c r="C14" s="89" t="s">
        <v>134</v>
      </c>
      <c r="D14" s="90">
        <v>48</v>
      </c>
      <c r="E14" s="90">
        <v>138</v>
      </c>
      <c r="F14" s="90">
        <v>148</v>
      </c>
      <c r="G14" s="90">
        <v>115</v>
      </c>
      <c r="H14" s="90">
        <v>95</v>
      </c>
      <c r="I14" s="90">
        <v>68</v>
      </c>
      <c r="J14" s="92">
        <v>43</v>
      </c>
      <c r="K14" s="92">
        <v>40</v>
      </c>
      <c r="L14" s="92">
        <v>28</v>
      </c>
      <c r="M14" s="92">
        <f>SUM(D14:L14)</f>
        <v>723</v>
      </c>
      <c r="N14" s="98">
        <f t="shared" si="1"/>
        <v>111</v>
      </c>
      <c r="O14" s="98"/>
      <c r="P14" s="98"/>
      <c r="Q14" s="98"/>
    </row>
    <row r="15" spans="1:17" x14ac:dyDescent="0.3">
      <c r="A15" s="131"/>
      <c r="B15" s="135"/>
      <c r="C15" s="88" t="s">
        <v>132</v>
      </c>
      <c r="D15" s="96">
        <v>3</v>
      </c>
      <c r="E15" s="96">
        <v>24</v>
      </c>
      <c r="F15" s="96">
        <v>58</v>
      </c>
      <c r="G15" s="96">
        <v>69</v>
      </c>
      <c r="H15" s="96">
        <v>49</v>
      </c>
      <c r="I15" s="96">
        <v>29</v>
      </c>
      <c r="J15" s="97">
        <v>5</v>
      </c>
      <c r="K15" s="97">
        <v>2</v>
      </c>
      <c r="L15" s="97">
        <v>2</v>
      </c>
      <c r="M15" s="97">
        <f>SUM(D15:L15)</f>
        <v>241</v>
      </c>
      <c r="N15" s="98">
        <f t="shared" si="1"/>
        <v>9</v>
      </c>
      <c r="O15" s="98"/>
      <c r="P15" s="98"/>
      <c r="Q15" s="98"/>
    </row>
    <row r="16" spans="1:17" x14ac:dyDescent="0.3">
      <c r="A16" s="131"/>
      <c r="B16" s="136"/>
      <c r="C16" s="99" t="s">
        <v>131</v>
      </c>
      <c r="D16" s="100">
        <f>D14-D15</f>
        <v>45</v>
      </c>
      <c r="E16" s="100">
        <f t="shared" ref="E16:L16" si="5">E14-E15</f>
        <v>114</v>
      </c>
      <c r="F16" s="100">
        <f t="shared" si="5"/>
        <v>90</v>
      </c>
      <c r="G16" s="100">
        <f t="shared" si="5"/>
        <v>46</v>
      </c>
      <c r="H16" s="100">
        <f t="shared" si="5"/>
        <v>46</v>
      </c>
      <c r="I16" s="100">
        <f t="shared" si="5"/>
        <v>39</v>
      </c>
      <c r="J16" s="101">
        <f t="shared" si="5"/>
        <v>38</v>
      </c>
      <c r="K16" s="101">
        <f t="shared" si="5"/>
        <v>38</v>
      </c>
      <c r="L16" s="101">
        <f t="shared" si="5"/>
        <v>26</v>
      </c>
      <c r="M16" s="101">
        <f>M14-M15</f>
        <v>482</v>
      </c>
      <c r="N16" s="101">
        <f t="shared" si="1"/>
        <v>102</v>
      </c>
      <c r="O16" s="102"/>
      <c r="P16" s="98"/>
      <c r="Q16" s="102"/>
    </row>
    <row r="17" spans="1:17" x14ac:dyDescent="0.3">
      <c r="A17" s="131"/>
      <c r="B17" s="134" t="s">
        <v>139</v>
      </c>
      <c r="C17" s="89" t="s">
        <v>134</v>
      </c>
      <c r="D17" s="90">
        <v>23</v>
      </c>
      <c r="E17" s="90">
        <v>80</v>
      </c>
      <c r="F17" s="90">
        <v>95</v>
      </c>
      <c r="G17" s="90">
        <v>75</v>
      </c>
      <c r="H17" s="90">
        <v>53</v>
      </c>
      <c r="I17" s="90">
        <v>45</v>
      </c>
      <c r="J17" s="92">
        <v>40</v>
      </c>
      <c r="K17" s="92">
        <v>35</v>
      </c>
      <c r="L17" s="92">
        <v>25</v>
      </c>
      <c r="M17" s="92">
        <f>SUM(D17:L17)</f>
        <v>471</v>
      </c>
      <c r="N17" s="98">
        <f t="shared" si="1"/>
        <v>100</v>
      </c>
      <c r="O17" s="98"/>
      <c r="P17" s="98"/>
      <c r="Q17" s="98"/>
    </row>
    <row r="18" spans="1:17" x14ac:dyDescent="0.3">
      <c r="A18" s="131"/>
      <c r="B18" s="135"/>
      <c r="C18" s="88" t="s">
        <v>132</v>
      </c>
      <c r="D18" s="96"/>
      <c r="E18" s="96">
        <v>3</v>
      </c>
      <c r="F18" s="96">
        <v>3</v>
      </c>
      <c r="G18" s="96">
        <v>4</v>
      </c>
      <c r="H18" s="96">
        <v>4</v>
      </c>
      <c r="I18" s="96">
        <v>1</v>
      </c>
      <c r="J18" s="97">
        <v>1</v>
      </c>
      <c r="K18" s="97"/>
      <c r="L18" s="97"/>
      <c r="M18" s="97">
        <f>SUM(D18:L18)</f>
        <v>16</v>
      </c>
      <c r="N18" s="98">
        <f t="shared" si="1"/>
        <v>1</v>
      </c>
      <c r="O18" s="98"/>
      <c r="P18" s="98"/>
      <c r="Q18" s="98"/>
    </row>
    <row r="19" spans="1:17" x14ac:dyDescent="0.3">
      <c r="A19" s="131"/>
      <c r="B19" s="136"/>
      <c r="C19" s="99" t="s">
        <v>131</v>
      </c>
      <c r="D19" s="100">
        <f>D17-D18</f>
        <v>23</v>
      </c>
      <c r="E19" s="100">
        <f t="shared" ref="E19:L19" si="6">E17-E18</f>
        <v>77</v>
      </c>
      <c r="F19" s="100">
        <f t="shared" si="6"/>
        <v>92</v>
      </c>
      <c r="G19" s="100">
        <f t="shared" si="6"/>
        <v>71</v>
      </c>
      <c r="H19" s="100">
        <f t="shared" si="6"/>
        <v>49</v>
      </c>
      <c r="I19" s="100">
        <f t="shared" si="6"/>
        <v>44</v>
      </c>
      <c r="J19" s="101">
        <f t="shared" si="6"/>
        <v>39</v>
      </c>
      <c r="K19" s="101">
        <f t="shared" si="6"/>
        <v>35</v>
      </c>
      <c r="L19" s="101">
        <f t="shared" si="6"/>
        <v>25</v>
      </c>
      <c r="M19" s="101">
        <f>M17-M18</f>
        <v>455</v>
      </c>
      <c r="N19" s="101">
        <f t="shared" si="1"/>
        <v>99</v>
      </c>
      <c r="O19" s="102"/>
      <c r="P19" s="98"/>
      <c r="Q19" s="102"/>
    </row>
    <row r="20" spans="1:17" x14ac:dyDescent="0.3">
      <c r="A20" s="131"/>
      <c r="B20" s="134" t="s">
        <v>140</v>
      </c>
      <c r="C20" s="89" t="s">
        <v>134</v>
      </c>
      <c r="D20" s="90">
        <v>25</v>
      </c>
      <c r="E20" s="90">
        <v>78</v>
      </c>
      <c r="F20" s="90">
        <v>85</v>
      </c>
      <c r="G20" s="90">
        <v>60</v>
      </c>
      <c r="H20" s="90">
        <v>43</v>
      </c>
      <c r="I20" s="90">
        <v>28</v>
      </c>
      <c r="J20" s="92">
        <v>5</v>
      </c>
      <c r="K20" s="92">
        <v>5</v>
      </c>
      <c r="L20" s="92">
        <v>5</v>
      </c>
      <c r="M20" s="92">
        <f>SUM(D20:L20)</f>
        <v>334</v>
      </c>
      <c r="N20" s="98">
        <f t="shared" si="1"/>
        <v>15</v>
      </c>
      <c r="O20" s="98"/>
      <c r="P20" s="98"/>
      <c r="Q20" s="98"/>
    </row>
    <row r="21" spans="1:17" x14ac:dyDescent="0.3">
      <c r="A21" s="131"/>
      <c r="B21" s="135"/>
      <c r="C21" s="88" t="s">
        <v>132</v>
      </c>
      <c r="D21" s="96">
        <v>2</v>
      </c>
      <c r="E21" s="96">
        <v>4</v>
      </c>
      <c r="F21" s="96">
        <v>6</v>
      </c>
      <c r="G21" s="96">
        <v>5</v>
      </c>
      <c r="H21" s="96">
        <v>5</v>
      </c>
      <c r="I21" s="96">
        <v>4</v>
      </c>
      <c r="J21" s="97">
        <v>4</v>
      </c>
      <c r="K21" s="97">
        <v>4</v>
      </c>
      <c r="L21" s="97">
        <v>4</v>
      </c>
      <c r="M21" s="97">
        <f>SUM(D21:L21)</f>
        <v>38</v>
      </c>
      <c r="N21" s="98">
        <f t="shared" si="1"/>
        <v>12</v>
      </c>
      <c r="O21" s="98"/>
      <c r="P21" s="98"/>
      <c r="Q21" s="98"/>
    </row>
    <row r="22" spans="1:17" x14ac:dyDescent="0.3">
      <c r="A22" s="131"/>
      <c r="B22" s="136"/>
      <c r="C22" s="99" t="s">
        <v>131</v>
      </c>
      <c r="D22" s="100">
        <f>D20-D21</f>
        <v>23</v>
      </c>
      <c r="E22" s="100">
        <f t="shared" ref="E22:L22" si="7">E20-E21</f>
        <v>74</v>
      </c>
      <c r="F22" s="100">
        <f t="shared" si="7"/>
        <v>79</v>
      </c>
      <c r="G22" s="100">
        <f t="shared" si="7"/>
        <v>55</v>
      </c>
      <c r="H22" s="100">
        <f t="shared" si="7"/>
        <v>38</v>
      </c>
      <c r="I22" s="100">
        <f t="shared" si="7"/>
        <v>24</v>
      </c>
      <c r="J22" s="101">
        <f t="shared" si="7"/>
        <v>1</v>
      </c>
      <c r="K22" s="101">
        <f t="shared" si="7"/>
        <v>1</v>
      </c>
      <c r="L22" s="101">
        <f t="shared" si="7"/>
        <v>1</v>
      </c>
      <c r="M22" s="101">
        <f>M20-M21</f>
        <v>296</v>
      </c>
      <c r="N22" s="101">
        <f t="shared" si="1"/>
        <v>3</v>
      </c>
      <c r="O22" s="102"/>
      <c r="P22" s="98"/>
      <c r="Q22" s="102"/>
    </row>
    <row r="23" spans="1:17" x14ac:dyDescent="0.3">
      <c r="A23" s="131"/>
      <c r="B23" s="134" t="s">
        <v>141</v>
      </c>
      <c r="C23" s="89" t="s">
        <v>134</v>
      </c>
      <c r="D23" s="90">
        <v>75</v>
      </c>
      <c r="E23" s="90">
        <v>233</v>
      </c>
      <c r="F23" s="90">
        <v>290</v>
      </c>
      <c r="G23" s="90">
        <v>263</v>
      </c>
      <c r="H23" s="90">
        <v>223</v>
      </c>
      <c r="I23" s="90">
        <v>183</v>
      </c>
      <c r="J23" s="92">
        <v>100</v>
      </c>
      <c r="K23" s="92">
        <v>90</v>
      </c>
      <c r="L23" s="92">
        <v>73</v>
      </c>
      <c r="M23" s="92">
        <f>SUM(D23:L23)</f>
        <v>1530</v>
      </c>
      <c r="N23" s="98">
        <f t="shared" si="1"/>
        <v>263</v>
      </c>
      <c r="O23" s="98"/>
      <c r="P23" s="98"/>
      <c r="Q23" s="98"/>
    </row>
    <row r="24" spans="1:17" x14ac:dyDescent="0.3">
      <c r="A24" s="131"/>
      <c r="B24" s="135"/>
      <c r="C24" s="88" t="s">
        <v>132</v>
      </c>
      <c r="D24" s="96">
        <v>4</v>
      </c>
      <c r="E24" s="96">
        <v>39</v>
      </c>
      <c r="F24" s="96">
        <v>90</v>
      </c>
      <c r="G24" s="96">
        <v>108</v>
      </c>
      <c r="H24" s="96">
        <v>76</v>
      </c>
      <c r="I24" s="96">
        <v>43</v>
      </c>
      <c r="J24" s="97">
        <v>18</v>
      </c>
      <c r="K24" s="97">
        <v>18</v>
      </c>
      <c r="L24" s="97">
        <v>18</v>
      </c>
      <c r="M24" s="97">
        <f>SUM(D24:L24)</f>
        <v>414</v>
      </c>
      <c r="N24" s="98">
        <f t="shared" si="1"/>
        <v>54</v>
      </c>
      <c r="O24" s="98"/>
      <c r="P24" s="98"/>
      <c r="Q24" s="98"/>
    </row>
    <row r="25" spans="1:17" x14ac:dyDescent="0.3">
      <c r="A25" s="131"/>
      <c r="B25" s="136"/>
      <c r="C25" s="99" t="s">
        <v>131</v>
      </c>
      <c r="D25" s="100">
        <f>D23-D24</f>
        <v>71</v>
      </c>
      <c r="E25" s="100">
        <f t="shared" ref="E25:L25" si="8">E23-E24</f>
        <v>194</v>
      </c>
      <c r="F25" s="100">
        <f t="shared" si="8"/>
        <v>200</v>
      </c>
      <c r="G25" s="100">
        <f t="shared" si="8"/>
        <v>155</v>
      </c>
      <c r="H25" s="100">
        <f t="shared" si="8"/>
        <v>147</v>
      </c>
      <c r="I25" s="100">
        <f t="shared" si="8"/>
        <v>140</v>
      </c>
      <c r="J25" s="101">
        <f t="shared" si="8"/>
        <v>82</v>
      </c>
      <c r="K25" s="101">
        <f t="shared" si="8"/>
        <v>72</v>
      </c>
      <c r="L25" s="101">
        <f t="shared" si="8"/>
        <v>55</v>
      </c>
      <c r="M25" s="101">
        <f>M23-M24</f>
        <v>1116</v>
      </c>
      <c r="N25" s="101">
        <f t="shared" si="1"/>
        <v>209</v>
      </c>
      <c r="O25" s="102"/>
      <c r="P25" s="98"/>
      <c r="Q25" s="102"/>
    </row>
    <row r="26" spans="1:17" x14ac:dyDescent="0.3">
      <c r="A26" s="131"/>
      <c r="B26" s="134" t="s">
        <v>142</v>
      </c>
      <c r="C26" s="89" t="s">
        <v>134</v>
      </c>
      <c r="D26" s="90">
        <v>30</v>
      </c>
      <c r="E26" s="90">
        <v>60</v>
      </c>
      <c r="F26" s="90">
        <v>68</v>
      </c>
      <c r="G26" s="91">
        <v>55</v>
      </c>
      <c r="H26" s="91">
        <v>43</v>
      </c>
      <c r="I26" s="90">
        <v>25</v>
      </c>
      <c r="J26" s="92"/>
      <c r="K26" s="92"/>
      <c r="L26" s="92"/>
      <c r="M26" s="92">
        <f>SUM(D26:L26)</f>
        <v>281</v>
      </c>
      <c r="N26" s="98">
        <f t="shared" si="1"/>
        <v>0</v>
      </c>
      <c r="O26" s="98"/>
      <c r="P26" s="98"/>
      <c r="Q26" s="98"/>
    </row>
    <row r="27" spans="1:17" x14ac:dyDescent="0.3">
      <c r="A27" s="131"/>
      <c r="B27" s="135"/>
      <c r="C27" s="88" t="s">
        <v>132</v>
      </c>
      <c r="D27" s="96"/>
      <c r="E27" s="96">
        <v>20</v>
      </c>
      <c r="F27" s="96">
        <v>52</v>
      </c>
      <c r="G27" s="91">
        <v>55</v>
      </c>
      <c r="H27" s="91">
        <v>43</v>
      </c>
      <c r="I27" s="96">
        <v>24</v>
      </c>
      <c r="J27" s="97"/>
      <c r="K27" s="97"/>
      <c r="L27" s="97"/>
      <c r="M27" s="97">
        <f>SUM(D27:L27)</f>
        <v>194</v>
      </c>
      <c r="N27" s="98">
        <f t="shared" si="1"/>
        <v>0</v>
      </c>
      <c r="O27" s="98"/>
      <c r="P27" s="98"/>
      <c r="Q27" s="98"/>
    </row>
    <row r="28" spans="1:17" x14ac:dyDescent="0.3">
      <c r="A28" s="131"/>
      <c r="B28" s="136"/>
      <c r="C28" s="99" t="s">
        <v>131</v>
      </c>
      <c r="D28" s="100">
        <f>D26-D27</f>
        <v>30</v>
      </c>
      <c r="E28" s="100">
        <f t="shared" ref="E28:L28" si="9">E26-E27</f>
        <v>40</v>
      </c>
      <c r="F28" s="100">
        <f t="shared" si="9"/>
        <v>16</v>
      </c>
      <c r="G28" s="91">
        <f t="shared" si="9"/>
        <v>0</v>
      </c>
      <c r="H28" s="91">
        <f t="shared" si="9"/>
        <v>0</v>
      </c>
      <c r="I28" s="100">
        <f t="shared" si="9"/>
        <v>1</v>
      </c>
      <c r="J28" s="101">
        <f t="shared" si="9"/>
        <v>0</v>
      </c>
      <c r="K28" s="101">
        <f t="shared" si="9"/>
        <v>0</v>
      </c>
      <c r="L28" s="101">
        <f t="shared" si="9"/>
        <v>0</v>
      </c>
      <c r="M28" s="101">
        <f>M26-M27</f>
        <v>87</v>
      </c>
      <c r="N28" s="101">
        <f t="shared" si="1"/>
        <v>0</v>
      </c>
      <c r="O28" s="102"/>
      <c r="P28" s="98"/>
      <c r="Q28" s="102"/>
    </row>
    <row r="29" spans="1:17" x14ac:dyDescent="0.3">
      <c r="A29" s="131"/>
      <c r="B29" s="134" t="s">
        <v>143</v>
      </c>
      <c r="C29" s="89" t="s">
        <v>134</v>
      </c>
      <c r="D29" s="90">
        <v>58</v>
      </c>
      <c r="E29" s="90">
        <v>175</v>
      </c>
      <c r="F29" s="90">
        <v>220</v>
      </c>
      <c r="G29" s="90">
        <v>190</v>
      </c>
      <c r="H29" s="90">
        <v>160</v>
      </c>
      <c r="I29" s="90">
        <v>115</v>
      </c>
      <c r="J29" s="92">
        <v>53</v>
      </c>
      <c r="K29" s="92">
        <v>43</v>
      </c>
      <c r="L29" s="92">
        <v>30</v>
      </c>
      <c r="M29" s="92">
        <f>SUM(D29:L29)</f>
        <v>1044</v>
      </c>
      <c r="N29" s="98">
        <f t="shared" si="1"/>
        <v>126</v>
      </c>
      <c r="O29" s="98"/>
      <c r="P29" s="98"/>
      <c r="Q29" s="98"/>
    </row>
    <row r="30" spans="1:17" x14ac:dyDescent="0.3">
      <c r="A30" s="131"/>
      <c r="B30" s="135"/>
      <c r="C30" s="88" t="s">
        <v>132</v>
      </c>
      <c r="D30" s="96">
        <v>2</v>
      </c>
      <c r="E30" s="96">
        <v>25</v>
      </c>
      <c r="F30" s="96">
        <v>59</v>
      </c>
      <c r="G30" s="96">
        <v>73</v>
      </c>
      <c r="H30" s="96">
        <v>53</v>
      </c>
      <c r="I30" s="96">
        <v>29</v>
      </c>
      <c r="J30" s="97">
        <v>14</v>
      </c>
      <c r="K30" s="97">
        <v>12</v>
      </c>
      <c r="L30" s="97">
        <v>12</v>
      </c>
      <c r="M30" s="97">
        <f>SUM(D30:L30)</f>
        <v>279</v>
      </c>
      <c r="N30" s="98">
        <f t="shared" si="1"/>
        <v>38</v>
      </c>
      <c r="O30" s="98"/>
      <c r="P30" s="98"/>
      <c r="Q30" s="98"/>
    </row>
    <row r="31" spans="1:17" x14ac:dyDescent="0.3">
      <c r="A31" s="131"/>
      <c r="B31" s="136"/>
      <c r="C31" s="99" t="s">
        <v>131</v>
      </c>
      <c r="D31" s="100">
        <f>D29-D30</f>
        <v>56</v>
      </c>
      <c r="E31" s="100">
        <f t="shared" ref="E31:L31" si="10">E29-E30</f>
        <v>150</v>
      </c>
      <c r="F31" s="100">
        <f t="shared" si="10"/>
        <v>161</v>
      </c>
      <c r="G31" s="100">
        <f t="shared" si="10"/>
        <v>117</v>
      </c>
      <c r="H31" s="100">
        <f t="shared" si="10"/>
        <v>107</v>
      </c>
      <c r="I31" s="100">
        <f t="shared" si="10"/>
        <v>86</v>
      </c>
      <c r="J31" s="101">
        <f t="shared" si="10"/>
        <v>39</v>
      </c>
      <c r="K31" s="101">
        <f t="shared" si="10"/>
        <v>31</v>
      </c>
      <c r="L31" s="101">
        <f t="shared" si="10"/>
        <v>18</v>
      </c>
      <c r="M31" s="101">
        <f>M29-M30</f>
        <v>765</v>
      </c>
      <c r="N31" s="101">
        <f t="shared" si="1"/>
        <v>88</v>
      </c>
      <c r="O31" s="102"/>
      <c r="P31" s="98"/>
      <c r="Q31" s="102"/>
    </row>
    <row r="32" spans="1:17" x14ac:dyDescent="0.3">
      <c r="A32" s="131"/>
      <c r="B32" s="134" t="s">
        <v>144</v>
      </c>
      <c r="C32" s="89" t="s">
        <v>134</v>
      </c>
      <c r="D32" s="90">
        <v>78</v>
      </c>
      <c r="E32" s="90">
        <v>180</v>
      </c>
      <c r="F32" s="90">
        <v>223</v>
      </c>
      <c r="G32" s="90">
        <v>195</v>
      </c>
      <c r="H32" s="90">
        <v>148</v>
      </c>
      <c r="I32" s="90">
        <v>115</v>
      </c>
      <c r="J32" s="92">
        <v>33</v>
      </c>
      <c r="K32" s="92">
        <v>25</v>
      </c>
      <c r="L32" s="92">
        <v>18</v>
      </c>
      <c r="M32" s="92">
        <f>SUM(D32:L32)</f>
        <v>1015</v>
      </c>
      <c r="N32" s="98">
        <f t="shared" si="1"/>
        <v>76</v>
      </c>
      <c r="O32" s="98"/>
      <c r="P32" s="98"/>
      <c r="Q32" s="98"/>
    </row>
    <row r="33" spans="1:17" x14ac:dyDescent="0.3">
      <c r="A33" s="131"/>
      <c r="B33" s="135"/>
      <c r="C33" s="88" t="s">
        <v>132</v>
      </c>
      <c r="D33" s="96">
        <v>4</v>
      </c>
      <c r="E33" s="96">
        <v>30</v>
      </c>
      <c r="F33" s="96">
        <v>66</v>
      </c>
      <c r="G33" s="96">
        <v>77</v>
      </c>
      <c r="H33" s="96">
        <v>53</v>
      </c>
      <c r="I33" s="96">
        <v>31</v>
      </c>
      <c r="J33" s="97">
        <v>14</v>
      </c>
      <c r="K33" s="97">
        <v>10</v>
      </c>
      <c r="L33" s="97">
        <v>10</v>
      </c>
      <c r="M33" s="97">
        <f>SUM(D33:L33)</f>
        <v>295</v>
      </c>
      <c r="N33" s="98">
        <f t="shared" si="1"/>
        <v>34</v>
      </c>
      <c r="O33" s="98"/>
      <c r="P33" s="98"/>
      <c r="Q33" s="98"/>
    </row>
    <row r="34" spans="1:17" x14ac:dyDescent="0.3">
      <c r="A34" s="131"/>
      <c r="B34" s="136"/>
      <c r="C34" s="99" t="s">
        <v>131</v>
      </c>
      <c r="D34" s="100">
        <f>D32-D33</f>
        <v>74</v>
      </c>
      <c r="E34" s="100">
        <f t="shared" ref="E34:L34" si="11">E32-E33</f>
        <v>150</v>
      </c>
      <c r="F34" s="100">
        <f t="shared" si="11"/>
        <v>157</v>
      </c>
      <c r="G34" s="100">
        <f t="shared" si="11"/>
        <v>118</v>
      </c>
      <c r="H34" s="100">
        <f t="shared" si="11"/>
        <v>95</v>
      </c>
      <c r="I34" s="100">
        <f t="shared" si="11"/>
        <v>84</v>
      </c>
      <c r="J34" s="101">
        <f t="shared" si="11"/>
        <v>19</v>
      </c>
      <c r="K34" s="101">
        <f t="shared" si="11"/>
        <v>15</v>
      </c>
      <c r="L34" s="101">
        <f t="shared" si="11"/>
        <v>8</v>
      </c>
      <c r="M34" s="101">
        <f>M32-M33</f>
        <v>720</v>
      </c>
      <c r="N34" s="101">
        <f t="shared" si="1"/>
        <v>42</v>
      </c>
      <c r="O34" s="103"/>
      <c r="P34" s="104"/>
      <c r="Q34" s="103"/>
    </row>
    <row r="35" spans="1:17" x14ac:dyDescent="0.3">
      <c r="A35" s="88"/>
      <c r="B35" s="95"/>
      <c r="C35" s="99"/>
      <c r="D35" s="100"/>
      <c r="E35" s="100"/>
      <c r="F35" s="100"/>
      <c r="G35" s="100"/>
      <c r="H35" s="100"/>
      <c r="I35" s="100"/>
      <c r="J35" s="101"/>
      <c r="K35" s="101"/>
      <c r="L35" s="101"/>
      <c r="M35" s="101"/>
      <c r="N35" s="101"/>
      <c r="O35" s="103"/>
      <c r="P35" s="104"/>
      <c r="Q35" s="103"/>
    </row>
    <row r="36" spans="1:17" x14ac:dyDescent="0.3">
      <c r="A36" s="88"/>
      <c r="B36" s="95"/>
      <c r="C36" s="99"/>
      <c r="D36" s="100"/>
      <c r="E36" s="100"/>
      <c r="F36" s="100"/>
      <c r="G36" s="100"/>
      <c r="H36" s="100"/>
      <c r="I36" s="100"/>
      <c r="J36" s="101"/>
      <c r="K36" s="101"/>
      <c r="L36" s="101"/>
      <c r="M36" s="101"/>
      <c r="N36" s="101"/>
      <c r="O36" s="103"/>
      <c r="P36" s="104"/>
      <c r="Q36" s="103"/>
    </row>
    <row r="37" spans="1:17" x14ac:dyDescent="0.3">
      <c r="A37" s="131">
        <v>5003</v>
      </c>
      <c r="B37" s="128" t="s">
        <v>133</v>
      </c>
      <c r="C37" s="89" t="s">
        <v>134</v>
      </c>
      <c r="D37" s="90">
        <v>33</v>
      </c>
      <c r="E37" s="90">
        <v>58</v>
      </c>
      <c r="F37" s="90">
        <v>80</v>
      </c>
      <c r="G37" s="90">
        <v>70</v>
      </c>
      <c r="H37" s="90">
        <v>35</v>
      </c>
      <c r="I37" s="90">
        <v>28</v>
      </c>
      <c r="J37" s="92"/>
      <c r="K37" s="92"/>
      <c r="L37" s="92"/>
      <c r="M37" s="92">
        <f>SUM(D37:L37)</f>
        <v>304</v>
      </c>
      <c r="N37" s="105">
        <f>M39+M42+M45+M48+M51+M54+M57+M60+M63+M66+M69+M72</f>
        <v>7980</v>
      </c>
      <c r="O37" s="105"/>
      <c r="P37" s="105">
        <f>M38+M41+M44+M47+M50+M53+M56+M59+M62+M65+M68+M71</f>
        <v>442</v>
      </c>
      <c r="Q37" s="105"/>
    </row>
    <row r="38" spans="1:17" x14ac:dyDescent="0.3">
      <c r="A38" s="131"/>
      <c r="B38" s="129"/>
      <c r="C38" s="88" t="s">
        <v>132</v>
      </c>
      <c r="D38" s="96">
        <v>1</v>
      </c>
      <c r="E38" s="96">
        <v>6</v>
      </c>
      <c r="F38" s="96">
        <v>7</v>
      </c>
      <c r="G38" s="96">
        <v>7</v>
      </c>
      <c r="H38" s="96">
        <v>5</v>
      </c>
      <c r="I38" s="96">
        <v>2</v>
      </c>
      <c r="J38" s="97"/>
      <c r="K38" s="97"/>
      <c r="L38" s="97"/>
      <c r="M38" s="97">
        <f>SUM(D38:L38)</f>
        <v>28</v>
      </c>
      <c r="N38" s="98">
        <f>J38+K38+L38</f>
        <v>0</v>
      </c>
      <c r="O38" s="98"/>
      <c r="P38" s="105"/>
      <c r="Q38" s="98"/>
    </row>
    <row r="39" spans="1:17" x14ac:dyDescent="0.3">
      <c r="A39" s="131"/>
      <c r="B39" s="130"/>
      <c r="C39" s="99" t="s">
        <v>131</v>
      </c>
      <c r="D39" s="100">
        <f>D37-D38</f>
        <v>32</v>
      </c>
      <c r="E39" s="100">
        <f t="shared" ref="E39:L39" si="12">E37-E38</f>
        <v>52</v>
      </c>
      <c r="F39" s="100">
        <f t="shared" si="12"/>
        <v>73</v>
      </c>
      <c r="G39" s="100">
        <f t="shared" si="12"/>
        <v>63</v>
      </c>
      <c r="H39" s="100">
        <f t="shared" si="12"/>
        <v>30</v>
      </c>
      <c r="I39" s="100">
        <f t="shared" si="12"/>
        <v>26</v>
      </c>
      <c r="J39" s="101">
        <f t="shared" si="12"/>
        <v>0</v>
      </c>
      <c r="K39" s="101">
        <f t="shared" si="12"/>
        <v>0</v>
      </c>
      <c r="L39" s="101">
        <f t="shared" si="12"/>
        <v>0</v>
      </c>
      <c r="M39" s="101">
        <f>M37-M38</f>
        <v>276</v>
      </c>
      <c r="N39" s="101">
        <f t="shared" ref="N39:N103" si="13">J39+K39+L39</f>
        <v>0</v>
      </c>
      <c r="O39" s="101"/>
      <c r="P39" s="105"/>
      <c r="Q39" s="101"/>
    </row>
    <row r="40" spans="1:17" x14ac:dyDescent="0.3">
      <c r="A40" s="131"/>
      <c r="B40" s="128" t="s">
        <v>136</v>
      </c>
      <c r="C40" s="89" t="s">
        <v>134</v>
      </c>
      <c r="D40" s="90">
        <v>65</v>
      </c>
      <c r="E40" s="90">
        <v>138</v>
      </c>
      <c r="F40" s="90">
        <v>160</v>
      </c>
      <c r="G40" s="90">
        <v>140</v>
      </c>
      <c r="H40" s="90">
        <v>113</v>
      </c>
      <c r="I40" s="90">
        <v>90</v>
      </c>
      <c r="J40" s="92"/>
      <c r="K40" s="92"/>
      <c r="L40" s="92"/>
      <c r="M40" s="92">
        <f>SUM(D40:L40)</f>
        <v>706</v>
      </c>
      <c r="N40" s="98">
        <f t="shared" si="13"/>
        <v>0</v>
      </c>
      <c r="O40" s="98"/>
      <c r="P40" s="105"/>
      <c r="Q40" s="98"/>
    </row>
    <row r="41" spans="1:17" x14ac:dyDescent="0.3">
      <c r="A41" s="131"/>
      <c r="B41" s="129"/>
      <c r="C41" s="88" t="s">
        <v>132</v>
      </c>
      <c r="D41" s="96"/>
      <c r="E41" s="96">
        <v>7</v>
      </c>
      <c r="F41" s="96">
        <v>7</v>
      </c>
      <c r="G41" s="96">
        <v>7</v>
      </c>
      <c r="H41" s="96">
        <v>7</v>
      </c>
      <c r="I41" s="96">
        <v>5</v>
      </c>
      <c r="J41" s="97"/>
      <c r="K41" s="97"/>
      <c r="L41" s="97"/>
      <c r="M41" s="97">
        <f>SUM(D41:L41)</f>
        <v>33</v>
      </c>
      <c r="N41" s="98">
        <f t="shared" si="13"/>
        <v>0</v>
      </c>
      <c r="O41" s="98"/>
      <c r="P41" s="105"/>
      <c r="Q41" s="98"/>
    </row>
    <row r="42" spans="1:17" x14ac:dyDescent="0.3">
      <c r="A42" s="131"/>
      <c r="B42" s="130"/>
      <c r="C42" s="99" t="s">
        <v>131</v>
      </c>
      <c r="D42" s="100">
        <f>D40-D41</f>
        <v>65</v>
      </c>
      <c r="E42" s="100">
        <f t="shared" ref="E42:L42" si="14">E40-E41</f>
        <v>131</v>
      </c>
      <c r="F42" s="100">
        <f t="shared" si="14"/>
        <v>153</v>
      </c>
      <c r="G42" s="100">
        <f t="shared" si="14"/>
        <v>133</v>
      </c>
      <c r="H42" s="100">
        <f t="shared" si="14"/>
        <v>106</v>
      </c>
      <c r="I42" s="100">
        <f t="shared" si="14"/>
        <v>85</v>
      </c>
      <c r="J42" s="101">
        <f t="shared" si="14"/>
        <v>0</v>
      </c>
      <c r="K42" s="101">
        <f t="shared" si="14"/>
        <v>0</v>
      </c>
      <c r="L42" s="101">
        <f t="shared" si="14"/>
        <v>0</v>
      </c>
      <c r="M42" s="101">
        <f>M40-M41</f>
        <v>673</v>
      </c>
      <c r="N42" s="101">
        <f t="shared" si="13"/>
        <v>0</v>
      </c>
      <c r="O42" s="101"/>
      <c r="P42" s="105"/>
      <c r="Q42" s="101"/>
    </row>
    <row r="43" spans="1:17" x14ac:dyDescent="0.3">
      <c r="A43" s="131"/>
      <c r="B43" s="128" t="s">
        <v>137</v>
      </c>
      <c r="C43" s="89" t="s">
        <v>134</v>
      </c>
      <c r="D43" s="90">
        <v>35</v>
      </c>
      <c r="E43" s="90">
        <v>98</v>
      </c>
      <c r="F43" s="90">
        <v>115</v>
      </c>
      <c r="G43" s="90">
        <v>103</v>
      </c>
      <c r="H43" s="90">
        <v>65</v>
      </c>
      <c r="I43" s="90">
        <v>53</v>
      </c>
      <c r="J43" s="92"/>
      <c r="K43" s="92"/>
      <c r="L43" s="92"/>
      <c r="M43" s="92">
        <f>SUM(D43:L43)</f>
        <v>469</v>
      </c>
      <c r="N43" s="98">
        <f t="shared" si="13"/>
        <v>0</v>
      </c>
      <c r="O43" s="98"/>
      <c r="P43" s="105"/>
      <c r="Q43" s="98"/>
    </row>
    <row r="44" spans="1:17" x14ac:dyDescent="0.3">
      <c r="A44" s="131"/>
      <c r="B44" s="129"/>
      <c r="C44" s="88" t="s">
        <v>132</v>
      </c>
      <c r="D44" s="96">
        <v>1</v>
      </c>
      <c r="E44" s="96">
        <v>3</v>
      </c>
      <c r="F44" s="96">
        <v>3</v>
      </c>
      <c r="G44" s="96">
        <v>2</v>
      </c>
      <c r="H44" s="96">
        <v>2</v>
      </c>
      <c r="I44" s="96"/>
      <c r="J44" s="97"/>
      <c r="K44" s="97"/>
      <c r="L44" s="97"/>
      <c r="M44" s="97">
        <f>SUM(D44:L44)</f>
        <v>11</v>
      </c>
      <c r="N44" s="98">
        <f t="shared" si="13"/>
        <v>0</v>
      </c>
      <c r="O44" s="98"/>
      <c r="P44" s="105"/>
      <c r="Q44" s="98"/>
    </row>
    <row r="45" spans="1:17" x14ac:dyDescent="0.3">
      <c r="A45" s="131"/>
      <c r="B45" s="130"/>
      <c r="C45" s="99" t="s">
        <v>131</v>
      </c>
      <c r="D45" s="100">
        <f>D43-D44</f>
        <v>34</v>
      </c>
      <c r="E45" s="100">
        <f t="shared" ref="E45:L45" si="15">E43-E44</f>
        <v>95</v>
      </c>
      <c r="F45" s="100">
        <f t="shared" si="15"/>
        <v>112</v>
      </c>
      <c r="G45" s="100">
        <f t="shared" si="15"/>
        <v>101</v>
      </c>
      <c r="H45" s="100">
        <f t="shared" si="15"/>
        <v>63</v>
      </c>
      <c r="I45" s="100">
        <f t="shared" si="15"/>
        <v>53</v>
      </c>
      <c r="J45" s="101">
        <f t="shared" si="15"/>
        <v>0</v>
      </c>
      <c r="K45" s="101">
        <f t="shared" si="15"/>
        <v>0</v>
      </c>
      <c r="L45" s="101">
        <f t="shared" si="15"/>
        <v>0</v>
      </c>
      <c r="M45" s="101">
        <f>M43-M44</f>
        <v>458</v>
      </c>
      <c r="N45" s="101">
        <f t="shared" si="13"/>
        <v>0</v>
      </c>
      <c r="O45" s="101"/>
      <c r="P45" s="105"/>
      <c r="Q45" s="101"/>
    </row>
    <row r="46" spans="1:17" x14ac:dyDescent="0.3">
      <c r="A46" s="131"/>
      <c r="B46" s="128" t="s">
        <v>145</v>
      </c>
      <c r="C46" s="89" t="s">
        <v>134</v>
      </c>
      <c r="D46" s="90">
        <v>48</v>
      </c>
      <c r="E46" s="90">
        <v>153</v>
      </c>
      <c r="F46" s="90">
        <v>188</v>
      </c>
      <c r="G46" s="90">
        <v>173</v>
      </c>
      <c r="H46" s="90">
        <v>138</v>
      </c>
      <c r="I46" s="90">
        <v>108</v>
      </c>
      <c r="J46" s="92"/>
      <c r="K46" s="92"/>
      <c r="L46" s="92"/>
      <c r="M46" s="92">
        <f>SUM(D46:L46)</f>
        <v>808</v>
      </c>
      <c r="N46" s="98">
        <f t="shared" si="13"/>
        <v>0</v>
      </c>
      <c r="O46" s="98"/>
      <c r="P46" s="105"/>
      <c r="Q46" s="98"/>
    </row>
    <row r="47" spans="1:17" x14ac:dyDescent="0.3">
      <c r="A47" s="131"/>
      <c r="B47" s="129"/>
      <c r="C47" s="88" t="s">
        <v>132</v>
      </c>
      <c r="D47" s="96">
        <v>2</v>
      </c>
      <c r="E47" s="96">
        <v>12</v>
      </c>
      <c r="F47" s="96">
        <v>15</v>
      </c>
      <c r="G47" s="96">
        <v>13</v>
      </c>
      <c r="H47" s="96">
        <v>10</v>
      </c>
      <c r="I47" s="96">
        <v>7</v>
      </c>
      <c r="J47" s="97"/>
      <c r="K47" s="97"/>
      <c r="L47" s="97"/>
      <c r="M47" s="97">
        <f>SUM(D47:L47)</f>
        <v>59</v>
      </c>
      <c r="N47" s="98">
        <f t="shared" si="13"/>
        <v>0</v>
      </c>
      <c r="O47" s="98"/>
      <c r="P47" s="105"/>
      <c r="Q47" s="98"/>
    </row>
    <row r="48" spans="1:17" x14ac:dyDescent="0.3">
      <c r="A48" s="131"/>
      <c r="B48" s="130"/>
      <c r="C48" s="99" t="s">
        <v>131</v>
      </c>
      <c r="D48" s="100">
        <f>D46-D47</f>
        <v>46</v>
      </c>
      <c r="E48" s="100">
        <f t="shared" ref="E48:L48" si="16">E46-E47</f>
        <v>141</v>
      </c>
      <c r="F48" s="100">
        <f t="shared" si="16"/>
        <v>173</v>
      </c>
      <c r="G48" s="100">
        <f t="shared" si="16"/>
        <v>160</v>
      </c>
      <c r="H48" s="100">
        <f t="shared" si="16"/>
        <v>128</v>
      </c>
      <c r="I48" s="100">
        <f t="shared" si="16"/>
        <v>101</v>
      </c>
      <c r="J48" s="101">
        <f t="shared" si="16"/>
        <v>0</v>
      </c>
      <c r="K48" s="101">
        <f t="shared" si="16"/>
        <v>0</v>
      </c>
      <c r="L48" s="101">
        <f t="shared" si="16"/>
        <v>0</v>
      </c>
      <c r="M48" s="101">
        <f>M46-M47</f>
        <v>749</v>
      </c>
      <c r="N48" s="101">
        <f t="shared" si="13"/>
        <v>0</v>
      </c>
      <c r="O48" s="101"/>
      <c r="P48" s="105"/>
      <c r="Q48" s="101"/>
    </row>
    <row r="49" spans="1:17" x14ac:dyDescent="0.3">
      <c r="A49" s="131"/>
      <c r="B49" s="128" t="s">
        <v>138</v>
      </c>
      <c r="C49" s="89" t="s">
        <v>134</v>
      </c>
      <c r="D49" s="90">
        <v>43</v>
      </c>
      <c r="E49" s="90">
        <v>153</v>
      </c>
      <c r="F49" s="90">
        <v>195</v>
      </c>
      <c r="G49" s="90">
        <v>173</v>
      </c>
      <c r="H49" s="90">
        <v>135</v>
      </c>
      <c r="I49" s="90">
        <v>108</v>
      </c>
      <c r="J49" s="92"/>
      <c r="K49" s="92"/>
      <c r="L49" s="92"/>
      <c r="M49" s="92">
        <f>SUM(D49:L49)</f>
        <v>807</v>
      </c>
      <c r="N49" s="98">
        <f t="shared" si="13"/>
        <v>0</v>
      </c>
      <c r="O49" s="98"/>
      <c r="P49" s="105"/>
      <c r="Q49" s="98"/>
    </row>
    <row r="50" spans="1:17" x14ac:dyDescent="0.3">
      <c r="A50" s="131"/>
      <c r="B50" s="129"/>
      <c r="C50" s="88" t="s">
        <v>132</v>
      </c>
      <c r="D50" s="96">
        <v>2</v>
      </c>
      <c r="E50" s="96">
        <v>6</v>
      </c>
      <c r="F50" s="96">
        <v>7</v>
      </c>
      <c r="G50" s="96">
        <v>6</v>
      </c>
      <c r="H50" s="96">
        <v>4</v>
      </c>
      <c r="I50" s="96">
        <v>1</v>
      </c>
      <c r="J50" s="97"/>
      <c r="K50" s="97"/>
      <c r="L50" s="97"/>
      <c r="M50" s="97">
        <f>SUM(D50:L50)</f>
        <v>26</v>
      </c>
      <c r="N50" s="98">
        <f t="shared" si="13"/>
        <v>0</v>
      </c>
      <c r="O50" s="98"/>
      <c r="P50" s="105"/>
      <c r="Q50" s="98"/>
    </row>
    <row r="51" spans="1:17" x14ac:dyDescent="0.3">
      <c r="A51" s="131"/>
      <c r="B51" s="130"/>
      <c r="C51" s="99" t="s">
        <v>131</v>
      </c>
      <c r="D51" s="100">
        <f>D49-D50</f>
        <v>41</v>
      </c>
      <c r="E51" s="100">
        <f t="shared" ref="E51:L51" si="17">E49-E50</f>
        <v>147</v>
      </c>
      <c r="F51" s="100">
        <f t="shared" si="17"/>
        <v>188</v>
      </c>
      <c r="G51" s="100">
        <f t="shared" si="17"/>
        <v>167</v>
      </c>
      <c r="H51" s="100">
        <f t="shared" si="17"/>
        <v>131</v>
      </c>
      <c r="I51" s="100">
        <f t="shared" si="17"/>
        <v>107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>M49-M50</f>
        <v>781</v>
      </c>
      <c r="N51" s="101">
        <f t="shared" si="13"/>
        <v>0</v>
      </c>
      <c r="O51" s="101"/>
      <c r="P51" s="105"/>
      <c r="Q51" s="101"/>
    </row>
    <row r="52" spans="1:17" x14ac:dyDescent="0.3">
      <c r="A52" s="131"/>
      <c r="B52" s="128" t="s">
        <v>146</v>
      </c>
      <c r="C52" s="89" t="s">
        <v>134</v>
      </c>
      <c r="D52" s="90">
        <v>48</v>
      </c>
      <c r="E52" s="90">
        <v>148</v>
      </c>
      <c r="F52" s="90">
        <v>175</v>
      </c>
      <c r="G52" s="90">
        <v>150</v>
      </c>
      <c r="H52" s="90">
        <v>110</v>
      </c>
      <c r="I52" s="90">
        <v>90</v>
      </c>
      <c r="J52" s="92"/>
      <c r="K52" s="92"/>
      <c r="L52" s="92"/>
      <c r="M52" s="92">
        <f>SUM(D52:L52)</f>
        <v>721</v>
      </c>
      <c r="N52" s="98">
        <f t="shared" si="13"/>
        <v>0</v>
      </c>
      <c r="O52" s="98"/>
      <c r="P52" s="105"/>
      <c r="Q52" s="98"/>
    </row>
    <row r="53" spans="1:17" x14ac:dyDescent="0.3">
      <c r="A53" s="131"/>
      <c r="B53" s="129"/>
      <c r="C53" s="88" t="s">
        <v>132</v>
      </c>
      <c r="D53" s="96">
        <v>1</v>
      </c>
      <c r="E53" s="96">
        <v>10</v>
      </c>
      <c r="F53" s="96">
        <v>12</v>
      </c>
      <c r="G53" s="96">
        <v>11</v>
      </c>
      <c r="H53" s="96">
        <v>9</v>
      </c>
      <c r="I53" s="96">
        <v>8</v>
      </c>
      <c r="J53" s="97"/>
      <c r="K53" s="97"/>
      <c r="L53" s="97"/>
      <c r="M53" s="97">
        <f>SUM(D53:L53)</f>
        <v>51</v>
      </c>
      <c r="N53" s="98">
        <f t="shared" si="13"/>
        <v>0</v>
      </c>
      <c r="O53" s="98"/>
      <c r="P53" s="105"/>
      <c r="Q53" s="98"/>
    </row>
    <row r="54" spans="1:17" x14ac:dyDescent="0.3">
      <c r="A54" s="131"/>
      <c r="B54" s="130"/>
      <c r="C54" s="99" t="s">
        <v>131</v>
      </c>
      <c r="D54" s="100">
        <f>D52-D53</f>
        <v>47</v>
      </c>
      <c r="E54" s="100">
        <f t="shared" ref="E54:L54" si="18">E52-E53</f>
        <v>138</v>
      </c>
      <c r="F54" s="100">
        <f t="shared" si="18"/>
        <v>163</v>
      </c>
      <c r="G54" s="100">
        <f t="shared" si="18"/>
        <v>139</v>
      </c>
      <c r="H54" s="100">
        <f t="shared" si="18"/>
        <v>101</v>
      </c>
      <c r="I54" s="100">
        <f t="shared" si="18"/>
        <v>82</v>
      </c>
      <c r="J54" s="101">
        <f t="shared" si="18"/>
        <v>0</v>
      </c>
      <c r="K54" s="101">
        <f t="shared" si="18"/>
        <v>0</v>
      </c>
      <c r="L54" s="101">
        <f t="shared" si="18"/>
        <v>0</v>
      </c>
      <c r="M54" s="101">
        <f>M52-M53</f>
        <v>670</v>
      </c>
      <c r="N54" s="101">
        <f t="shared" si="13"/>
        <v>0</v>
      </c>
      <c r="O54" s="101"/>
      <c r="P54" s="105"/>
      <c r="Q54" s="101"/>
    </row>
    <row r="55" spans="1:17" x14ac:dyDescent="0.3">
      <c r="A55" s="131"/>
      <c r="B55" s="128" t="s">
        <v>140</v>
      </c>
      <c r="C55" s="89" t="s">
        <v>134</v>
      </c>
      <c r="D55" s="90">
        <v>40</v>
      </c>
      <c r="E55" s="90">
        <v>83</v>
      </c>
      <c r="F55" s="90">
        <v>100</v>
      </c>
      <c r="G55" s="90">
        <v>80</v>
      </c>
      <c r="H55" s="90">
        <v>48</v>
      </c>
      <c r="I55" s="90">
        <v>33</v>
      </c>
      <c r="J55" s="92"/>
      <c r="K55" s="92"/>
      <c r="L55" s="92"/>
      <c r="M55" s="92">
        <f>SUM(D55:L55)</f>
        <v>384</v>
      </c>
      <c r="N55" s="98">
        <f t="shared" si="13"/>
        <v>0</v>
      </c>
      <c r="O55" s="98"/>
      <c r="P55" s="105"/>
      <c r="Q55" s="98"/>
    </row>
    <row r="56" spans="1:17" x14ac:dyDescent="0.3">
      <c r="A56" s="131"/>
      <c r="B56" s="129"/>
      <c r="C56" s="88" t="s">
        <v>132</v>
      </c>
      <c r="D56" s="96">
        <v>3</v>
      </c>
      <c r="E56" s="96">
        <v>7</v>
      </c>
      <c r="F56" s="96">
        <v>7</v>
      </c>
      <c r="G56" s="96">
        <v>6</v>
      </c>
      <c r="H56" s="96">
        <v>4</v>
      </c>
      <c r="I56" s="96"/>
      <c r="J56" s="97"/>
      <c r="K56" s="97"/>
      <c r="L56" s="97"/>
      <c r="M56" s="97">
        <f>SUM(D56:L56)</f>
        <v>27</v>
      </c>
      <c r="N56" s="98">
        <f t="shared" si="13"/>
        <v>0</v>
      </c>
      <c r="O56" s="98"/>
      <c r="P56" s="105"/>
      <c r="Q56" s="98"/>
    </row>
    <row r="57" spans="1:17" x14ac:dyDescent="0.3">
      <c r="A57" s="131"/>
      <c r="B57" s="130"/>
      <c r="C57" s="99" t="s">
        <v>131</v>
      </c>
      <c r="D57" s="100">
        <f>D55-D56</f>
        <v>37</v>
      </c>
      <c r="E57" s="100">
        <f t="shared" ref="E57:L57" si="19">E55-E56</f>
        <v>76</v>
      </c>
      <c r="F57" s="100">
        <f t="shared" si="19"/>
        <v>93</v>
      </c>
      <c r="G57" s="100">
        <f t="shared" si="19"/>
        <v>74</v>
      </c>
      <c r="H57" s="100">
        <f t="shared" si="19"/>
        <v>44</v>
      </c>
      <c r="I57" s="100">
        <f t="shared" si="19"/>
        <v>33</v>
      </c>
      <c r="J57" s="101">
        <f t="shared" si="19"/>
        <v>0</v>
      </c>
      <c r="K57" s="101">
        <f t="shared" si="19"/>
        <v>0</v>
      </c>
      <c r="L57" s="101">
        <f t="shared" si="19"/>
        <v>0</v>
      </c>
      <c r="M57" s="101">
        <f>M55-M56</f>
        <v>357</v>
      </c>
      <c r="N57" s="101">
        <f t="shared" si="13"/>
        <v>0</v>
      </c>
      <c r="O57" s="101"/>
      <c r="P57" s="105"/>
      <c r="Q57" s="101"/>
    </row>
    <row r="58" spans="1:17" x14ac:dyDescent="0.3">
      <c r="A58" s="131"/>
      <c r="B58" s="128" t="s">
        <v>141</v>
      </c>
      <c r="C58" s="89" t="s">
        <v>134</v>
      </c>
      <c r="D58" s="90">
        <v>50</v>
      </c>
      <c r="E58" s="90">
        <v>218</v>
      </c>
      <c r="F58" s="90">
        <v>278</v>
      </c>
      <c r="G58" s="90">
        <v>245</v>
      </c>
      <c r="H58" s="90">
        <v>200</v>
      </c>
      <c r="I58" s="90">
        <v>168</v>
      </c>
      <c r="J58" s="92"/>
      <c r="K58" s="92"/>
      <c r="L58" s="92"/>
      <c r="M58" s="92">
        <f>SUM(D58:L58)</f>
        <v>1159</v>
      </c>
      <c r="N58" s="98">
        <f t="shared" si="13"/>
        <v>0</v>
      </c>
      <c r="O58" s="98"/>
      <c r="P58" s="105"/>
      <c r="Q58" s="98"/>
    </row>
    <row r="59" spans="1:17" x14ac:dyDescent="0.3">
      <c r="A59" s="131"/>
      <c r="B59" s="129"/>
      <c r="C59" s="88" t="s">
        <v>132</v>
      </c>
      <c r="D59" s="96">
        <v>2</v>
      </c>
      <c r="E59" s="96">
        <v>11</v>
      </c>
      <c r="F59" s="96">
        <v>11</v>
      </c>
      <c r="G59" s="96">
        <v>10</v>
      </c>
      <c r="H59" s="96">
        <v>8</v>
      </c>
      <c r="I59" s="96">
        <v>6</v>
      </c>
      <c r="J59" s="97"/>
      <c r="K59" s="97"/>
      <c r="L59" s="97"/>
      <c r="M59" s="97">
        <f>SUM(D59:L59)</f>
        <v>48</v>
      </c>
      <c r="N59" s="98">
        <f t="shared" si="13"/>
        <v>0</v>
      </c>
      <c r="O59" s="98"/>
      <c r="P59" s="105"/>
      <c r="Q59" s="98"/>
    </row>
    <row r="60" spans="1:17" x14ac:dyDescent="0.3">
      <c r="A60" s="131"/>
      <c r="B60" s="130"/>
      <c r="C60" s="99" t="s">
        <v>131</v>
      </c>
      <c r="D60" s="100">
        <f>D58-D59</f>
        <v>48</v>
      </c>
      <c r="E60" s="100">
        <f t="shared" ref="E60:L60" si="20">E58-E59</f>
        <v>207</v>
      </c>
      <c r="F60" s="100">
        <f t="shared" si="20"/>
        <v>267</v>
      </c>
      <c r="G60" s="100">
        <f t="shared" si="20"/>
        <v>235</v>
      </c>
      <c r="H60" s="100">
        <f t="shared" si="20"/>
        <v>192</v>
      </c>
      <c r="I60" s="100">
        <f t="shared" si="20"/>
        <v>162</v>
      </c>
      <c r="J60" s="101">
        <f t="shared" si="20"/>
        <v>0</v>
      </c>
      <c r="K60" s="101">
        <f t="shared" si="20"/>
        <v>0</v>
      </c>
      <c r="L60" s="101">
        <f t="shared" si="20"/>
        <v>0</v>
      </c>
      <c r="M60" s="101">
        <f>M58-M59</f>
        <v>1111</v>
      </c>
      <c r="N60" s="101">
        <f t="shared" si="13"/>
        <v>0</v>
      </c>
      <c r="O60" s="101"/>
      <c r="P60" s="105"/>
      <c r="Q60" s="101"/>
    </row>
    <row r="61" spans="1:17" x14ac:dyDescent="0.3">
      <c r="A61" s="131"/>
      <c r="B61" s="128" t="s">
        <v>142</v>
      </c>
      <c r="C61" s="89" t="s">
        <v>134</v>
      </c>
      <c r="D61" s="90">
        <v>35</v>
      </c>
      <c r="E61" s="90">
        <v>103</v>
      </c>
      <c r="F61" s="90">
        <v>118</v>
      </c>
      <c r="G61" s="90">
        <v>93</v>
      </c>
      <c r="H61" s="90">
        <v>70</v>
      </c>
      <c r="I61" s="90">
        <v>50</v>
      </c>
      <c r="J61" s="92"/>
      <c r="K61" s="92"/>
      <c r="L61" s="92"/>
      <c r="M61" s="92">
        <f>SUM(D61:L61)</f>
        <v>469</v>
      </c>
      <c r="N61" s="98">
        <f t="shared" si="13"/>
        <v>0</v>
      </c>
      <c r="O61" s="98"/>
      <c r="P61" s="105"/>
      <c r="Q61" s="98"/>
    </row>
    <row r="62" spans="1:17" x14ac:dyDescent="0.3">
      <c r="A62" s="131"/>
      <c r="B62" s="129"/>
      <c r="C62" s="88" t="s">
        <v>132</v>
      </c>
      <c r="D62" s="96"/>
      <c r="E62" s="96">
        <v>2</v>
      </c>
      <c r="F62" s="96">
        <v>2</v>
      </c>
      <c r="G62" s="96">
        <v>2</v>
      </c>
      <c r="H62" s="96">
        <v>2</v>
      </c>
      <c r="I62" s="96"/>
      <c r="J62" s="97"/>
      <c r="K62" s="97"/>
      <c r="L62" s="97"/>
      <c r="M62" s="97">
        <f>SUM(D62:L62)</f>
        <v>8</v>
      </c>
      <c r="N62" s="98">
        <f t="shared" si="13"/>
        <v>0</v>
      </c>
      <c r="O62" s="98"/>
      <c r="P62" s="105"/>
      <c r="Q62" s="98"/>
    </row>
    <row r="63" spans="1:17" x14ac:dyDescent="0.3">
      <c r="A63" s="131"/>
      <c r="B63" s="130"/>
      <c r="C63" s="99" t="s">
        <v>131</v>
      </c>
      <c r="D63" s="100">
        <f>D61-D62</f>
        <v>35</v>
      </c>
      <c r="E63" s="100">
        <f t="shared" ref="E63:L63" si="21">E61-E62</f>
        <v>101</v>
      </c>
      <c r="F63" s="100">
        <f t="shared" si="21"/>
        <v>116</v>
      </c>
      <c r="G63" s="100">
        <f t="shared" si="21"/>
        <v>91</v>
      </c>
      <c r="H63" s="100">
        <f t="shared" si="21"/>
        <v>68</v>
      </c>
      <c r="I63" s="100">
        <f t="shared" si="21"/>
        <v>50</v>
      </c>
      <c r="J63" s="101">
        <f t="shared" si="21"/>
        <v>0</v>
      </c>
      <c r="K63" s="101">
        <f t="shared" si="21"/>
        <v>0</v>
      </c>
      <c r="L63" s="101">
        <f t="shared" si="21"/>
        <v>0</v>
      </c>
      <c r="M63" s="101">
        <f>M61-M62</f>
        <v>461</v>
      </c>
      <c r="N63" s="101">
        <f t="shared" si="13"/>
        <v>0</v>
      </c>
      <c r="O63" s="101"/>
      <c r="P63" s="105"/>
      <c r="Q63" s="101"/>
    </row>
    <row r="64" spans="1:17" x14ac:dyDescent="0.3">
      <c r="A64" s="131"/>
      <c r="B64" s="128" t="s">
        <v>143</v>
      </c>
      <c r="C64" s="89" t="s">
        <v>134</v>
      </c>
      <c r="D64" s="90">
        <v>43</v>
      </c>
      <c r="E64" s="90">
        <v>123</v>
      </c>
      <c r="F64" s="90">
        <v>175</v>
      </c>
      <c r="G64" s="90">
        <v>158</v>
      </c>
      <c r="H64" s="90">
        <v>105</v>
      </c>
      <c r="I64" s="90">
        <v>75</v>
      </c>
      <c r="J64" s="92"/>
      <c r="K64" s="92"/>
      <c r="L64" s="92"/>
      <c r="M64" s="92">
        <f>SUM(D64:L64)</f>
        <v>679</v>
      </c>
      <c r="N64" s="98">
        <f t="shared" si="13"/>
        <v>0</v>
      </c>
      <c r="O64" s="98"/>
      <c r="P64" s="105"/>
      <c r="Q64" s="98"/>
    </row>
    <row r="65" spans="1:17" x14ac:dyDescent="0.3">
      <c r="A65" s="131"/>
      <c r="B65" s="129"/>
      <c r="C65" s="88" t="s">
        <v>132</v>
      </c>
      <c r="D65" s="96">
        <v>2</v>
      </c>
      <c r="E65" s="96">
        <v>10</v>
      </c>
      <c r="F65" s="96">
        <v>11</v>
      </c>
      <c r="G65" s="96">
        <v>10</v>
      </c>
      <c r="H65" s="96">
        <v>6</v>
      </c>
      <c r="I65" s="96">
        <v>2</v>
      </c>
      <c r="J65" s="97"/>
      <c r="K65" s="97"/>
      <c r="L65" s="97"/>
      <c r="M65" s="97">
        <f>SUM(D65:L65)</f>
        <v>41</v>
      </c>
      <c r="N65" s="98">
        <f t="shared" si="13"/>
        <v>0</v>
      </c>
      <c r="O65" s="98"/>
      <c r="P65" s="105"/>
      <c r="Q65" s="98"/>
    </row>
    <row r="66" spans="1:17" x14ac:dyDescent="0.3">
      <c r="A66" s="131"/>
      <c r="B66" s="130"/>
      <c r="C66" s="99" t="s">
        <v>131</v>
      </c>
      <c r="D66" s="100">
        <f>D64-D65</f>
        <v>41</v>
      </c>
      <c r="E66" s="100">
        <f t="shared" ref="E66:L66" si="22">E64-E65</f>
        <v>113</v>
      </c>
      <c r="F66" s="100">
        <f t="shared" si="22"/>
        <v>164</v>
      </c>
      <c r="G66" s="100">
        <f t="shared" si="22"/>
        <v>148</v>
      </c>
      <c r="H66" s="100">
        <f t="shared" si="22"/>
        <v>99</v>
      </c>
      <c r="I66" s="100">
        <f t="shared" si="22"/>
        <v>73</v>
      </c>
      <c r="J66" s="101">
        <f t="shared" si="22"/>
        <v>0</v>
      </c>
      <c r="K66" s="101">
        <f t="shared" si="22"/>
        <v>0</v>
      </c>
      <c r="L66" s="101">
        <f t="shared" si="22"/>
        <v>0</v>
      </c>
      <c r="M66" s="101">
        <f>M64-M65</f>
        <v>638</v>
      </c>
      <c r="N66" s="101">
        <f t="shared" si="13"/>
        <v>0</v>
      </c>
      <c r="O66" s="101"/>
      <c r="P66" s="105"/>
      <c r="Q66" s="101"/>
    </row>
    <row r="67" spans="1:17" x14ac:dyDescent="0.3">
      <c r="A67" s="131"/>
      <c r="B67" s="128" t="s">
        <v>147</v>
      </c>
      <c r="C67" s="89" t="s">
        <v>134</v>
      </c>
      <c r="D67" s="90">
        <v>88</v>
      </c>
      <c r="E67" s="90">
        <v>205</v>
      </c>
      <c r="F67" s="90">
        <v>228</v>
      </c>
      <c r="G67" s="90">
        <v>208</v>
      </c>
      <c r="H67" s="90">
        <v>163</v>
      </c>
      <c r="I67" s="90">
        <v>113</v>
      </c>
      <c r="J67" s="92"/>
      <c r="K67" s="92"/>
      <c r="L67" s="92"/>
      <c r="M67" s="92">
        <f>SUM(D67:L67)</f>
        <v>1005</v>
      </c>
      <c r="N67" s="98">
        <f t="shared" si="13"/>
        <v>0</v>
      </c>
      <c r="O67" s="98"/>
      <c r="P67" s="105"/>
      <c r="Q67" s="98"/>
    </row>
    <row r="68" spans="1:17" x14ac:dyDescent="0.3">
      <c r="A68" s="131"/>
      <c r="B68" s="129"/>
      <c r="C68" s="88" t="s">
        <v>132</v>
      </c>
      <c r="D68" s="96">
        <v>1</v>
      </c>
      <c r="E68" s="96">
        <v>15</v>
      </c>
      <c r="F68" s="96">
        <v>16</v>
      </c>
      <c r="G68" s="96">
        <v>15</v>
      </c>
      <c r="H68" s="96">
        <v>11</v>
      </c>
      <c r="I68" s="96">
        <v>6</v>
      </c>
      <c r="J68" s="97"/>
      <c r="K68" s="97"/>
      <c r="L68" s="97"/>
      <c r="M68" s="97">
        <f>SUM(D68:L68)</f>
        <v>64</v>
      </c>
      <c r="N68" s="98">
        <f t="shared" si="13"/>
        <v>0</v>
      </c>
      <c r="O68" s="98"/>
      <c r="P68" s="105"/>
      <c r="Q68" s="98"/>
    </row>
    <row r="69" spans="1:17" x14ac:dyDescent="0.3">
      <c r="A69" s="131"/>
      <c r="B69" s="130"/>
      <c r="C69" s="99" t="s">
        <v>131</v>
      </c>
      <c r="D69" s="100">
        <f>D67-D68</f>
        <v>87</v>
      </c>
      <c r="E69" s="100">
        <f t="shared" ref="E69:L69" si="23">E67-E68</f>
        <v>190</v>
      </c>
      <c r="F69" s="100">
        <f t="shared" si="23"/>
        <v>212</v>
      </c>
      <c r="G69" s="100">
        <f t="shared" si="23"/>
        <v>193</v>
      </c>
      <c r="H69" s="100">
        <f t="shared" si="23"/>
        <v>152</v>
      </c>
      <c r="I69" s="100">
        <f t="shared" si="23"/>
        <v>107</v>
      </c>
      <c r="J69" s="101">
        <f t="shared" si="23"/>
        <v>0</v>
      </c>
      <c r="K69" s="101">
        <f t="shared" si="23"/>
        <v>0</v>
      </c>
      <c r="L69" s="101">
        <f t="shared" si="23"/>
        <v>0</v>
      </c>
      <c r="M69" s="101">
        <f>M67-M68</f>
        <v>941</v>
      </c>
      <c r="N69" s="101">
        <f t="shared" si="13"/>
        <v>0</v>
      </c>
      <c r="O69" s="101"/>
      <c r="P69" s="105"/>
      <c r="Q69" s="101"/>
    </row>
    <row r="70" spans="1:17" x14ac:dyDescent="0.3">
      <c r="A70" s="131"/>
      <c r="B70" s="128" t="s">
        <v>144</v>
      </c>
      <c r="C70" s="89" t="s">
        <v>134</v>
      </c>
      <c r="D70" s="90">
        <v>55</v>
      </c>
      <c r="E70" s="90">
        <v>180</v>
      </c>
      <c r="F70" s="90">
        <v>215</v>
      </c>
      <c r="G70" s="90">
        <v>193</v>
      </c>
      <c r="H70" s="90">
        <v>148</v>
      </c>
      <c r="I70" s="90">
        <v>120</v>
      </c>
      <c r="J70" s="92"/>
      <c r="K70" s="92"/>
      <c r="L70" s="92"/>
      <c r="M70" s="92">
        <f>SUM(D70:L70)</f>
        <v>911</v>
      </c>
      <c r="N70" s="98">
        <f t="shared" si="13"/>
        <v>0</v>
      </c>
      <c r="O70" s="98"/>
      <c r="P70" s="105"/>
      <c r="Q70" s="98"/>
    </row>
    <row r="71" spans="1:17" x14ac:dyDescent="0.3">
      <c r="A71" s="131"/>
      <c r="B71" s="129"/>
      <c r="C71" s="88" t="s">
        <v>132</v>
      </c>
      <c r="D71" s="96">
        <v>1</v>
      </c>
      <c r="E71" s="96">
        <v>10</v>
      </c>
      <c r="F71" s="96">
        <v>11</v>
      </c>
      <c r="G71" s="96">
        <v>10</v>
      </c>
      <c r="H71" s="96">
        <v>8</v>
      </c>
      <c r="I71" s="96">
        <v>6</v>
      </c>
      <c r="J71" s="97"/>
      <c r="K71" s="97"/>
      <c r="L71" s="97"/>
      <c r="M71" s="97">
        <f>SUM(D71:L71)</f>
        <v>46</v>
      </c>
      <c r="N71" s="98">
        <f t="shared" si="13"/>
        <v>0</v>
      </c>
      <c r="O71" s="98"/>
      <c r="P71" s="105"/>
      <c r="Q71" s="98"/>
    </row>
    <row r="72" spans="1:17" x14ac:dyDescent="0.3">
      <c r="A72" s="131"/>
      <c r="B72" s="130"/>
      <c r="C72" s="99" t="s">
        <v>131</v>
      </c>
      <c r="D72" s="100">
        <f>D70-D71</f>
        <v>54</v>
      </c>
      <c r="E72" s="100">
        <f t="shared" ref="E72:L72" si="24">E70-E71</f>
        <v>170</v>
      </c>
      <c r="F72" s="100">
        <f t="shared" si="24"/>
        <v>204</v>
      </c>
      <c r="G72" s="100">
        <f t="shared" si="24"/>
        <v>183</v>
      </c>
      <c r="H72" s="100">
        <f t="shared" si="24"/>
        <v>140</v>
      </c>
      <c r="I72" s="100">
        <f t="shared" si="24"/>
        <v>114</v>
      </c>
      <c r="J72" s="101">
        <f t="shared" si="24"/>
        <v>0</v>
      </c>
      <c r="K72" s="101">
        <f t="shared" si="24"/>
        <v>0</v>
      </c>
      <c r="L72" s="101">
        <f t="shared" si="24"/>
        <v>0</v>
      </c>
      <c r="M72" s="101">
        <f>M70-M71</f>
        <v>865</v>
      </c>
      <c r="N72" s="101">
        <f t="shared" si="13"/>
        <v>0</v>
      </c>
      <c r="O72" s="101"/>
      <c r="P72" s="105"/>
      <c r="Q72" s="101"/>
    </row>
    <row r="73" spans="1:17" x14ac:dyDescent="0.3">
      <c r="A73" s="88"/>
      <c r="B73" s="95"/>
      <c r="C73" s="99"/>
      <c r="D73" s="100"/>
      <c r="E73" s="100"/>
      <c r="F73" s="100"/>
      <c r="G73" s="100"/>
      <c r="H73" s="100"/>
      <c r="I73" s="100"/>
      <c r="J73" s="101"/>
      <c r="K73" s="101"/>
      <c r="L73" s="101"/>
      <c r="M73" s="101"/>
      <c r="N73" s="101"/>
      <c r="O73" s="101"/>
      <c r="P73" s="105"/>
      <c r="Q73" s="101"/>
    </row>
    <row r="74" spans="1:17" x14ac:dyDescent="0.3">
      <c r="A74" s="88"/>
      <c r="B74" s="95"/>
      <c r="C74" s="99"/>
      <c r="D74" s="100"/>
      <c r="E74" s="100"/>
      <c r="F74" s="100"/>
      <c r="G74" s="100"/>
      <c r="H74" s="100"/>
      <c r="I74" s="100"/>
      <c r="J74" s="101"/>
      <c r="K74" s="101"/>
      <c r="L74" s="101"/>
      <c r="M74" s="101"/>
      <c r="N74" s="101"/>
      <c r="O74" s="101"/>
      <c r="P74" s="105"/>
      <c r="Q74" s="101"/>
    </row>
    <row r="75" spans="1:17" x14ac:dyDescent="0.3">
      <c r="A75" s="131">
        <v>5013</v>
      </c>
      <c r="B75" s="128" t="s">
        <v>148</v>
      </c>
      <c r="C75" s="89" t="s">
        <v>134</v>
      </c>
      <c r="D75" s="90">
        <v>35</v>
      </c>
      <c r="E75" s="90">
        <v>68</v>
      </c>
      <c r="F75" s="90">
        <v>75</v>
      </c>
      <c r="G75" s="90">
        <v>60</v>
      </c>
      <c r="H75" s="90">
        <v>43</v>
      </c>
      <c r="I75" s="90">
        <v>28</v>
      </c>
      <c r="J75" s="92">
        <v>5</v>
      </c>
      <c r="K75" s="92">
        <v>3</v>
      </c>
      <c r="L75" s="92"/>
      <c r="M75" s="92">
        <f>SUM(D75:L75)</f>
        <v>317</v>
      </c>
      <c r="N75" s="105">
        <f>M77+M80+M83+M86</f>
        <v>1448</v>
      </c>
      <c r="O75" s="106">
        <v>194</v>
      </c>
      <c r="P75" s="105">
        <f>M76+M79+M82+M85</f>
        <v>84</v>
      </c>
      <c r="Q75" s="106">
        <v>5</v>
      </c>
    </row>
    <row r="76" spans="1:17" x14ac:dyDescent="0.3">
      <c r="A76" s="131"/>
      <c r="B76" s="129"/>
      <c r="C76" s="88" t="s">
        <v>132</v>
      </c>
      <c r="D76" s="96">
        <v>2</v>
      </c>
      <c r="E76" s="96">
        <v>3</v>
      </c>
      <c r="F76" s="96">
        <v>5</v>
      </c>
      <c r="G76" s="96">
        <v>5</v>
      </c>
      <c r="H76" s="96">
        <v>4</v>
      </c>
      <c r="I76" s="96">
        <v>3</v>
      </c>
      <c r="J76" s="97"/>
      <c r="K76" s="97"/>
      <c r="L76" s="97"/>
      <c r="M76" s="97">
        <f>SUM(D76:L76)</f>
        <v>22</v>
      </c>
      <c r="N76" s="98">
        <f t="shared" si="13"/>
        <v>0</v>
      </c>
      <c r="O76" s="98"/>
      <c r="P76" s="105"/>
      <c r="Q76" s="98"/>
    </row>
    <row r="77" spans="1:17" x14ac:dyDescent="0.3">
      <c r="A77" s="131"/>
      <c r="B77" s="130"/>
      <c r="C77" s="99" t="s">
        <v>131</v>
      </c>
      <c r="D77" s="100">
        <f>D75-D76</f>
        <v>33</v>
      </c>
      <c r="E77" s="100">
        <f t="shared" ref="E77:L77" si="25">E75-E76</f>
        <v>65</v>
      </c>
      <c r="F77" s="100">
        <f t="shared" si="25"/>
        <v>70</v>
      </c>
      <c r="G77" s="100">
        <f t="shared" si="25"/>
        <v>55</v>
      </c>
      <c r="H77" s="100">
        <f t="shared" si="25"/>
        <v>39</v>
      </c>
      <c r="I77" s="100">
        <f t="shared" si="25"/>
        <v>25</v>
      </c>
      <c r="J77" s="101">
        <f t="shared" si="25"/>
        <v>5</v>
      </c>
      <c r="K77" s="101">
        <f t="shared" si="25"/>
        <v>3</v>
      </c>
      <c r="L77" s="101">
        <f t="shared" si="25"/>
        <v>0</v>
      </c>
      <c r="M77" s="101">
        <f>M75-M76</f>
        <v>295</v>
      </c>
      <c r="N77" s="101">
        <f t="shared" si="13"/>
        <v>8</v>
      </c>
      <c r="O77" s="101"/>
      <c r="P77" s="105"/>
      <c r="Q77" s="101"/>
    </row>
    <row r="78" spans="1:17" x14ac:dyDescent="0.3">
      <c r="A78" s="131"/>
      <c r="B78" s="128" t="s">
        <v>140</v>
      </c>
      <c r="C78" s="89" t="s">
        <v>134</v>
      </c>
      <c r="D78" s="90">
        <v>30</v>
      </c>
      <c r="E78" s="90">
        <v>70</v>
      </c>
      <c r="F78" s="90">
        <v>75</v>
      </c>
      <c r="G78" s="90">
        <v>65</v>
      </c>
      <c r="H78" s="90">
        <v>48</v>
      </c>
      <c r="I78" s="90">
        <v>35</v>
      </c>
      <c r="J78" s="92">
        <v>5</v>
      </c>
      <c r="K78" s="92">
        <v>3</v>
      </c>
      <c r="L78" s="92">
        <v>3</v>
      </c>
      <c r="M78" s="92">
        <f>SUM(D78:L78)</f>
        <v>334</v>
      </c>
      <c r="N78" s="98">
        <f t="shared" si="13"/>
        <v>11</v>
      </c>
      <c r="O78" s="98"/>
      <c r="P78" s="105"/>
      <c r="Q78" s="98"/>
    </row>
    <row r="79" spans="1:17" x14ac:dyDescent="0.3">
      <c r="A79" s="131"/>
      <c r="B79" s="129"/>
      <c r="C79" s="88" t="s">
        <v>132</v>
      </c>
      <c r="D79" s="96"/>
      <c r="E79" s="96">
        <v>3</v>
      </c>
      <c r="F79" s="96">
        <v>4</v>
      </c>
      <c r="G79" s="96">
        <v>4</v>
      </c>
      <c r="H79" s="96">
        <v>2</v>
      </c>
      <c r="I79" s="96">
        <v>1</v>
      </c>
      <c r="J79" s="97"/>
      <c r="K79" s="97"/>
      <c r="L79" s="97"/>
      <c r="M79" s="97">
        <f>SUM(D79:L79)</f>
        <v>14</v>
      </c>
      <c r="N79" s="98">
        <f t="shared" si="13"/>
        <v>0</v>
      </c>
      <c r="O79" s="98"/>
      <c r="P79" s="105"/>
      <c r="Q79" s="98"/>
    </row>
    <row r="80" spans="1:17" x14ac:dyDescent="0.3">
      <c r="A80" s="131"/>
      <c r="B80" s="130"/>
      <c r="C80" s="99" t="s">
        <v>131</v>
      </c>
      <c r="D80" s="100">
        <f>D78-D79</f>
        <v>30</v>
      </c>
      <c r="E80" s="100">
        <f t="shared" ref="E80:L80" si="26">E78-E79</f>
        <v>67</v>
      </c>
      <c r="F80" s="100">
        <f t="shared" si="26"/>
        <v>71</v>
      </c>
      <c r="G80" s="100">
        <f t="shared" si="26"/>
        <v>61</v>
      </c>
      <c r="H80" s="100">
        <f t="shared" si="26"/>
        <v>46</v>
      </c>
      <c r="I80" s="100">
        <f t="shared" si="26"/>
        <v>34</v>
      </c>
      <c r="J80" s="101">
        <f t="shared" si="26"/>
        <v>5</v>
      </c>
      <c r="K80" s="101">
        <f t="shared" si="26"/>
        <v>3</v>
      </c>
      <c r="L80" s="101">
        <f t="shared" si="26"/>
        <v>3</v>
      </c>
      <c r="M80" s="101">
        <f>M78-M79</f>
        <v>320</v>
      </c>
      <c r="N80" s="101">
        <f t="shared" si="13"/>
        <v>11</v>
      </c>
      <c r="O80" s="101"/>
      <c r="P80" s="105"/>
      <c r="Q80" s="101"/>
    </row>
    <row r="81" spans="1:17" x14ac:dyDescent="0.3">
      <c r="A81" s="131"/>
      <c r="B81" s="128" t="s">
        <v>141</v>
      </c>
      <c r="C81" s="89" t="s">
        <v>134</v>
      </c>
      <c r="D81" s="90">
        <v>38</v>
      </c>
      <c r="E81" s="90">
        <v>98</v>
      </c>
      <c r="F81" s="90">
        <v>113</v>
      </c>
      <c r="G81" s="90">
        <v>95</v>
      </c>
      <c r="H81" s="90">
        <v>75</v>
      </c>
      <c r="I81" s="90">
        <v>65</v>
      </c>
      <c r="J81" s="92">
        <v>58</v>
      </c>
      <c r="K81" s="92">
        <v>43</v>
      </c>
      <c r="L81" s="92">
        <v>33</v>
      </c>
      <c r="M81" s="92">
        <f>SUM(D81:L81)</f>
        <v>618</v>
      </c>
      <c r="N81" s="98">
        <f t="shared" si="13"/>
        <v>134</v>
      </c>
      <c r="O81" s="98"/>
      <c r="P81" s="105"/>
      <c r="Q81" s="98"/>
    </row>
    <row r="82" spans="1:17" x14ac:dyDescent="0.3">
      <c r="A82" s="131"/>
      <c r="B82" s="129"/>
      <c r="C82" s="88" t="s">
        <v>132</v>
      </c>
      <c r="D82" s="96">
        <v>3</v>
      </c>
      <c r="E82" s="96">
        <v>5</v>
      </c>
      <c r="F82" s="96">
        <v>6</v>
      </c>
      <c r="G82" s="96">
        <v>6</v>
      </c>
      <c r="H82" s="96">
        <v>6</v>
      </c>
      <c r="I82" s="96">
        <v>5</v>
      </c>
      <c r="J82" s="97">
        <v>2</v>
      </c>
      <c r="K82" s="97">
        <v>2</v>
      </c>
      <c r="L82" s="97">
        <v>1</v>
      </c>
      <c r="M82" s="97">
        <f>SUM(D82:L82)</f>
        <v>36</v>
      </c>
      <c r="N82" s="98">
        <f t="shared" si="13"/>
        <v>5</v>
      </c>
      <c r="O82" s="98"/>
      <c r="P82" s="105"/>
      <c r="Q82" s="98"/>
    </row>
    <row r="83" spans="1:17" x14ac:dyDescent="0.3">
      <c r="A83" s="131"/>
      <c r="B83" s="130"/>
      <c r="C83" s="99" t="s">
        <v>131</v>
      </c>
      <c r="D83" s="100">
        <f>D81-D82</f>
        <v>35</v>
      </c>
      <c r="E83" s="100">
        <f t="shared" ref="E83:L83" si="27">E81-E82</f>
        <v>93</v>
      </c>
      <c r="F83" s="100">
        <f t="shared" si="27"/>
        <v>107</v>
      </c>
      <c r="G83" s="100">
        <f t="shared" si="27"/>
        <v>89</v>
      </c>
      <c r="H83" s="100">
        <f t="shared" si="27"/>
        <v>69</v>
      </c>
      <c r="I83" s="100">
        <f t="shared" si="27"/>
        <v>60</v>
      </c>
      <c r="J83" s="101">
        <f t="shared" si="27"/>
        <v>56</v>
      </c>
      <c r="K83" s="101">
        <f t="shared" si="27"/>
        <v>41</v>
      </c>
      <c r="L83" s="101">
        <f t="shared" si="27"/>
        <v>32</v>
      </c>
      <c r="M83" s="101">
        <f>M81-M82</f>
        <v>582</v>
      </c>
      <c r="N83" s="101">
        <f t="shared" si="13"/>
        <v>129</v>
      </c>
      <c r="O83" s="101"/>
      <c r="P83" s="105"/>
      <c r="Q83" s="101"/>
    </row>
    <row r="84" spans="1:17" x14ac:dyDescent="0.3">
      <c r="A84" s="131"/>
      <c r="B84" s="128" t="s">
        <v>144</v>
      </c>
      <c r="C84" s="89" t="s">
        <v>134</v>
      </c>
      <c r="D84" s="90">
        <v>25</v>
      </c>
      <c r="E84" s="90">
        <v>48</v>
      </c>
      <c r="F84" s="90">
        <v>55</v>
      </c>
      <c r="G84" s="90">
        <v>43</v>
      </c>
      <c r="H84" s="90">
        <v>28</v>
      </c>
      <c r="I84" s="90">
        <v>18</v>
      </c>
      <c r="J84" s="92">
        <v>23</v>
      </c>
      <c r="K84" s="92">
        <v>15</v>
      </c>
      <c r="L84" s="92">
        <v>8</v>
      </c>
      <c r="M84" s="92">
        <f>SUM(D84:L84)</f>
        <v>263</v>
      </c>
      <c r="N84" s="98">
        <f t="shared" si="13"/>
        <v>46</v>
      </c>
      <c r="O84" s="98"/>
      <c r="P84" s="105"/>
      <c r="Q84" s="98"/>
    </row>
    <row r="85" spans="1:17" x14ac:dyDescent="0.3">
      <c r="A85" s="131"/>
      <c r="B85" s="129"/>
      <c r="C85" s="88" t="s">
        <v>132</v>
      </c>
      <c r="D85" s="96">
        <v>2</v>
      </c>
      <c r="E85" s="96">
        <v>2</v>
      </c>
      <c r="F85" s="96">
        <v>2</v>
      </c>
      <c r="G85" s="96">
        <v>2</v>
      </c>
      <c r="H85" s="96">
        <v>2</v>
      </c>
      <c r="I85" s="96">
        <v>2</v>
      </c>
      <c r="J85" s="97"/>
      <c r="K85" s="97"/>
      <c r="L85" s="97"/>
      <c r="M85" s="97">
        <f>SUM(D85:L85)</f>
        <v>12</v>
      </c>
      <c r="N85" s="98">
        <f t="shared" si="13"/>
        <v>0</v>
      </c>
      <c r="O85" s="98"/>
      <c r="P85" s="105"/>
      <c r="Q85" s="98"/>
    </row>
    <row r="86" spans="1:17" x14ac:dyDescent="0.3">
      <c r="A86" s="131"/>
      <c r="B86" s="130"/>
      <c r="C86" s="99" t="s">
        <v>131</v>
      </c>
      <c r="D86" s="100">
        <f>D84-D85</f>
        <v>23</v>
      </c>
      <c r="E86" s="100">
        <f t="shared" ref="E86:L86" si="28">E84-E85</f>
        <v>46</v>
      </c>
      <c r="F86" s="100">
        <f t="shared" si="28"/>
        <v>53</v>
      </c>
      <c r="G86" s="100">
        <f t="shared" si="28"/>
        <v>41</v>
      </c>
      <c r="H86" s="100">
        <f t="shared" si="28"/>
        <v>26</v>
      </c>
      <c r="I86" s="100">
        <f t="shared" si="28"/>
        <v>16</v>
      </c>
      <c r="J86" s="101">
        <f t="shared" si="28"/>
        <v>23</v>
      </c>
      <c r="K86" s="101">
        <f t="shared" si="28"/>
        <v>15</v>
      </c>
      <c r="L86" s="101">
        <f t="shared" si="28"/>
        <v>8</v>
      </c>
      <c r="M86" s="101">
        <f>M84-M85</f>
        <v>251</v>
      </c>
      <c r="N86" s="101">
        <f t="shared" si="13"/>
        <v>46</v>
      </c>
      <c r="O86" s="101"/>
      <c r="P86" s="105"/>
      <c r="Q86" s="101"/>
    </row>
    <row r="87" spans="1:17" x14ac:dyDescent="0.3">
      <c r="A87" s="127">
        <v>6007</v>
      </c>
      <c r="B87" s="132" t="s">
        <v>133</v>
      </c>
      <c r="C87" s="89" t="s">
        <v>134</v>
      </c>
      <c r="D87" s="90">
        <v>6</v>
      </c>
      <c r="E87" s="90">
        <v>36</v>
      </c>
      <c r="F87" s="90">
        <v>38</v>
      </c>
      <c r="G87" s="90">
        <v>36</v>
      </c>
      <c r="H87" s="90">
        <v>36</v>
      </c>
      <c r="I87" s="90">
        <v>30</v>
      </c>
      <c r="J87" s="92">
        <v>6</v>
      </c>
      <c r="K87" s="92">
        <v>6</v>
      </c>
      <c r="L87" s="92">
        <v>6</v>
      </c>
      <c r="M87" s="92">
        <v>200</v>
      </c>
      <c r="N87" s="105">
        <f>M88+M91+M94+M97</f>
        <v>1086</v>
      </c>
      <c r="O87" s="106">
        <v>36</v>
      </c>
      <c r="P87" s="105">
        <f>M90+M93+M96</f>
        <v>79</v>
      </c>
      <c r="Q87" s="105"/>
    </row>
    <row r="88" spans="1:17" x14ac:dyDescent="0.3">
      <c r="A88" s="127"/>
      <c r="B88" s="133"/>
      <c r="C88" s="99" t="s">
        <v>131</v>
      </c>
      <c r="D88" s="100">
        <f>D87</f>
        <v>6</v>
      </c>
      <c r="E88" s="100">
        <f t="shared" ref="E88:M88" si="29">E87</f>
        <v>36</v>
      </c>
      <c r="F88" s="100">
        <f t="shared" si="29"/>
        <v>38</v>
      </c>
      <c r="G88" s="100">
        <f t="shared" si="29"/>
        <v>36</v>
      </c>
      <c r="H88" s="100">
        <f t="shared" si="29"/>
        <v>36</v>
      </c>
      <c r="I88" s="100">
        <f t="shared" si="29"/>
        <v>30</v>
      </c>
      <c r="J88" s="101">
        <f t="shared" si="29"/>
        <v>6</v>
      </c>
      <c r="K88" s="101">
        <f t="shared" si="29"/>
        <v>6</v>
      </c>
      <c r="L88" s="101">
        <f t="shared" si="29"/>
        <v>6</v>
      </c>
      <c r="M88" s="101">
        <f t="shared" si="29"/>
        <v>200</v>
      </c>
      <c r="N88" s="101">
        <f t="shared" si="13"/>
        <v>18</v>
      </c>
      <c r="O88" s="101"/>
      <c r="P88" s="105"/>
      <c r="Q88" s="101"/>
    </row>
    <row r="89" spans="1:17" x14ac:dyDescent="0.3">
      <c r="A89" s="127"/>
      <c r="B89" s="128" t="s">
        <v>135</v>
      </c>
      <c r="C89" s="89" t="s">
        <v>134</v>
      </c>
      <c r="D89" s="90"/>
      <c r="E89" s="90">
        <v>34</v>
      </c>
      <c r="F89" s="90">
        <v>45</v>
      </c>
      <c r="G89" s="90">
        <v>45</v>
      </c>
      <c r="H89" s="90">
        <v>43</v>
      </c>
      <c r="I89" s="90">
        <v>33</v>
      </c>
      <c r="J89" s="92"/>
      <c r="K89" s="92"/>
      <c r="L89" s="92"/>
      <c r="M89" s="92">
        <f>SUM(D89:L89)</f>
        <v>200</v>
      </c>
      <c r="N89" s="98">
        <f t="shared" si="13"/>
        <v>0</v>
      </c>
      <c r="O89" s="98"/>
      <c r="P89" s="105"/>
      <c r="Q89" s="98"/>
    </row>
    <row r="90" spans="1:17" x14ac:dyDescent="0.3">
      <c r="A90" s="127"/>
      <c r="B90" s="129"/>
      <c r="C90" s="88" t="s">
        <v>132</v>
      </c>
      <c r="D90" s="96"/>
      <c r="E90" s="96">
        <v>5</v>
      </c>
      <c r="F90" s="96">
        <v>5</v>
      </c>
      <c r="G90" s="96">
        <v>5</v>
      </c>
      <c r="H90" s="96">
        <v>5</v>
      </c>
      <c r="I90" s="96">
        <v>5</v>
      </c>
      <c r="J90" s="97"/>
      <c r="K90" s="97"/>
      <c r="L90" s="97"/>
      <c r="M90" s="97">
        <f>SUM(D90:L90)</f>
        <v>25</v>
      </c>
      <c r="N90" s="98">
        <f t="shared" si="13"/>
        <v>0</v>
      </c>
      <c r="O90" s="98"/>
      <c r="P90" s="105"/>
      <c r="Q90" s="98"/>
    </row>
    <row r="91" spans="1:17" x14ac:dyDescent="0.3">
      <c r="A91" s="127"/>
      <c r="B91" s="130"/>
      <c r="C91" s="99" t="s">
        <v>131</v>
      </c>
      <c r="D91" s="100">
        <f>D89-D90</f>
        <v>0</v>
      </c>
      <c r="E91" s="100">
        <f t="shared" ref="E91:L91" si="30">E89-E90</f>
        <v>29</v>
      </c>
      <c r="F91" s="100">
        <f t="shared" si="30"/>
        <v>40</v>
      </c>
      <c r="G91" s="100">
        <f t="shared" si="30"/>
        <v>40</v>
      </c>
      <c r="H91" s="100">
        <f t="shared" si="30"/>
        <v>38</v>
      </c>
      <c r="I91" s="100">
        <f t="shared" si="30"/>
        <v>28</v>
      </c>
      <c r="J91" s="101">
        <f t="shared" si="30"/>
        <v>0</v>
      </c>
      <c r="K91" s="101">
        <f t="shared" si="30"/>
        <v>0</v>
      </c>
      <c r="L91" s="101">
        <f t="shared" si="30"/>
        <v>0</v>
      </c>
      <c r="M91" s="101">
        <f>M89-M90</f>
        <v>175</v>
      </c>
      <c r="N91" s="101">
        <f t="shared" si="13"/>
        <v>0</v>
      </c>
      <c r="O91" s="101"/>
      <c r="P91" s="105"/>
      <c r="Q91" s="101"/>
    </row>
    <row r="92" spans="1:17" x14ac:dyDescent="0.3">
      <c r="A92" s="127"/>
      <c r="B92" s="128" t="s">
        <v>141</v>
      </c>
      <c r="C92" s="89" t="s">
        <v>134</v>
      </c>
      <c r="D92" s="90">
        <v>27</v>
      </c>
      <c r="E92" s="90">
        <v>81</v>
      </c>
      <c r="F92" s="90">
        <v>102</v>
      </c>
      <c r="G92" s="90">
        <v>102</v>
      </c>
      <c r="H92" s="90">
        <v>75</v>
      </c>
      <c r="I92" s="90">
        <v>57</v>
      </c>
      <c r="J92" s="92">
        <v>3</v>
      </c>
      <c r="K92" s="92">
        <v>3</v>
      </c>
      <c r="L92" s="92">
        <v>3</v>
      </c>
      <c r="M92" s="92">
        <f>SUM(D92:L92)</f>
        <v>453</v>
      </c>
      <c r="N92" s="98">
        <f t="shared" si="13"/>
        <v>9</v>
      </c>
      <c r="O92" s="98"/>
      <c r="P92" s="105"/>
      <c r="Q92" s="98"/>
    </row>
    <row r="93" spans="1:17" x14ac:dyDescent="0.3">
      <c r="A93" s="127"/>
      <c r="B93" s="129"/>
      <c r="C93" s="88" t="s">
        <v>132</v>
      </c>
      <c r="D93" s="96"/>
      <c r="E93" s="96">
        <v>5</v>
      </c>
      <c r="F93" s="96">
        <v>6</v>
      </c>
      <c r="G93" s="96">
        <v>6</v>
      </c>
      <c r="H93" s="96">
        <v>6</v>
      </c>
      <c r="I93" s="96">
        <v>6</v>
      </c>
      <c r="J93" s="97"/>
      <c r="K93" s="97"/>
      <c r="L93" s="97"/>
      <c r="M93" s="97">
        <f>SUM(D93:L93)</f>
        <v>29</v>
      </c>
      <c r="N93" s="98">
        <f t="shared" si="13"/>
        <v>0</v>
      </c>
      <c r="O93" s="98"/>
      <c r="P93" s="105"/>
      <c r="Q93" s="98"/>
    </row>
    <row r="94" spans="1:17" x14ac:dyDescent="0.3">
      <c r="A94" s="127"/>
      <c r="B94" s="130"/>
      <c r="C94" s="99" t="s">
        <v>131</v>
      </c>
      <c r="D94" s="100">
        <f>D92-D93</f>
        <v>27</v>
      </c>
      <c r="E94" s="100">
        <f t="shared" ref="E94:L94" si="31">E92-E93</f>
        <v>76</v>
      </c>
      <c r="F94" s="100">
        <f t="shared" si="31"/>
        <v>96</v>
      </c>
      <c r="G94" s="100">
        <f t="shared" si="31"/>
        <v>96</v>
      </c>
      <c r="H94" s="100">
        <f t="shared" si="31"/>
        <v>69</v>
      </c>
      <c r="I94" s="100">
        <f t="shared" si="31"/>
        <v>51</v>
      </c>
      <c r="J94" s="101">
        <f t="shared" si="31"/>
        <v>3</v>
      </c>
      <c r="K94" s="101">
        <f t="shared" si="31"/>
        <v>3</v>
      </c>
      <c r="L94" s="101">
        <f t="shared" si="31"/>
        <v>3</v>
      </c>
      <c r="M94" s="101">
        <f>M92-M93</f>
        <v>424</v>
      </c>
      <c r="N94" s="101">
        <f t="shared" si="13"/>
        <v>9</v>
      </c>
      <c r="O94" s="101"/>
      <c r="P94" s="105"/>
      <c r="Q94" s="101"/>
    </row>
    <row r="95" spans="1:17" x14ac:dyDescent="0.3">
      <c r="A95" s="127"/>
      <c r="B95" s="128" t="s">
        <v>144</v>
      </c>
      <c r="C95" s="89" t="s">
        <v>134</v>
      </c>
      <c r="D95" s="90">
        <v>27</v>
      </c>
      <c r="E95" s="90">
        <v>63</v>
      </c>
      <c r="F95" s="90">
        <v>69</v>
      </c>
      <c r="G95" s="90">
        <v>69</v>
      </c>
      <c r="H95" s="90">
        <v>45</v>
      </c>
      <c r="I95" s="90">
        <v>30</v>
      </c>
      <c r="J95" s="92">
        <v>3</v>
      </c>
      <c r="K95" s="92">
        <v>3</v>
      </c>
      <c r="L95" s="92">
        <v>3</v>
      </c>
      <c r="M95" s="92">
        <f>SUM(D95:L95)</f>
        <v>312</v>
      </c>
      <c r="N95" s="98">
        <f t="shared" si="13"/>
        <v>9</v>
      </c>
      <c r="O95" s="98"/>
      <c r="P95" s="105"/>
      <c r="Q95" s="98"/>
    </row>
    <row r="96" spans="1:17" x14ac:dyDescent="0.3">
      <c r="A96" s="127"/>
      <c r="B96" s="129"/>
      <c r="C96" s="88" t="s">
        <v>132</v>
      </c>
      <c r="D96" s="96"/>
      <c r="E96" s="96">
        <v>5</v>
      </c>
      <c r="F96" s="96">
        <v>5</v>
      </c>
      <c r="G96" s="96">
        <v>5</v>
      </c>
      <c r="H96" s="96">
        <v>5</v>
      </c>
      <c r="I96" s="96">
        <v>5</v>
      </c>
      <c r="J96" s="97"/>
      <c r="K96" s="97"/>
      <c r="L96" s="97"/>
      <c r="M96" s="97">
        <f>SUM(D96:L96)</f>
        <v>25</v>
      </c>
      <c r="N96" s="98">
        <f t="shared" si="13"/>
        <v>0</v>
      </c>
      <c r="O96" s="98"/>
      <c r="P96" s="105"/>
      <c r="Q96" s="98"/>
    </row>
    <row r="97" spans="1:17" x14ac:dyDescent="0.3">
      <c r="A97" s="127"/>
      <c r="B97" s="130"/>
      <c r="C97" s="99" t="s">
        <v>131</v>
      </c>
      <c r="D97" s="100">
        <f>D95-D96</f>
        <v>27</v>
      </c>
      <c r="E97" s="100">
        <f t="shared" ref="E97:L97" si="32">E95-E96</f>
        <v>58</v>
      </c>
      <c r="F97" s="100">
        <f t="shared" si="32"/>
        <v>64</v>
      </c>
      <c r="G97" s="100">
        <f t="shared" si="32"/>
        <v>64</v>
      </c>
      <c r="H97" s="100">
        <f t="shared" si="32"/>
        <v>40</v>
      </c>
      <c r="I97" s="100">
        <f t="shared" si="32"/>
        <v>25</v>
      </c>
      <c r="J97" s="101">
        <f t="shared" si="32"/>
        <v>3</v>
      </c>
      <c r="K97" s="101">
        <f t="shared" si="32"/>
        <v>3</v>
      </c>
      <c r="L97" s="101">
        <f t="shared" si="32"/>
        <v>3</v>
      </c>
      <c r="M97" s="101">
        <f>M95-M96</f>
        <v>287</v>
      </c>
      <c r="N97" s="101">
        <f t="shared" si="13"/>
        <v>9</v>
      </c>
      <c r="O97" s="101"/>
      <c r="P97" s="105"/>
      <c r="Q97" s="101"/>
    </row>
    <row r="98" spans="1:17" x14ac:dyDescent="0.3">
      <c r="A98" s="131">
        <v>6010</v>
      </c>
      <c r="B98" s="128" t="s">
        <v>141</v>
      </c>
      <c r="C98" s="89" t="s">
        <v>134</v>
      </c>
      <c r="D98" s="90">
        <v>48</v>
      </c>
      <c r="E98" s="90">
        <v>105</v>
      </c>
      <c r="F98" s="90">
        <v>110</v>
      </c>
      <c r="G98" s="90">
        <v>105</v>
      </c>
      <c r="H98" s="90">
        <v>70</v>
      </c>
      <c r="I98" s="90">
        <v>55</v>
      </c>
      <c r="J98" s="92"/>
      <c r="K98" s="92"/>
      <c r="L98" s="92"/>
      <c r="M98" s="92">
        <f>SUM(D98:L98)</f>
        <v>493</v>
      </c>
      <c r="N98" s="105">
        <f>M100+M103</f>
        <v>642</v>
      </c>
      <c r="O98" s="105"/>
      <c r="P98" s="105">
        <f>M99+M102</f>
        <v>51</v>
      </c>
      <c r="Q98" s="105"/>
    </row>
    <row r="99" spans="1:17" x14ac:dyDescent="0.3">
      <c r="A99" s="131"/>
      <c r="B99" s="129"/>
      <c r="C99" s="88" t="s">
        <v>132</v>
      </c>
      <c r="D99" s="96">
        <v>1</v>
      </c>
      <c r="E99" s="96">
        <v>2</v>
      </c>
      <c r="F99" s="96">
        <v>4</v>
      </c>
      <c r="G99" s="96">
        <v>4</v>
      </c>
      <c r="H99" s="96">
        <v>3</v>
      </c>
      <c r="I99" s="96">
        <v>2</v>
      </c>
      <c r="J99" s="97"/>
      <c r="K99" s="97"/>
      <c r="L99" s="97"/>
      <c r="M99" s="97">
        <f>SUM(D99:L99)</f>
        <v>16</v>
      </c>
      <c r="N99" s="98">
        <f t="shared" si="13"/>
        <v>0</v>
      </c>
      <c r="O99" s="98"/>
      <c r="P99" s="105"/>
      <c r="Q99" s="98"/>
    </row>
    <row r="100" spans="1:17" x14ac:dyDescent="0.3">
      <c r="A100" s="131"/>
      <c r="B100" s="130"/>
      <c r="C100" s="99" t="s">
        <v>131</v>
      </c>
      <c r="D100" s="100">
        <f>D98-D99</f>
        <v>47</v>
      </c>
      <c r="E100" s="100">
        <f t="shared" ref="E100:L100" si="33">E98-E99</f>
        <v>103</v>
      </c>
      <c r="F100" s="100">
        <f t="shared" si="33"/>
        <v>106</v>
      </c>
      <c r="G100" s="100">
        <f t="shared" si="33"/>
        <v>101</v>
      </c>
      <c r="H100" s="100">
        <f t="shared" si="33"/>
        <v>67</v>
      </c>
      <c r="I100" s="100">
        <f t="shared" si="33"/>
        <v>53</v>
      </c>
      <c r="J100" s="101">
        <f t="shared" si="33"/>
        <v>0</v>
      </c>
      <c r="K100" s="101">
        <f t="shared" si="33"/>
        <v>0</v>
      </c>
      <c r="L100" s="101">
        <f t="shared" si="33"/>
        <v>0</v>
      </c>
      <c r="M100" s="101">
        <f>M98-M99</f>
        <v>477</v>
      </c>
      <c r="N100" s="101">
        <f t="shared" si="13"/>
        <v>0</v>
      </c>
      <c r="O100" s="101"/>
      <c r="P100" s="105"/>
      <c r="Q100" s="101"/>
    </row>
    <row r="101" spans="1:17" x14ac:dyDescent="0.3">
      <c r="A101" s="131"/>
      <c r="B101" s="128" t="s">
        <v>144</v>
      </c>
      <c r="C101" s="89" t="s">
        <v>134</v>
      </c>
      <c r="D101" s="90">
        <v>15</v>
      </c>
      <c r="E101" s="90">
        <v>40</v>
      </c>
      <c r="F101" s="90">
        <v>40</v>
      </c>
      <c r="G101" s="90">
        <v>40</v>
      </c>
      <c r="H101" s="90">
        <v>35</v>
      </c>
      <c r="I101" s="90">
        <v>30</v>
      </c>
      <c r="J101" s="92"/>
      <c r="K101" s="92"/>
      <c r="L101" s="92"/>
      <c r="M101" s="92">
        <f>SUM(D101:L101)</f>
        <v>200</v>
      </c>
      <c r="N101" s="98">
        <f t="shared" si="13"/>
        <v>0</v>
      </c>
      <c r="O101" s="98"/>
      <c r="P101" s="105"/>
      <c r="Q101" s="98"/>
    </row>
    <row r="102" spans="1:17" x14ac:dyDescent="0.3">
      <c r="A102" s="131"/>
      <c r="B102" s="129"/>
      <c r="C102" s="88" t="s">
        <v>132</v>
      </c>
      <c r="D102" s="96">
        <v>1</v>
      </c>
      <c r="E102" s="96">
        <v>6</v>
      </c>
      <c r="F102" s="96">
        <v>8</v>
      </c>
      <c r="G102" s="96">
        <v>8</v>
      </c>
      <c r="H102" s="96">
        <v>6</v>
      </c>
      <c r="I102" s="96">
        <v>6</v>
      </c>
      <c r="J102" s="97"/>
      <c r="K102" s="97"/>
      <c r="L102" s="97"/>
      <c r="M102" s="97">
        <f>SUM(D102:L102)</f>
        <v>35</v>
      </c>
      <c r="N102" s="98">
        <f t="shared" si="13"/>
        <v>0</v>
      </c>
      <c r="O102" s="98"/>
      <c r="P102" s="105"/>
      <c r="Q102" s="98"/>
    </row>
    <row r="103" spans="1:17" x14ac:dyDescent="0.3">
      <c r="A103" s="131"/>
      <c r="B103" s="130"/>
      <c r="C103" s="99" t="s">
        <v>131</v>
      </c>
      <c r="D103" s="100">
        <f>D101-D102</f>
        <v>14</v>
      </c>
      <c r="E103" s="100">
        <f t="shared" ref="E103:L103" si="34">E101-E102</f>
        <v>34</v>
      </c>
      <c r="F103" s="100">
        <f t="shared" si="34"/>
        <v>32</v>
      </c>
      <c r="G103" s="100">
        <f t="shared" si="34"/>
        <v>32</v>
      </c>
      <c r="H103" s="100">
        <f t="shared" si="34"/>
        <v>29</v>
      </c>
      <c r="I103" s="100">
        <f t="shared" si="34"/>
        <v>24</v>
      </c>
      <c r="J103" s="101">
        <f t="shared" si="34"/>
        <v>0</v>
      </c>
      <c r="K103" s="101">
        <f t="shared" si="34"/>
        <v>0</v>
      </c>
      <c r="L103" s="101">
        <f t="shared" si="34"/>
        <v>0</v>
      </c>
      <c r="M103" s="101">
        <f>M101-M102</f>
        <v>165</v>
      </c>
      <c r="N103" s="101">
        <f t="shared" si="13"/>
        <v>0</v>
      </c>
      <c r="O103" s="101"/>
      <c r="P103" s="105"/>
      <c r="Q103" s="101"/>
    </row>
    <row r="104" spans="1:17" x14ac:dyDescent="0.3">
      <c r="A104" s="131">
        <v>6019</v>
      </c>
      <c r="B104" s="132" t="s">
        <v>141</v>
      </c>
      <c r="C104" s="89" t="s">
        <v>134</v>
      </c>
      <c r="D104" s="90">
        <v>27</v>
      </c>
      <c r="E104" s="90">
        <v>63</v>
      </c>
      <c r="F104" s="90">
        <v>69</v>
      </c>
      <c r="G104" s="90">
        <v>63</v>
      </c>
      <c r="H104" s="90">
        <v>45</v>
      </c>
      <c r="I104" s="90">
        <v>27</v>
      </c>
      <c r="J104" s="92"/>
      <c r="K104" s="92"/>
      <c r="L104" s="92"/>
      <c r="M104" s="92">
        <v>294</v>
      </c>
      <c r="N104" s="105">
        <f>M105+M108</f>
        <v>611</v>
      </c>
      <c r="O104" s="105"/>
      <c r="P104" s="105">
        <f>M107</f>
        <v>13</v>
      </c>
      <c r="Q104" s="105"/>
    </row>
    <row r="105" spans="1:17" x14ac:dyDescent="0.3">
      <c r="A105" s="131"/>
      <c r="B105" s="133"/>
      <c r="C105" s="99" t="s">
        <v>131</v>
      </c>
      <c r="D105" s="100">
        <f>D104</f>
        <v>27</v>
      </c>
      <c r="E105" s="100">
        <f t="shared" ref="E105:M105" si="35">E104</f>
        <v>63</v>
      </c>
      <c r="F105" s="100">
        <f t="shared" si="35"/>
        <v>69</v>
      </c>
      <c r="G105" s="100">
        <f t="shared" si="35"/>
        <v>63</v>
      </c>
      <c r="H105" s="100">
        <f t="shared" si="35"/>
        <v>45</v>
      </c>
      <c r="I105" s="100">
        <f t="shared" si="35"/>
        <v>27</v>
      </c>
      <c r="J105" s="101">
        <f t="shared" si="35"/>
        <v>0</v>
      </c>
      <c r="K105" s="101">
        <f t="shared" si="35"/>
        <v>0</v>
      </c>
      <c r="L105" s="101">
        <f t="shared" si="35"/>
        <v>0</v>
      </c>
      <c r="M105" s="101">
        <f t="shared" si="35"/>
        <v>294</v>
      </c>
      <c r="N105" s="101">
        <f>J105+K105+L105</f>
        <v>0</v>
      </c>
      <c r="O105" s="101"/>
      <c r="P105" s="105"/>
      <c r="Q105" s="101"/>
    </row>
    <row r="106" spans="1:17" x14ac:dyDescent="0.3">
      <c r="A106" s="131"/>
      <c r="B106" s="128" t="s">
        <v>144</v>
      </c>
      <c r="C106" s="89" t="s">
        <v>134</v>
      </c>
      <c r="D106" s="90">
        <v>42</v>
      </c>
      <c r="E106" s="90">
        <v>81</v>
      </c>
      <c r="F106" s="90">
        <v>81</v>
      </c>
      <c r="G106" s="90">
        <v>60</v>
      </c>
      <c r="H106" s="90">
        <v>42</v>
      </c>
      <c r="I106" s="90">
        <v>24</v>
      </c>
      <c r="J106" s="92"/>
      <c r="K106" s="92"/>
      <c r="L106" s="92"/>
      <c r="M106" s="92">
        <f>SUM(D106:L106)</f>
        <v>330</v>
      </c>
      <c r="N106" s="98">
        <f>J106+K106+L106</f>
        <v>0</v>
      </c>
      <c r="O106" s="98"/>
      <c r="P106" s="105"/>
      <c r="Q106" s="98"/>
    </row>
    <row r="107" spans="1:17" x14ac:dyDescent="0.3">
      <c r="A107" s="131"/>
      <c r="B107" s="129"/>
      <c r="C107" s="88" t="s">
        <v>132</v>
      </c>
      <c r="D107" s="96">
        <v>1</v>
      </c>
      <c r="E107" s="96">
        <v>3</v>
      </c>
      <c r="F107" s="96">
        <v>4</v>
      </c>
      <c r="G107" s="96">
        <v>3</v>
      </c>
      <c r="H107" s="96">
        <v>2</v>
      </c>
      <c r="I107" s="96"/>
      <c r="J107" s="97"/>
      <c r="K107" s="97"/>
      <c r="L107" s="97"/>
      <c r="M107" s="97">
        <f>SUM(D107:L107)</f>
        <v>13</v>
      </c>
      <c r="N107" s="98">
        <f>J107+K107+L107</f>
        <v>0</v>
      </c>
      <c r="O107" s="98"/>
      <c r="P107" s="105"/>
      <c r="Q107" s="98"/>
    </row>
    <row r="108" spans="1:17" x14ac:dyDescent="0.3">
      <c r="A108" s="131"/>
      <c r="B108" s="130"/>
      <c r="C108" s="99" t="s">
        <v>131</v>
      </c>
      <c r="D108" s="100">
        <f>D106-D107</f>
        <v>41</v>
      </c>
      <c r="E108" s="100">
        <f t="shared" ref="E108:L108" si="36">E106-E107</f>
        <v>78</v>
      </c>
      <c r="F108" s="100">
        <f t="shared" si="36"/>
        <v>77</v>
      </c>
      <c r="G108" s="100">
        <f t="shared" si="36"/>
        <v>57</v>
      </c>
      <c r="H108" s="100">
        <f t="shared" si="36"/>
        <v>40</v>
      </c>
      <c r="I108" s="100">
        <f t="shared" si="36"/>
        <v>24</v>
      </c>
      <c r="J108" s="101">
        <f t="shared" si="36"/>
        <v>0</v>
      </c>
      <c r="K108" s="101">
        <f t="shared" si="36"/>
        <v>0</v>
      </c>
      <c r="L108" s="101">
        <f t="shared" si="36"/>
        <v>0</v>
      </c>
      <c r="M108" s="101">
        <f>M106-M107</f>
        <v>317</v>
      </c>
      <c r="N108" s="101">
        <f>J108+K108+L108</f>
        <v>0</v>
      </c>
      <c r="O108" s="101"/>
      <c r="P108" s="105"/>
      <c r="Q108" s="101"/>
    </row>
    <row r="109" spans="1:17" x14ac:dyDescent="0.3">
      <c r="A109" s="131">
        <v>6023</v>
      </c>
      <c r="B109" s="128" t="s">
        <v>137</v>
      </c>
      <c r="C109" s="89" t="s">
        <v>134</v>
      </c>
      <c r="D109" s="90">
        <v>5</v>
      </c>
      <c r="E109" s="90">
        <v>25</v>
      </c>
      <c r="F109" s="90">
        <v>37</v>
      </c>
      <c r="G109" s="90">
        <v>37</v>
      </c>
      <c r="H109" s="90">
        <v>28</v>
      </c>
      <c r="I109" s="90">
        <v>26</v>
      </c>
      <c r="J109" s="92">
        <v>18</v>
      </c>
      <c r="K109" s="92">
        <v>14</v>
      </c>
      <c r="L109" s="92">
        <v>10</v>
      </c>
      <c r="M109" s="92">
        <f>SUM(D109:L109)</f>
        <v>200</v>
      </c>
      <c r="N109" s="105">
        <f>M111+M114+M117</f>
        <v>683</v>
      </c>
      <c r="O109" s="106">
        <v>111</v>
      </c>
      <c r="P109" s="105">
        <f>M110+M113+M116</f>
        <v>39</v>
      </c>
      <c r="Q109" s="106"/>
    </row>
    <row r="110" spans="1:17" x14ac:dyDescent="0.3">
      <c r="A110" s="131"/>
      <c r="B110" s="129"/>
      <c r="C110" s="88" t="s">
        <v>132</v>
      </c>
      <c r="D110" s="96"/>
      <c r="E110" s="96">
        <v>1</v>
      </c>
      <c r="F110" s="96">
        <v>1</v>
      </c>
      <c r="G110" s="96">
        <v>1</v>
      </c>
      <c r="H110" s="96"/>
      <c r="I110" s="96"/>
      <c r="J110" s="97"/>
      <c r="K110" s="97"/>
      <c r="L110" s="97"/>
      <c r="M110" s="97">
        <f>SUM(D110:L110)</f>
        <v>3</v>
      </c>
      <c r="N110" s="98">
        <f t="shared" ref="N110:N117" si="37">J110+K110+L110</f>
        <v>0</v>
      </c>
      <c r="O110" s="98"/>
      <c r="P110" s="105"/>
      <c r="Q110" s="98"/>
    </row>
    <row r="111" spans="1:17" x14ac:dyDescent="0.3">
      <c r="A111" s="131"/>
      <c r="B111" s="130"/>
      <c r="C111" s="99" t="s">
        <v>131</v>
      </c>
      <c r="D111" s="100">
        <f>D109-D110</f>
        <v>5</v>
      </c>
      <c r="E111" s="100">
        <f t="shared" ref="E111:L111" si="38">E109-E110</f>
        <v>24</v>
      </c>
      <c r="F111" s="100">
        <f t="shared" si="38"/>
        <v>36</v>
      </c>
      <c r="G111" s="100">
        <f t="shared" si="38"/>
        <v>36</v>
      </c>
      <c r="H111" s="100">
        <f t="shared" si="38"/>
        <v>28</v>
      </c>
      <c r="I111" s="100">
        <f t="shared" si="38"/>
        <v>26</v>
      </c>
      <c r="J111" s="101">
        <f t="shared" si="38"/>
        <v>18</v>
      </c>
      <c r="K111" s="101">
        <f t="shared" si="38"/>
        <v>14</v>
      </c>
      <c r="L111" s="101">
        <f t="shared" si="38"/>
        <v>10</v>
      </c>
      <c r="M111" s="101">
        <f>M109-M110</f>
        <v>197</v>
      </c>
      <c r="N111" s="101">
        <f t="shared" si="37"/>
        <v>42</v>
      </c>
      <c r="O111" s="101"/>
      <c r="P111" s="105"/>
      <c r="Q111" s="101"/>
    </row>
    <row r="112" spans="1:17" x14ac:dyDescent="0.3">
      <c r="A112" s="131"/>
      <c r="B112" s="128" t="s">
        <v>141</v>
      </c>
      <c r="C112" s="89" t="s">
        <v>134</v>
      </c>
      <c r="D112" s="90">
        <v>3</v>
      </c>
      <c r="E112" s="90">
        <v>39</v>
      </c>
      <c r="F112" s="90">
        <v>54</v>
      </c>
      <c r="G112" s="90">
        <v>54</v>
      </c>
      <c r="H112" s="90">
        <v>51</v>
      </c>
      <c r="I112" s="90">
        <v>36</v>
      </c>
      <c r="J112" s="92">
        <v>21</v>
      </c>
      <c r="K112" s="92">
        <v>12</v>
      </c>
      <c r="L112" s="92">
        <v>9</v>
      </c>
      <c r="M112" s="92">
        <f>SUM(D112:L112)</f>
        <v>279</v>
      </c>
      <c r="N112" s="98">
        <f t="shared" si="37"/>
        <v>42</v>
      </c>
      <c r="O112" s="98"/>
      <c r="P112" s="105"/>
      <c r="Q112" s="98"/>
    </row>
    <row r="113" spans="1:17" x14ac:dyDescent="0.3">
      <c r="A113" s="131"/>
      <c r="B113" s="129"/>
      <c r="C113" s="88" t="s">
        <v>132</v>
      </c>
      <c r="D113" s="96">
        <v>1</v>
      </c>
      <c r="E113" s="96">
        <v>2</v>
      </c>
      <c r="F113" s="96">
        <v>2</v>
      </c>
      <c r="G113" s="96">
        <v>2</v>
      </c>
      <c r="H113" s="96">
        <v>2</v>
      </c>
      <c r="I113" s="96">
        <v>2</v>
      </c>
      <c r="J113" s="97"/>
      <c r="K113" s="97"/>
      <c r="L113" s="97"/>
      <c r="M113" s="97">
        <f>SUM(D113:L113)</f>
        <v>11</v>
      </c>
      <c r="N113" s="98">
        <f t="shared" si="37"/>
        <v>0</v>
      </c>
      <c r="O113" s="98"/>
      <c r="P113" s="105"/>
      <c r="Q113" s="98"/>
    </row>
    <row r="114" spans="1:17" x14ac:dyDescent="0.3">
      <c r="A114" s="131"/>
      <c r="B114" s="130"/>
      <c r="C114" s="99" t="s">
        <v>131</v>
      </c>
      <c r="D114" s="100">
        <f>D112-D113</f>
        <v>2</v>
      </c>
      <c r="E114" s="100">
        <f t="shared" ref="E114:L114" si="39">E112-E113</f>
        <v>37</v>
      </c>
      <c r="F114" s="100">
        <f t="shared" si="39"/>
        <v>52</v>
      </c>
      <c r="G114" s="100">
        <f t="shared" si="39"/>
        <v>52</v>
      </c>
      <c r="H114" s="100">
        <f t="shared" si="39"/>
        <v>49</v>
      </c>
      <c r="I114" s="100">
        <f t="shared" si="39"/>
        <v>34</v>
      </c>
      <c r="J114" s="101">
        <f t="shared" si="39"/>
        <v>21</v>
      </c>
      <c r="K114" s="101">
        <f t="shared" si="39"/>
        <v>12</v>
      </c>
      <c r="L114" s="101">
        <f t="shared" si="39"/>
        <v>9</v>
      </c>
      <c r="M114" s="101">
        <f>M112-M113</f>
        <v>268</v>
      </c>
      <c r="N114" s="101">
        <f t="shared" si="37"/>
        <v>42</v>
      </c>
      <c r="O114" s="101"/>
      <c r="P114" s="105"/>
      <c r="Q114" s="101"/>
    </row>
    <row r="115" spans="1:17" x14ac:dyDescent="0.3">
      <c r="A115" s="131"/>
      <c r="B115" s="128" t="s">
        <v>149</v>
      </c>
      <c r="C115" s="89" t="s">
        <v>134</v>
      </c>
      <c r="D115" s="90">
        <v>3</v>
      </c>
      <c r="E115" s="90">
        <v>36</v>
      </c>
      <c r="F115" s="90">
        <v>51</v>
      </c>
      <c r="G115" s="90">
        <v>51</v>
      </c>
      <c r="H115" s="90">
        <v>42</v>
      </c>
      <c r="I115" s="90">
        <v>33</v>
      </c>
      <c r="J115" s="92">
        <v>15</v>
      </c>
      <c r="K115" s="92">
        <v>6</v>
      </c>
      <c r="L115" s="92">
        <v>6</v>
      </c>
      <c r="M115" s="92">
        <f>SUM(D115:L115)</f>
        <v>243</v>
      </c>
      <c r="N115" s="98">
        <f t="shared" si="37"/>
        <v>27</v>
      </c>
      <c r="O115" s="98"/>
      <c r="P115" s="105"/>
      <c r="Q115" s="98"/>
    </row>
    <row r="116" spans="1:17" x14ac:dyDescent="0.3">
      <c r="A116" s="131"/>
      <c r="B116" s="129"/>
      <c r="C116" s="88" t="s">
        <v>132</v>
      </c>
      <c r="D116" s="96">
        <v>2</v>
      </c>
      <c r="E116" s="96">
        <v>5</v>
      </c>
      <c r="F116" s="96">
        <v>6</v>
      </c>
      <c r="G116" s="96">
        <v>5</v>
      </c>
      <c r="H116" s="96">
        <v>4</v>
      </c>
      <c r="I116" s="96">
        <v>3</v>
      </c>
      <c r="J116" s="97"/>
      <c r="K116" s="97"/>
      <c r="L116" s="97"/>
      <c r="M116" s="97">
        <f>SUM(D116:L116)</f>
        <v>25</v>
      </c>
      <c r="N116" s="98">
        <f t="shared" si="37"/>
        <v>0</v>
      </c>
      <c r="O116" s="98"/>
      <c r="P116" s="105"/>
      <c r="Q116" s="98"/>
    </row>
    <row r="117" spans="1:17" x14ac:dyDescent="0.3">
      <c r="A117" s="131"/>
      <c r="B117" s="130"/>
      <c r="C117" s="99" t="s">
        <v>131</v>
      </c>
      <c r="D117" s="100">
        <f>D115-D116</f>
        <v>1</v>
      </c>
      <c r="E117" s="100">
        <f t="shared" ref="E117:L117" si="40">E115-E116</f>
        <v>31</v>
      </c>
      <c r="F117" s="100">
        <f t="shared" si="40"/>
        <v>45</v>
      </c>
      <c r="G117" s="100">
        <f t="shared" si="40"/>
        <v>46</v>
      </c>
      <c r="H117" s="100">
        <f t="shared" si="40"/>
        <v>38</v>
      </c>
      <c r="I117" s="100">
        <f t="shared" si="40"/>
        <v>30</v>
      </c>
      <c r="J117" s="101">
        <f t="shared" si="40"/>
        <v>15</v>
      </c>
      <c r="K117" s="101">
        <f t="shared" si="40"/>
        <v>6</v>
      </c>
      <c r="L117" s="101">
        <f t="shared" si="40"/>
        <v>6</v>
      </c>
      <c r="M117" s="101">
        <f>M115-M116</f>
        <v>218</v>
      </c>
      <c r="N117" s="101">
        <f t="shared" si="37"/>
        <v>27</v>
      </c>
      <c r="O117" s="101"/>
      <c r="P117" s="105"/>
      <c r="Q117" s="101"/>
    </row>
    <row r="118" spans="1:17" x14ac:dyDescent="0.3">
      <c r="A118" s="127">
        <v>6040</v>
      </c>
      <c r="B118" s="128" t="s">
        <v>150</v>
      </c>
      <c r="C118" s="89" t="s">
        <v>134</v>
      </c>
      <c r="D118" s="90">
        <v>15</v>
      </c>
      <c r="E118" s="90">
        <v>50</v>
      </c>
      <c r="F118" s="90">
        <v>50</v>
      </c>
      <c r="G118" s="90">
        <v>40</v>
      </c>
      <c r="H118" s="90">
        <v>30</v>
      </c>
      <c r="I118" s="90">
        <v>15</v>
      </c>
      <c r="J118" s="92"/>
      <c r="K118" s="92"/>
      <c r="L118" s="92"/>
      <c r="M118" s="92">
        <f>SUM(D118:L118)</f>
        <v>200</v>
      </c>
      <c r="N118" s="105">
        <f>M120+M123</f>
        <v>387</v>
      </c>
      <c r="O118" s="105"/>
      <c r="P118" s="105">
        <f>M119+M122</f>
        <v>13</v>
      </c>
      <c r="Q118" s="105"/>
    </row>
    <row r="119" spans="1:17" x14ac:dyDescent="0.3">
      <c r="A119" s="127"/>
      <c r="B119" s="129"/>
      <c r="C119" s="88" t="s">
        <v>132</v>
      </c>
      <c r="D119" s="96"/>
      <c r="E119" s="96">
        <v>2</v>
      </c>
      <c r="F119" s="96">
        <v>2</v>
      </c>
      <c r="G119" s="96">
        <v>2</v>
      </c>
      <c r="H119" s="96">
        <v>2</v>
      </c>
      <c r="I119" s="96"/>
      <c r="J119" s="97"/>
      <c r="K119" s="97"/>
      <c r="L119" s="97"/>
      <c r="M119" s="97">
        <f>SUM(D119:L119)</f>
        <v>8</v>
      </c>
      <c r="N119" s="98">
        <f>J119+K119+L119</f>
        <v>0</v>
      </c>
      <c r="O119" s="98"/>
      <c r="P119" s="105"/>
      <c r="Q119" s="98"/>
    </row>
    <row r="120" spans="1:17" x14ac:dyDescent="0.3">
      <c r="A120" s="127"/>
      <c r="B120" s="130"/>
      <c r="C120" s="99" t="s">
        <v>131</v>
      </c>
      <c r="D120" s="100">
        <f>D118-D119</f>
        <v>15</v>
      </c>
      <c r="E120" s="100">
        <f t="shared" ref="E120:L120" si="41">E118-E119</f>
        <v>48</v>
      </c>
      <c r="F120" s="100">
        <f t="shared" si="41"/>
        <v>48</v>
      </c>
      <c r="G120" s="100">
        <f t="shared" si="41"/>
        <v>38</v>
      </c>
      <c r="H120" s="100">
        <f t="shared" si="41"/>
        <v>28</v>
      </c>
      <c r="I120" s="100">
        <f t="shared" si="41"/>
        <v>15</v>
      </c>
      <c r="J120" s="101">
        <f t="shared" si="41"/>
        <v>0</v>
      </c>
      <c r="K120" s="101">
        <f t="shared" si="41"/>
        <v>0</v>
      </c>
      <c r="L120" s="101">
        <f t="shared" si="41"/>
        <v>0</v>
      </c>
      <c r="M120" s="101">
        <f>M118-M119</f>
        <v>192</v>
      </c>
      <c r="N120" s="101">
        <f>J120+K120+L120</f>
        <v>0</v>
      </c>
      <c r="O120" s="101"/>
      <c r="P120" s="105"/>
      <c r="Q120" s="101"/>
    </row>
    <row r="121" spans="1:17" x14ac:dyDescent="0.3">
      <c r="A121" s="127"/>
      <c r="B121" s="128" t="s">
        <v>141</v>
      </c>
      <c r="C121" s="89" t="s">
        <v>134</v>
      </c>
      <c r="D121" s="90">
        <v>15</v>
      </c>
      <c r="E121" s="90">
        <v>42</v>
      </c>
      <c r="F121" s="90">
        <v>45</v>
      </c>
      <c r="G121" s="90">
        <v>42</v>
      </c>
      <c r="H121" s="90">
        <v>31</v>
      </c>
      <c r="I121" s="90">
        <v>25</v>
      </c>
      <c r="J121" s="92"/>
      <c r="K121" s="92"/>
      <c r="L121" s="92"/>
      <c r="M121" s="92">
        <f>SUM(D121:L121)</f>
        <v>200</v>
      </c>
      <c r="N121" s="98">
        <f>J121+K121+L121</f>
        <v>0</v>
      </c>
      <c r="O121" s="98"/>
      <c r="P121" s="105"/>
      <c r="Q121" s="98"/>
    </row>
    <row r="122" spans="1:17" x14ac:dyDescent="0.3">
      <c r="A122" s="127"/>
      <c r="B122" s="129"/>
      <c r="C122" s="88" t="s">
        <v>132</v>
      </c>
      <c r="D122" s="96"/>
      <c r="E122" s="96">
        <v>1</v>
      </c>
      <c r="F122" s="96">
        <v>1</v>
      </c>
      <c r="G122" s="96">
        <v>1</v>
      </c>
      <c r="H122" s="96">
        <v>1</v>
      </c>
      <c r="I122" s="96">
        <v>1</v>
      </c>
      <c r="J122" s="97"/>
      <c r="K122" s="97"/>
      <c r="L122" s="97"/>
      <c r="M122" s="97">
        <f>SUM(D122:L122)</f>
        <v>5</v>
      </c>
      <c r="N122" s="98">
        <f>J122+K122+L122</f>
        <v>0</v>
      </c>
      <c r="O122" s="98"/>
      <c r="P122" s="105"/>
      <c r="Q122" s="98"/>
    </row>
    <row r="123" spans="1:17" x14ac:dyDescent="0.3">
      <c r="A123" s="127"/>
      <c r="B123" s="130"/>
      <c r="C123" s="99" t="s">
        <v>131</v>
      </c>
      <c r="D123" s="100">
        <f>D121-D122</f>
        <v>15</v>
      </c>
      <c r="E123" s="100">
        <f t="shared" ref="E123:L123" si="42">E121-E122</f>
        <v>41</v>
      </c>
      <c r="F123" s="100">
        <f t="shared" si="42"/>
        <v>44</v>
      </c>
      <c r="G123" s="100">
        <f t="shared" si="42"/>
        <v>41</v>
      </c>
      <c r="H123" s="100">
        <f t="shared" si="42"/>
        <v>30</v>
      </c>
      <c r="I123" s="100">
        <f t="shared" si="42"/>
        <v>24</v>
      </c>
      <c r="J123" s="101">
        <f t="shared" si="42"/>
        <v>0</v>
      </c>
      <c r="K123" s="101">
        <f t="shared" si="42"/>
        <v>0</v>
      </c>
      <c r="L123" s="101">
        <f t="shared" si="42"/>
        <v>0</v>
      </c>
      <c r="M123" s="101">
        <f>M121-M122</f>
        <v>195</v>
      </c>
      <c r="N123" s="101">
        <f>J123+K123+L123</f>
        <v>0</v>
      </c>
      <c r="O123" s="101"/>
      <c r="P123" s="105"/>
      <c r="Q123" s="101"/>
    </row>
    <row r="124" spans="1:17" x14ac:dyDescent="0.3">
      <c r="A124" s="127">
        <v>6041</v>
      </c>
      <c r="B124" s="128" t="s">
        <v>136</v>
      </c>
      <c r="C124" s="89" t="s">
        <v>134</v>
      </c>
      <c r="D124" s="90">
        <v>20</v>
      </c>
      <c r="E124" s="90">
        <v>48</v>
      </c>
      <c r="F124" s="90">
        <v>59</v>
      </c>
      <c r="G124" s="90">
        <v>48</v>
      </c>
      <c r="H124" s="90">
        <v>44</v>
      </c>
      <c r="I124" s="90">
        <v>22</v>
      </c>
      <c r="J124" s="92">
        <v>57</v>
      </c>
      <c r="K124" s="92">
        <v>48</v>
      </c>
      <c r="L124" s="92">
        <v>29</v>
      </c>
      <c r="M124" s="92">
        <f>SUM(D124:L124)</f>
        <v>375</v>
      </c>
      <c r="N124" s="105">
        <f>M126+M129+M132</f>
        <v>1743</v>
      </c>
      <c r="O124" s="106">
        <v>285</v>
      </c>
      <c r="P124" s="105">
        <f>M125+M128+M131</f>
        <v>175</v>
      </c>
      <c r="Q124" s="106">
        <v>28</v>
      </c>
    </row>
    <row r="125" spans="1:17" x14ac:dyDescent="0.3">
      <c r="A125" s="127"/>
      <c r="B125" s="129"/>
      <c r="C125" s="88" t="s">
        <v>132</v>
      </c>
      <c r="D125" s="96"/>
      <c r="E125" s="96">
        <v>5</v>
      </c>
      <c r="F125" s="96">
        <v>5</v>
      </c>
      <c r="G125" s="96">
        <v>5</v>
      </c>
      <c r="H125" s="96">
        <v>5</v>
      </c>
      <c r="I125" s="96"/>
      <c r="J125" s="97"/>
      <c r="K125" s="97"/>
      <c r="L125" s="97"/>
      <c r="M125" s="97">
        <f>SUM(D125:L125)</f>
        <v>20</v>
      </c>
      <c r="N125" s="98">
        <f t="shared" ref="N125:N132" si="43">J125+K125+L125</f>
        <v>0</v>
      </c>
      <c r="O125" s="98"/>
      <c r="P125" s="105"/>
      <c r="Q125" s="98"/>
    </row>
    <row r="126" spans="1:17" x14ac:dyDescent="0.3">
      <c r="A126" s="127"/>
      <c r="B126" s="130"/>
      <c r="C126" s="99" t="s">
        <v>131</v>
      </c>
      <c r="D126" s="100">
        <f>D124-D125</f>
        <v>20</v>
      </c>
      <c r="E126" s="100">
        <f t="shared" ref="E126:L126" si="44">E124-E125</f>
        <v>43</v>
      </c>
      <c r="F126" s="100">
        <f t="shared" si="44"/>
        <v>54</v>
      </c>
      <c r="G126" s="100">
        <f t="shared" si="44"/>
        <v>43</v>
      </c>
      <c r="H126" s="100">
        <f t="shared" si="44"/>
        <v>39</v>
      </c>
      <c r="I126" s="100">
        <f t="shared" si="44"/>
        <v>22</v>
      </c>
      <c r="J126" s="101">
        <f t="shared" si="44"/>
        <v>57</v>
      </c>
      <c r="K126" s="101">
        <f t="shared" si="44"/>
        <v>48</v>
      </c>
      <c r="L126" s="101">
        <f t="shared" si="44"/>
        <v>29</v>
      </c>
      <c r="M126" s="101">
        <f>M124-M125</f>
        <v>355</v>
      </c>
      <c r="N126" s="101">
        <f t="shared" si="43"/>
        <v>134</v>
      </c>
      <c r="O126" s="101"/>
      <c r="P126" s="105"/>
      <c r="Q126" s="101"/>
    </row>
    <row r="127" spans="1:17" x14ac:dyDescent="0.3">
      <c r="A127" s="127"/>
      <c r="B127" s="128" t="s">
        <v>141</v>
      </c>
      <c r="C127" s="89" t="s">
        <v>134</v>
      </c>
      <c r="D127" s="90">
        <v>42</v>
      </c>
      <c r="E127" s="90">
        <v>136</v>
      </c>
      <c r="F127" s="90">
        <v>167</v>
      </c>
      <c r="G127" s="90">
        <v>152</v>
      </c>
      <c r="H127" s="90">
        <v>128</v>
      </c>
      <c r="I127" s="90">
        <v>92</v>
      </c>
      <c r="J127" s="92">
        <v>73</v>
      </c>
      <c r="K127" s="92">
        <v>55</v>
      </c>
      <c r="L127" s="92">
        <v>35</v>
      </c>
      <c r="M127" s="92">
        <f>SUM(D127:L127)</f>
        <v>880</v>
      </c>
      <c r="N127" s="98">
        <f t="shared" si="43"/>
        <v>163</v>
      </c>
      <c r="O127" s="98"/>
      <c r="P127" s="105"/>
      <c r="Q127" s="98"/>
    </row>
    <row r="128" spans="1:17" x14ac:dyDescent="0.3">
      <c r="A128" s="127"/>
      <c r="B128" s="129"/>
      <c r="C128" s="88" t="s">
        <v>132</v>
      </c>
      <c r="D128" s="96">
        <v>5</v>
      </c>
      <c r="E128" s="96">
        <v>8</v>
      </c>
      <c r="F128" s="96">
        <v>10</v>
      </c>
      <c r="G128" s="96">
        <v>10</v>
      </c>
      <c r="H128" s="96">
        <v>8</v>
      </c>
      <c r="I128" s="96">
        <v>5</v>
      </c>
      <c r="J128" s="97">
        <v>5</v>
      </c>
      <c r="K128" s="97">
        <v>4</v>
      </c>
      <c r="L128" s="97">
        <v>4</v>
      </c>
      <c r="M128" s="97">
        <f>SUM(D128:L128)</f>
        <v>59</v>
      </c>
      <c r="N128" s="98">
        <f t="shared" si="43"/>
        <v>13</v>
      </c>
      <c r="O128" s="98"/>
      <c r="P128" s="105"/>
      <c r="Q128" s="98"/>
    </row>
    <row r="129" spans="1:17" x14ac:dyDescent="0.3">
      <c r="A129" s="127"/>
      <c r="B129" s="130"/>
      <c r="C129" s="99" t="s">
        <v>131</v>
      </c>
      <c r="D129" s="100">
        <f>D127-D128</f>
        <v>37</v>
      </c>
      <c r="E129" s="100">
        <f t="shared" ref="E129:L129" si="45">E127-E128</f>
        <v>128</v>
      </c>
      <c r="F129" s="100">
        <f t="shared" si="45"/>
        <v>157</v>
      </c>
      <c r="G129" s="100">
        <f t="shared" si="45"/>
        <v>142</v>
      </c>
      <c r="H129" s="100">
        <f t="shared" si="45"/>
        <v>120</v>
      </c>
      <c r="I129" s="100">
        <f t="shared" si="45"/>
        <v>87</v>
      </c>
      <c r="J129" s="101">
        <f t="shared" si="45"/>
        <v>68</v>
      </c>
      <c r="K129" s="101">
        <f t="shared" si="45"/>
        <v>51</v>
      </c>
      <c r="L129" s="101">
        <f t="shared" si="45"/>
        <v>31</v>
      </c>
      <c r="M129" s="101">
        <f>M127-M128</f>
        <v>821</v>
      </c>
      <c r="N129" s="101">
        <f t="shared" si="43"/>
        <v>150</v>
      </c>
      <c r="O129" s="101"/>
      <c r="P129" s="105"/>
      <c r="Q129" s="101"/>
    </row>
    <row r="130" spans="1:17" x14ac:dyDescent="0.3">
      <c r="A130" s="127"/>
      <c r="B130" s="128" t="s">
        <v>144</v>
      </c>
      <c r="C130" s="89" t="s">
        <v>134</v>
      </c>
      <c r="D130" s="90">
        <v>33</v>
      </c>
      <c r="E130" s="90">
        <v>145</v>
      </c>
      <c r="F130" s="90">
        <v>163</v>
      </c>
      <c r="G130" s="90">
        <v>143</v>
      </c>
      <c r="H130" s="90">
        <v>106</v>
      </c>
      <c r="I130" s="90">
        <v>64</v>
      </c>
      <c r="J130" s="92">
        <v>7</v>
      </c>
      <c r="K130" s="107">
        <v>2</v>
      </c>
      <c r="L130" s="107"/>
      <c r="M130" s="92">
        <f>SUM(D130:L130)</f>
        <v>663</v>
      </c>
      <c r="N130" s="98">
        <f t="shared" si="43"/>
        <v>9</v>
      </c>
      <c r="O130" s="98"/>
      <c r="P130" s="105"/>
      <c r="Q130" s="98"/>
    </row>
    <row r="131" spans="1:17" x14ac:dyDescent="0.3">
      <c r="A131" s="127"/>
      <c r="B131" s="129"/>
      <c r="C131" s="88" t="s">
        <v>132</v>
      </c>
      <c r="D131" s="96">
        <v>5</v>
      </c>
      <c r="E131" s="96">
        <v>16</v>
      </c>
      <c r="F131" s="96">
        <v>20</v>
      </c>
      <c r="G131" s="96">
        <v>21</v>
      </c>
      <c r="H131" s="96">
        <v>18</v>
      </c>
      <c r="I131" s="96">
        <v>8</v>
      </c>
      <c r="J131" s="97">
        <v>6</v>
      </c>
      <c r="K131" s="107">
        <v>2</v>
      </c>
      <c r="L131" s="107"/>
      <c r="M131" s="97">
        <f>SUM(D131:L131)</f>
        <v>96</v>
      </c>
      <c r="N131" s="98">
        <f t="shared" si="43"/>
        <v>8</v>
      </c>
      <c r="O131" s="98"/>
      <c r="P131" s="105"/>
      <c r="Q131" s="98"/>
    </row>
    <row r="132" spans="1:17" x14ac:dyDescent="0.3">
      <c r="A132" s="127"/>
      <c r="B132" s="130"/>
      <c r="C132" s="99" t="s">
        <v>131</v>
      </c>
      <c r="D132" s="100">
        <f>D130-D131</f>
        <v>28</v>
      </c>
      <c r="E132" s="100">
        <f t="shared" ref="E132:L132" si="46">E130-E131</f>
        <v>129</v>
      </c>
      <c r="F132" s="100">
        <f t="shared" si="46"/>
        <v>143</v>
      </c>
      <c r="G132" s="100">
        <f t="shared" si="46"/>
        <v>122</v>
      </c>
      <c r="H132" s="100">
        <f t="shared" si="46"/>
        <v>88</v>
      </c>
      <c r="I132" s="100">
        <f t="shared" si="46"/>
        <v>56</v>
      </c>
      <c r="J132" s="101">
        <f t="shared" si="46"/>
        <v>1</v>
      </c>
      <c r="K132" s="107">
        <f t="shared" si="46"/>
        <v>0</v>
      </c>
      <c r="L132" s="107">
        <f t="shared" si="46"/>
        <v>0</v>
      </c>
      <c r="M132" s="101">
        <f>M130-M131</f>
        <v>567</v>
      </c>
      <c r="N132" s="101">
        <f t="shared" si="43"/>
        <v>1</v>
      </c>
      <c r="O132" s="101"/>
      <c r="P132" s="105"/>
      <c r="Q132" s="101"/>
    </row>
    <row r="133" spans="1:17" ht="18.75" customHeight="1" x14ac:dyDescent="0.3">
      <c r="A133" s="126" t="s">
        <v>134</v>
      </c>
      <c r="B133" s="126"/>
      <c r="C133" s="126"/>
      <c r="D133" s="108">
        <f>SUMIF($C$2:$C$132,$C2,D$2:D$132)</f>
        <v>1492</v>
      </c>
      <c r="E133" s="108">
        <f t="shared" ref="E133:M133" si="47">SUMIF($C$2:$C$132,$C2,E$2:E$132)</f>
        <v>4211</v>
      </c>
      <c r="F133" s="108">
        <f t="shared" si="47"/>
        <v>5015</v>
      </c>
      <c r="G133" s="108">
        <f t="shared" si="47"/>
        <v>4405</v>
      </c>
      <c r="H133" s="108">
        <f t="shared" si="47"/>
        <v>3391</v>
      </c>
      <c r="I133" s="108">
        <f t="shared" si="47"/>
        <v>2558</v>
      </c>
      <c r="J133" s="109">
        <f t="shared" si="47"/>
        <v>687</v>
      </c>
      <c r="K133" s="109">
        <f t="shared" si="47"/>
        <v>544</v>
      </c>
      <c r="L133" s="109">
        <f t="shared" si="47"/>
        <v>385</v>
      </c>
      <c r="M133" s="109">
        <f t="shared" si="47"/>
        <v>22688</v>
      </c>
      <c r="N133" s="110">
        <f>SUM(N1:N132)</f>
        <v>22597</v>
      </c>
      <c r="O133" s="110"/>
      <c r="P133" s="110">
        <f>SUM(P1:P132)</f>
        <v>3038</v>
      </c>
      <c r="Q133" s="110"/>
    </row>
    <row r="134" spans="1:17" ht="18.75" customHeight="1" x14ac:dyDescent="0.3">
      <c r="A134" s="125" t="s">
        <v>132</v>
      </c>
      <c r="B134" s="125"/>
      <c r="C134" s="125"/>
      <c r="D134" s="111">
        <f t="shared" ref="D134:M135" si="48">SUMIF($C$2:$C$132,$C3,D$2:D$132)</f>
        <v>61</v>
      </c>
      <c r="E134" s="111">
        <f t="shared" si="48"/>
        <v>388</v>
      </c>
      <c r="F134" s="111">
        <f t="shared" si="48"/>
        <v>691</v>
      </c>
      <c r="G134" s="111">
        <f t="shared" si="48"/>
        <v>762</v>
      </c>
      <c r="H134" s="111">
        <f t="shared" si="48"/>
        <v>572</v>
      </c>
      <c r="I134" s="111">
        <f t="shared" si="48"/>
        <v>328</v>
      </c>
      <c r="J134" s="112">
        <f t="shared" si="48"/>
        <v>91</v>
      </c>
      <c r="K134" s="112">
        <f t="shared" si="48"/>
        <v>74</v>
      </c>
      <c r="L134" s="112">
        <f t="shared" si="48"/>
        <v>71</v>
      </c>
      <c r="M134" s="112">
        <f t="shared" si="48"/>
        <v>3038</v>
      </c>
      <c r="N134" s="101"/>
      <c r="O134" s="101"/>
      <c r="P134" s="110"/>
      <c r="Q134" s="101"/>
    </row>
    <row r="135" spans="1:17" ht="18.75" customHeight="1" x14ac:dyDescent="0.3">
      <c r="A135" s="126" t="s">
        <v>131</v>
      </c>
      <c r="B135" s="126"/>
      <c r="C135" s="126"/>
      <c r="D135" s="108">
        <f>SUMIF($C$2:$C$132,$C4,D$2:D$132)</f>
        <v>1431</v>
      </c>
      <c r="E135" s="108">
        <f t="shared" si="48"/>
        <v>3823</v>
      </c>
      <c r="F135" s="108">
        <f t="shared" si="48"/>
        <v>4324</v>
      </c>
      <c r="G135" s="108">
        <f t="shared" si="48"/>
        <v>3643</v>
      </c>
      <c r="H135" s="108">
        <f t="shared" si="48"/>
        <v>2819</v>
      </c>
      <c r="I135" s="108">
        <f t="shared" si="48"/>
        <v>2230</v>
      </c>
      <c r="J135" s="109">
        <f t="shared" si="48"/>
        <v>596</v>
      </c>
      <c r="K135" s="109">
        <f t="shared" si="48"/>
        <v>470</v>
      </c>
      <c r="L135" s="109">
        <f t="shared" si="48"/>
        <v>314</v>
      </c>
      <c r="M135" s="109">
        <f t="shared" si="48"/>
        <v>19650</v>
      </c>
      <c r="N135" s="110"/>
      <c r="O135" s="110"/>
      <c r="P135" s="110"/>
      <c r="Q135" s="110"/>
    </row>
  </sheetData>
  <mergeCells count="55">
    <mergeCell ref="A37:A72"/>
    <mergeCell ref="B37:B39"/>
    <mergeCell ref="B40:B42"/>
    <mergeCell ref="B43:B45"/>
    <mergeCell ref="B46:B48"/>
    <mergeCell ref="B49:B51"/>
    <mergeCell ref="B52:B54"/>
    <mergeCell ref="B55:B57"/>
    <mergeCell ref="B58:B60"/>
    <mergeCell ref="B61:B63"/>
    <mergeCell ref="B64:B66"/>
    <mergeCell ref="B67:B69"/>
    <mergeCell ref="B70:B72"/>
    <mergeCell ref="A2:A34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A75:A86"/>
    <mergeCell ref="B75:B77"/>
    <mergeCell ref="B78:B80"/>
    <mergeCell ref="B81:B83"/>
    <mergeCell ref="B84:B86"/>
    <mergeCell ref="B92:B94"/>
    <mergeCell ref="B95:B97"/>
    <mergeCell ref="A104:A108"/>
    <mergeCell ref="B104:B105"/>
    <mergeCell ref="B106:B108"/>
    <mergeCell ref="A98:A103"/>
    <mergeCell ref="B98:B100"/>
    <mergeCell ref="B101:B103"/>
    <mergeCell ref="A87:A97"/>
    <mergeCell ref="B87:B88"/>
    <mergeCell ref="B89:B91"/>
    <mergeCell ref="A109:A117"/>
    <mergeCell ref="B109:B111"/>
    <mergeCell ref="B112:B114"/>
    <mergeCell ref="B115:B117"/>
    <mergeCell ref="A133:C133"/>
    <mergeCell ref="A134:C134"/>
    <mergeCell ref="A135:C135"/>
    <mergeCell ref="A118:A123"/>
    <mergeCell ref="B118:B120"/>
    <mergeCell ref="B121:B123"/>
    <mergeCell ref="A124:A132"/>
    <mergeCell ref="B124:B126"/>
    <mergeCell ref="B127:B129"/>
    <mergeCell ref="B130:B132"/>
  </mergeCells>
  <conditionalFormatting sqref="A1:M2 A3:A36 B5 B8 B11 B14 B17 B20 B23 B26 B29 B32">
    <cfRule type="cellIs" dxfId="44" priority="39" operator="lessThan">
      <formula>0</formula>
    </cfRule>
  </conditionalFormatting>
  <conditionalFormatting sqref="B37">
    <cfRule type="cellIs" dxfId="43" priority="38" operator="lessThan">
      <formula>0</formula>
    </cfRule>
  </conditionalFormatting>
  <conditionalFormatting sqref="B40">
    <cfRule type="cellIs" dxfId="42" priority="37" operator="lessThan">
      <formula>0</formula>
    </cfRule>
  </conditionalFormatting>
  <conditionalFormatting sqref="B43">
    <cfRule type="cellIs" dxfId="41" priority="36" operator="lessThan">
      <formula>0</formula>
    </cfRule>
  </conditionalFormatting>
  <conditionalFormatting sqref="B46">
    <cfRule type="cellIs" dxfId="40" priority="35" operator="lessThan">
      <formula>0</formula>
    </cfRule>
  </conditionalFormatting>
  <conditionalFormatting sqref="B49">
    <cfRule type="cellIs" dxfId="39" priority="31" operator="lessThan">
      <formula>0</formula>
    </cfRule>
  </conditionalFormatting>
  <conditionalFormatting sqref="B52">
    <cfRule type="cellIs" dxfId="38" priority="34" operator="lessThan">
      <formula>0</formula>
    </cfRule>
  </conditionalFormatting>
  <conditionalFormatting sqref="B55">
    <cfRule type="cellIs" dxfId="37" priority="33" operator="lessThan">
      <formula>0</formula>
    </cfRule>
  </conditionalFormatting>
  <conditionalFormatting sqref="B58">
    <cfRule type="cellIs" dxfId="36" priority="32" operator="lessThan">
      <formula>0</formula>
    </cfRule>
  </conditionalFormatting>
  <conditionalFormatting sqref="B61">
    <cfRule type="cellIs" dxfId="35" priority="30" operator="lessThan">
      <formula>0</formula>
    </cfRule>
  </conditionalFormatting>
  <conditionalFormatting sqref="B64">
    <cfRule type="cellIs" dxfId="34" priority="29" operator="lessThan">
      <formula>0</formula>
    </cfRule>
  </conditionalFormatting>
  <conditionalFormatting sqref="B67">
    <cfRule type="cellIs" dxfId="33" priority="28" operator="lessThan">
      <formula>0</formula>
    </cfRule>
  </conditionalFormatting>
  <conditionalFormatting sqref="B70">
    <cfRule type="cellIs" dxfId="32" priority="27" operator="lessThan">
      <formula>0</formula>
    </cfRule>
  </conditionalFormatting>
  <conditionalFormatting sqref="B75">
    <cfRule type="cellIs" dxfId="31" priority="26" operator="lessThan">
      <formula>0</formula>
    </cfRule>
  </conditionalFormatting>
  <conditionalFormatting sqref="B78">
    <cfRule type="cellIs" dxfId="30" priority="25" operator="lessThan">
      <formula>0</formula>
    </cfRule>
  </conditionalFormatting>
  <conditionalFormatting sqref="B81">
    <cfRule type="cellIs" dxfId="29" priority="24" operator="lessThan">
      <formula>0</formula>
    </cfRule>
  </conditionalFormatting>
  <conditionalFormatting sqref="B84">
    <cfRule type="cellIs" dxfId="28" priority="23" operator="lessThan">
      <formula>0</formula>
    </cfRule>
  </conditionalFormatting>
  <conditionalFormatting sqref="B89 B92 B95 B98 B101">
    <cfRule type="cellIs" dxfId="27" priority="22" operator="lessThan">
      <formula>0</formula>
    </cfRule>
  </conditionalFormatting>
  <conditionalFormatting sqref="B106 B109 B112 B115 B118 B121 B124 B127 B130">
    <cfRule type="cellIs" dxfId="26" priority="21" operator="lessThan">
      <formula>0</formula>
    </cfRule>
  </conditionalFormatting>
  <conditionalFormatting sqref="C3:M132">
    <cfRule type="cellIs" dxfId="25" priority="1" operator="lessThan">
      <formula>0</formula>
    </cfRule>
  </conditionalFormatting>
  <conditionalFormatting sqref="N38:O74">
    <cfRule type="cellIs" dxfId="24" priority="20" operator="lessThan">
      <formula>0</formula>
    </cfRule>
  </conditionalFormatting>
  <conditionalFormatting sqref="N76:O86">
    <cfRule type="cellIs" dxfId="23" priority="19" operator="lessThan">
      <formula>0</formula>
    </cfRule>
  </conditionalFormatting>
  <conditionalFormatting sqref="N88:O97">
    <cfRule type="cellIs" dxfId="22" priority="18" operator="lessThan">
      <formula>0</formula>
    </cfRule>
  </conditionalFormatting>
  <conditionalFormatting sqref="N99:O103">
    <cfRule type="cellIs" dxfId="21" priority="17" operator="lessThan">
      <formula>0</formula>
    </cfRule>
  </conditionalFormatting>
  <conditionalFormatting sqref="N105:O108">
    <cfRule type="cellIs" dxfId="20" priority="16" operator="lessThan">
      <formula>0</formula>
    </cfRule>
  </conditionalFormatting>
  <conditionalFormatting sqref="N110:O117">
    <cfRule type="cellIs" dxfId="19" priority="15" operator="lessThan">
      <formula>0</formula>
    </cfRule>
  </conditionalFormatting>
  <conditionalFormatting sqref="N119:O123">
    <cfRule type="cellIs" dxfId="18" priority="14" operator="lessThan">
      <formula>0</formula>
    </cfRule>
  </conditionalFormatting>
  <conditionalFormatting sqref="N125:O132">
    <cfRule type="cellIs" dxfId="17" priority="13" operator="lessThan">
      <formula>0</formula>
    </cfRule>
  </conditionalFormatting>
  <conditionalFormatting sqref="N134:O134">
    <cfRule type="cellIs" dxfId="16" priority="12" operator="lessThan">
      <formula>0</formula>
    </cfRule>
  </conditionalFormatting>
  <conditionalFormatting sqref="N1:Q36">
    <cfRule type="cellIs" dxfId="15" priority="2" operator="lessThan">
      <formula>0</formula>
    </cfRule>
  </conditionalFormatting>
  <conditionalFormatting sqref="Q38:Q74">
    <cfRule type="cellIs" dxfId="14" priority="11" operator="lessThan">
      <formula>0</formula>
    </cfRule>
  </conditionalFormatting>
  <conditionalFormatting sqref="Q76:Q86">
    <cfRule type="cellIs" dxfId="13" priority="10" operator="lessThan">
      <formula>0</formula>
    </cfRule>
  </conditionalFormatting>
  <conditionalFormatting sqref="Q88:Q97">
    <cfRule type="cellIs" dxfId="12" priority="9" operator="lessThan">
      <formula>0</formula>
    </cfRule>
  </conditionalFormatting>
  <conditionalFormatting sqref="Q99:Q103">
    <cfRule type="cellIs" dxfId="11" priority="8" operator="lessThan">
      <formula>0</formula>
    </cfRule>
  </conditionalFormatting>
  <conditionalFormatting sqref="Q105:Q108">
    <cfRule type="cellIs" dxfId="10" priority="7" operator="lessThan">
      <formula>0</formula>
    </cfRule>
  </conditionalFormatting>
  <conditionalFormatting sqref="Q110:Q117">
    <cfRule type="cellIs" dxfId="9" priority="6" operator="lessThan">
      <formula>0</formula>
    </cfRule>
  </conditionalFormatting>
  <conditionalFormatting sqref="Q119:Q123">
    <cfRule type="cellIs" dxfId="8" priority="5" operator="lessThan">
      <formula>0</formula>
    </cfRule>
  </conditionalFormatting>
  <conditionalFormatting sqref="Q125:Q132">
    <cfRule type="cellIs" dxfId="7" priority="4" operator="lessThan">
      <formula>0</formula>
    </cfRule>
  </conditionalFormatting>
  <conditionalFormatting sqref="Q134">
    <cfRule type="cellIs" dxfId="6" priority="3" operator="lessThan">
      <formula>0</formula>
    </cfRule>
  </conditionalFormatting>
  <printOptions horizontalCentered="1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6226-0498-455F-A0CA-05C2691910ED}">
  <dimension ref="A1:X194"/>
  <sheetViews>
    <sheetView tabSelected="1" workbookViewId="0">
      <selection activeCell="L8" sqref="L8"/>
    </sheetView>
  </sheetViews>
  <sheetFormatPr defaultRowHeight="14.4" x14ac:dyDescent="0.3"/>
  <cols>
    <col min="1" max="1" width="19.109375" bestFit="1" customWidth="1"/>
    <col min="2" max="2" width="13.77734375" bestFit="1" customWidth="1"/>
    <col min="3" max="3" width="10.109375" bestFit="1" customWidth="1"/>
    <col min="4" max="4" width="6.6640625" bestFit="1" customWidth="1"/>
    <col min="5" max="5" width="7.6640625" bestFit="1" customWidth="1"/>
    <col min="6" max="6" width="4.21875" bestFit="1" customWidth="1"/>
    <col min="7" max="7" width="5" bestFit="1" customWidth="1"/>
    <col min="8" max="8" width="4.109375" bestFit="1" customWidth="1"/>
    <col min="9" max="9" width="5.21875" bestFit="1" customWidth="1"/>
    <col min="10" max="10" width="6.33203125" bestFit="1" customWidth="1"/>
    <col min="11" max="11" width="7.44140625" bestFit="1" customWidth="1"/>
    <col min="12" max="12" width="8.5546875" bestFit="1" customWidth="1"/>
    <col min="13" max="13" width="9.6640625" bestFit="1" customWidth="1"/>
    <col min="14" max="14" width="10.77734375" bestFit="1" customWidth="1"/>
    <col min="15" max="15" width="10.88671875" bestFit="1" customWidth="1"/>
    <col min="16" max="16" width="6.5546875" bestFit="1" customWidth="1"/>
    <col min="17" max="17" width="10.44140625" bestFit="1" customWidth="1"/>
    <col min="18" max="18" width="12.88671875" bestFit="1" customWidth="1"/>
    <col min="19" max="19" width="10.5546875" bestFit="1" customWidth="1"/>
    <col min="20" max="20" width="10.44140625" bestFit="1" customWidth="1"/>
    <col min="21" max="21" width="13.6640625" bestFit="1" customWidth="1"/>
    <col min="22" max="22" width="16.6640625" bestFit="1" customWidth="1"/>
    <col min="23" max="23" width="7.88671875" bestFit="1" customWidth="1"/>
    <col min="24" max="24" width="9.6640625" bestFit="1" customWidth="1"/>
  </cols>
  <sheetData>
    <row r="1" spans="1:24" x14ac:dyDescent="0.3">
      <c r="A1" t="s">
        <v>19</v>
      </c>
      <c r="B1" t="s">
        <v>151</v>
      </c>
      <c r="C1" t="s">
        <v>20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16</v>
      </c>
      <c r="L1" t="s">
        <v>21</v>
      </c>
      <c r="M1" t="s">
        <v>22</v>
      </c>
      <c r="N1" t="s">
        <v>23</v>
      </c>
      <c r="O1" t="s">
        <v>15</v>
      </c>
      <c r="P1" t="s">
        <v>7</v>
      </c>
      <c r="Q1" t="s">
        <v>0</v>
      </c>
      <c r="R1" t="s">
        <v>17</v>
      </c>
      <c r="S1" t="s">
        <v>8</v>
      </c>
      <c r="T1" t="s">
        <v>9</v>
      </c>
      <c r="U1" t="s">
        <v>10</v>
      </c>
      <c r="V1" t="s">
        <v>152</v>
      </c>
      <c r="W1" t="s">
        <v>153</v>
      </c>
      <c r="X1" t="s">
        <v>154</v>
      </c>
    </row>
    <row r="2" spans="1:24" x14ac:dyDescent="0.3">
      <c r="A2" t="s">
        <v>25</v>
      </c>
      <c r="B2" t="s">
        <v>24</v>
      </c>
      <c r="C2" t="s">
        <v>26</v>
      </c>
      <c r="D2">
        <v>1</v>
      </c>
      <c r="E2" t="s">
        <v>133</v>
      </c>
      <c r="F2">
        <v>30</v>
      </c>
      <c r="O2">
        <v>30</v>
      </c>
      <c r="P2">
        <v>1</v>
      </c>
      <c r="Q2" t="s">
        <v>155</v>
      </c>
      <c r="R2">
        <v>30</v>
      </c>
      <c r="S2">
        <v>6.54</v>
      </c>
      <c r="T2">
        <v>8.34</v>
      </c>
      <c r="U2" t="s">
        <v>18</v>
      </c>
      <c r="V2" t="s">
        <v>131</v>
      </c>
      <c r="W2">
        <v>1</v>
      </c>
      <c r="X2">
        <v>1</v>
      </c>
    </row>
    <row r="3" spans="1:24" x14ac:dyDescent="0.3">
      <c r="A3" t="s">
        <v>25</v>
      </c>
      <c r="B3" t="s">
        <v>24</v>
      </c>
      <c r="C3" t="s">
        <v>26</v>
      </c>
      <c r="D3">
        <v>2</v>
      </c>
      <c r="E3" t="s">
        <v>133</v>
      </c>
      <c r="G3">
        <v>30</v>
      </c>
      <c r="O3">
        <v>30</v>
      </c>
      <c r="P3">
        <v>1</v>
      </c>
      <c r="Q3" t="s">
        <v>221</v>
      </c>
      <c r="R3">
        <v>30</v>
      </c>
      <c r="S3">
        <v>6.78</v>
      </c>
      <c r="T3">
        <v>8.58</v>
      </c>
      <c r="U3" t="s">
        <v>18</v>
      </c>
      <c r="V3" t="s">
        <v>131</v>
      </c>
      <c r="W3">
        <v>2</v>
      </c>
      <c r="X3">
        <v>2</v>
      </c>
    </row>
    <row r="4" spans="1:24" x14ac:dyDescent="0.3">
      <c r="A4" t="s">
        <v>25</v>
      </c>
      <c r="B4" t="s">
        <v>24</v>
      </c>
      <c r="C4" t="s">
        <v>26</v>
      </c>
      <c r="D4">
        <v>3</v>
      </c>
      <c r="E4" t="s">
        <v>133</v>
      </c>
      <c r="F4">
        <v>3</v>
      </c>
      <c r="G4">
        <v>26</v>
      </c>
      <c r="O4">
        <v>29</v>
      </c>
      <c r="P4">
        <v>1</v>
      </c>
      <c r="Q4" t="s">
        <v>222</v>
      </c>
      <c r="R4">
        <v>29</v>
      </c>
      <c r="S4">
        <v>6.53</v>
      </c>
      <c r="T4">
        <v>8.31</v>
      </c>
      <c r="U4" t="s">
        <v>18</v>
      </c>
      <c r="V4" t="s">
        <v>131</v>
      </c>
      <c r="W4">
        <v>3</v>
      </c>
      <c r="X4">
        <v>3</v>
      </c>
    </row>
    <row r="5" spans="1:24" x14ac:dyDescent="0.3">
      <c r="A5" t="s">
        <v>25</v>
      </c>
      <c r="B5" t="s">
        <v>24</v>
      </c>
      <c r="C5" t="s">
        <v>26</v>
      </c>
      <c r="D5">
        <v>4</v>
      </c>
      <c r="E5" t="s">
        <v>133</v>
      </c>
      <c r="H5">
        <v>27</v>
      </c>
      <c r="J5">
        <v>2</v>
      </c>
      <c r="O5">
        <v>29</v>
      </c>
      <c r="P5">
        <v>1</v>
      </c>
      <c r="Q5" t="s">
        <v>157</v>
      </c>
      <c r="R5">
        <v>29</v>
      </c>
      <c r="S5">
        <v>6.84</v>
      </c>
      <c r="T5">
        <v>8.6199999999999992</v>
      </c>
      <c r="U5" t="s">
        <v>18</v>
      </c>
      <c r="V5" t="s">
        <v>131</v>
      </c>
      <c r="W5">
        <v>4</v>
      </c>
      <c r="X5">
        <v>4</v>
      </c>
    </row>
    <row r="6" spans="1:24" x14ac:dyDescent="0.3">
      <c r="A6" t="s">
        <v>25</v>
      </c>
      <c r="B6" t="s">
        <v>24</v>
      </c>
      <c r="C6" t="s">
        <v>26</v>
      </c>
      <c r="D6">
        <v>5</v>
      </c>
      <c r="E6" t="s">
        <v>133</v>
      </c>
      <c r="L6">
        <v>24</v>
      </c>
      <c r="O6">
        <v>24</v>
      </c>
      <c r="P6">
        <v>1</v>
      </c>
      <c r="Q6" t="s">
        <v>223</v>
      </c>
      <c r="R6">
        <v>24</v>
      </c>
      <c r="S6">
        <v>6.96</v>
      </c>
      <c r="T6">
        <v>8.64</v>
      </c>
      <c r="U6" t="s">
        <v>18</v>
      </c>
      <c r="V6" t="s">
        <v>131</v>
      </c>
      <c r="W6">
        <v>5</v>
      </c>
      <c r="X6">
        <v>5</v>
      </c>
    </row>
    <row r="7" spans="1:24" x14ac:dyDescent="0.3">
      <c r="A7" t="s">
        <v>25</v>
      </c>
      <c r="B7" t="s">
        <v>24</v>
      </c>
      <c r="C7" t="s">
        <v>26</v>
      </c>
      <c r="D7">
        <v>6</v>
      </c>
      <c r="E7" t="s">
        <v>133</v>
      </c>
      <c r="L7">
        <v>1</v>
      </c>
      <c r="M7">
        <v>20</v>
      </c>
      <c r="O7">
        <v>21</v>
      </c>
      <c r="P7">
        <v>1</v>
      </c>
      <c r="Q7" t="s">
        <v>224</v>
      </c>
      <c r="R7">
        <v>21</v>
      </c>
      <c r="S7">
        <v>6.73</v>
      </c>
      <c r="T7">
        <v>8.35</v>
      </c>
      <c r="U7" t="s">
        <v>18</v>
      </c>
      <c r="V7" t="s">
        <v>131</v>
      </c>
      <c r="W7">
        <v>6</v>
      </c>
      <c r="X7">
        <v>6</v>
      </c>
    </row>
    <row r="8" spans="1:24" x14ac:dyDescent="0.3">
      <c r="A8" t="s">
        <v>25</v>
      </c>
      <c r="B8" t="s">
        <v>24</v>
      </c>
      <c r="C8" t="s">
        <v>26</v>
      </c>
      <c r="D8">
        <v>7</v>
      </c>
      <c r="E8" t="s">
        <v>133</v>
      </c>
      <c r="K8">
        <v>17</v>
      </c>
      <c r="N8">
        <v>8</v>
      </c>
      <c r="O8">
        <v>25</v>
      </c>
      <c r="P8">
        <v>1</v>
      </c>
      <c r="Q8" t="s">
        <v>225</v>
      </c>
      <c r="R8">
        <v>25</v>
      </c>
      <c r="S8">
        <v>7.2</v>
      </c>
      <c r="T8">
        <v>8.9</v>
      </c>
      <c r="U8" t="s">
        <v>18</v>
      </c>
      <c r="V8" t="s">
        <v>131</v>
      </c>
      <c r="W8">
        <v>7</v>
      </c>
      <c r="X8">
        <v>7</v>
      </c>
    </row>
    <row r="9" spans="1:24" x14ac:dyDescent="0.3">
      <c r="A9" t="s">
        <v>25</v>
      </c>
      <c r="B9" t="s">
        <v>24</v>
      </c>
      <c r="C9" t="s">
        <v>26</v>
      </c>
      <c r="D9">
        <v>8</v>
      </c>
      <c r="E9" t="s">
        <v>135</v>
      </c>
      <c r="G9">
        <v>30</v>
      </c>
      <c r="O9">
        <v>30</v>
      </c>
      <c r="P9">
        <v>1</v>
      </c>
      <c r="Q9" t="s">
        <v>226</v>
      </c>
      <c r="R9">
        <v>30</v>
      </c>
      <c r="S9">
        <v>6.78</v>
      </c>
      <c r="T9">
        <v>8.58</v>
      </c>
      <c r="U9" t="s">
        <v>18</v>
      </c>
      <c r="V9" t="s">
        <v>131</v>
      </c>
      <c r="W9">
        <v>8</v>
      </c>
      <c r="X9">
        <v>8</v>
      </c>
    </row>
    <row r="10" spans="1:24" x14ac:dyDescent="0.3">
      <c r="A10" t="s">
        <v>25</v>
      </c>
      <c r="B10" t="s">
        <v>24</v>
      </c>
      <c r="C10" t="s">
        <v>26</v>
      </c>
      <c r="D10">
        <v>9</v>
      </c>
      <c r="E10" t="s">
        <v>135</v>
      </c>
      <c r="H10">
        <v>30</v>
      </c>
      <c r="O10">
        <v>30</v>
      </c>
      <c r="P10">
        <v>1</v>
      </c>
      <c r="Q10" t="s">
        <v>227</v>
      </c>
      <c r="R10">
        <v>30</v>
      </c>
      <c r="S10">
        <v>7.02</v>
      </c>
      <c r="T10">
        <v>8.82</v>
      </c>
      <c r="U10" t="s">
        <v>18</v>
      </c>
      <c r="V10" t="s">
        <v>131</v>
      </c>
      <c r="W10">
        <v>9</v>
      </c>
      <c r="X10">
        <v>9</v>
      </c>
    </row>
    <row r="11" spans="1:24" x14ac:dyDescent="0.3">
      <c r="A11" t="s">
        <v>25</v>
      </c>
      <c r="B11" t="s">
        <v>24</v>
      </c>
      <c r="C11" t="s">
        <v>26</v>
      </c>
      <c r="D11">
        <v>10</v>
      </c>
      <c r="E11" t="s">
        <v>135</v>
      </c>
      <c r="I11">
        <v>30</v>
      </c>
      <c r="O11">
        <v>30</v>
      </c>
      <c r="P11">
        <v>1</v>
      </c>
      <c r="Q11" t="s">
        <v>160</v>
      </c>
      <c r="R11">
        <v>30</v>
      </c>
      <c r="S11">
        <v>7.32</v>
      </c>
      <c r="T11">
        <v>9.1199999999999992</v>
      </c>
      <c r="U11" t="s">
        <v>18</v>
      </c>
      <c r="V11" t="s">
        <v>131</v>
      </c>
      <c r="W11">
        <v>10</v>
      </c>
      <c r="X11">
        <v>10</v>
      </c>
    </row>
    <row r="12" spans="1:24" x14ac:dyDescent="0.3">
      <c r="A12" t="s">
        <v>25</v>
      </c>
      <c r="B12" t="s">
        <v>24</v>
      </c>
      <c r="C12" t="s">
        <v>26</v>
      </c>
      <c r="D12">
        <v>11</v>
      </c>
      <c r="E12" t="s">
        <v>135</v>
      </c>
      <c r="J12">
        <v>24</v>
      </c>
      <c r="O12">
        <v>24</v>
      </c>
      <c r="P12">
        <v>1</v>
      </c>
      <c r="Q12" t="s">
        <v>161</v>
      </c>
      <c r="R12">
        <v>24</v>
      </c>
      <c r="S12">
        <v>6.29</v>
      </c>
      <c r="T12">
        <v>7.97</v>
      </c>
      <c r="U12" t="s">
        <v>18</v>
      </c>
      <c r="V12" t="s">
        <v>131</v>
      </c>
      <c r="W12">
        <v>11</v>
      </c>
      <c r="X12">
        <v>11</v>
      </c>
    </row>
    <row r="13" spans="1:24" x14ac:dyDescent="0.3">
      <c r="A13" t="s">
        <v>25</v>
      </c>
      <c r="B13" t="s">
        <v>24</v>
      </c>
      <c r="C13" t="s">
        <v>26</v>
      </c>
      <c r="D13">
        <v>12</v>
      </c>
      <c r="E13" t="s">
        <v>135</v>
      </c>
      <c r="K13">
        <v>24</v>
      </c>
      <c r="O13">
        <v>24</v>
      </c>
      <c r="P13">
        <v>1</v>
      </c>
      <c r="Q13" t="s">
        <v>162</v>
      </c>
      <c r="R13">
        <v>24</v>
      </c>
      <c r="S13">
        <v>6.48</v>
      </c>
      <c r="T13">
        <v>8.16</v>
      </c>
      <c r="U13" t="s">
        <v>18</v>
      </c>
      <c r="V13" t="s">
        <v>131</v>
      </c>
      <c r="W13">
        <v>12</v>
      </c>
      <c r="X13">
        <v>12</v>
      </c>
    </row>
    <row r="14" spans="1:24" x14ac:dyDescent="0.3">
      <c r="A14" t="s">
        <v>25</v>
      </c>
      <c r="B14" t="s">
        <v>24</v>
      </c>
      <c r="C14" t="s">
        <v>26</v>
      </c>
      <c r="D14">
        <v>13</v>
      </c>
      <c r="E14" t="s">
        <v>135</v>
      </c>
      <c r="L14">
        <v>24</v>
      </c>
      <c r="O14">
        <v>24</v>
      </c>
      <c r="P14">
        <v>1</v>
      </c>
      <c r="Q14" t="s">
        <v>163</v>
      </c>
      <c r="R14">
        <v>24</v>
      </c>
      <c r="S14">
        <v>6.96</v>
      </c>
      <c r="T14">
        <v>8.64</v>
      </c>
      <c r="U14" t="s">
        <v>18</v>
      </c>
      <c r="V14" t="s">
        <v>131</v>
      </c>
      <c r="W14">
        <v>13</v>
      </c>
      <c r="X14">
        <v>13</v>
      </c>
    </row>
    <row r="15" spans="1:24" x14ac:dyDescent="0.3">
      <c r="A15" t="s">
        <v>25</v>
      </c>
      <c r="B15" t="s">
        <v>24</v>
      </c>
      <c r="C15" t="s">
        <v>26</v>
      </c>
      <c r="D15">
        <v>14</v>
      </c>
      <c r="E15" t="s">
        <v>135</v>
      </c>
      <c r="M15">
        <v>23</v>
      </c>
      <c r="O15">
        <v>23</v>
      </c>
      <c r="P15">
        <v>1</v>
      </c>
      <c r="Q15" t="s">
        <v>164</v>
      </c>
      <c r="R15">
        <v>23</v>
      </c>
      <c r="S15">
        <v>7.41</v>
      </c>
      <c r="T15">
        <v>9.07</v>
      </c>
      <c r="U15" t="s">
        <v>18</v>
      </c>
      <c r="V15" t="s">
        <v>131</v>
      </c>
      <c r="W15">
        <v>14</v>
      </c>
      <c r="X15">
        <v>14</v>
      </c>
    </row>
    <row r="16" spans="1:24" x14ac:dyDescent="0.3">
      <c r="A16" t="s">
        <v>25</v>
      </c>
      <c r="B16" t="s">
        <v>24</v>
      </c>
      <c r="C16" t="s">
        <v>26</v>
      </c>
      <c r="D16">
        <v>15</v>
      </c>
      <c r="E16" t="s">
        <v>135</v>
      </c>
      <c r="J16">
        <v>9</v>
      </c>
      <c r="N16">
        <v>13</v>
      </c>
      <c r="O16">
        <v>22</v>
      </c>
      <c r="P16">
        <v>1</v>
      </c>
      <c r="Q16" t="s">
        <v>165</v>
      </c>
      <c r="R16">
        <v>22</v>
      </c>
      <c r="S16">
        <v>6.6</v>
      </c>
      <c r="T16">
        <v>8.24</v>
      </c>
      <c r="U16" t="s">
        <v>18</v>
      </c>
      <c r="V16" t="s">
        <v>131</v>
      </c>
      <c r="W16">
        <v>15</v>
      </c>
      <c r="X16">
        <v>15</v>
      </c>
    </row>
    <row r="17" spans="1:24" x14ac:dyDescent="0.3">
      <c r="A17" t="s">
        <v>25</v>
      </c>
      <c r="B17" t="s">
        <v>24</v>
      </c>
      <c r="C17" t="s">
        <v>26</v>
      </c>
      <c r="D17">
        <v>16</v>
      </c>
      <c r="E17" t="s">
        <v>135</v>
      </c>
      <c r="K17">
        <v>10</v>
      </c>
      <c r="L17">
        <v>11</v>
      </c>
      <c r="O17">
        <v>21</v>
      </c>
      <c r="P17">
        <v>1</v>
      </c>
      <c r="Q17" t="s">
        <v>166</v>
      </c>
      <c r="R17">
        <v>21</v>
      </c>
      <c r="S17">
        <v>5.89</v>
      </c>
      <c r="T17">
        <v>7.51</v>
      </c>
      <c r="U17" t="s">
        <v>18</v>
      </c>
      <c r="V17" t="s">
        <v>131</v>
      </c>
      <c r="W17">
        <v>16</v>
      </c>
      <c r="X17">
        <v>16</v>
      </c>
    </row>
    <row r="18" spans="1:24" x14ac:dyDescent="0.3">
      <c r="A18" t="s">
        <v>25</v>
      </c>
      <c r="B18" t="s">
        <v>24</v>
      </c>
      <c r="C18" t="s">
        <v>26</v>
      </c>
      <c r="D18">
        <v>17</v>
      </c>
      <c r="E18" t="s">
        <v>135</v>
      </c>
      <c r="F18">
        <v>11</v>
      </c>
      <c r="H18">
        <v>9</v>
      </c>
      <c r="O18">
        <v>20</v>
      </c>
      <c r="P18">
        <v>1</v>
      </c>
      <c r="Q18" t="s">
        <v>167</v>
      </c>
      <c r="R18">
        <v>20</v>
      </c>
      <c r="S18">
        <v>4.5</v>
      </c>
      <c r="T18">
        <v>6.1</v>
      </c>
      <c r="U18" t="s">
        <v>18</v>
      </c>
      <c r="V18" t="s">
        <v>131</v>
      </c>
      <c r="W18">
        <v>17</v>
      </c>
      <c r="X18">
        <v>17</v>
      </c>
    </row>
    <row r="19" spans="1:24" x14ac:dyDescent="0.3">
      <c r="A19" t="s">
        <v>25</v>
      </c>
      <c r="B19" t="s">
        <v>24</v>
      </c>
      <c r="C19" t="s">
        <v>26</v>
      </c>
      <c r="D19">
        <v>18</v>
      </c>
      <c r="E19" t="s">
        <v>135</v>
      </c>
      <c r="G19">
        <v>3</v>
      </c>
      <c r="I19">
        <v>7</v>
      </c>
      <c r="O19">
        <v>10</v>
      </c>
      <c r="P19">
        <v>1</v>
      </c>
      <c r="Q19" t="s">
        <v>168</v>
      </c>
      <c r="R19">
        <v>10</v>
      </c>
      <c r="S19">
        <v>2.39</v>
      </c>
      <c r="T19">
        <v>3.79</v>
      </c>
      <c r="U19" t="s">
        <v>18</v>
      </c>
      <c r="V19" t="s">
        <v>131</v>
      </c>
      <c r="W19">
        <v>18</v>
      </c>
      <c r="X19">
        <v>18</v>
      </c>
    </row>
    <row r="20" spans="1:24" x14ac:dyDescent="0.3">
      <c r="A20" t="s">
        <v>25</v>
      </c>
      <c r="B20" t="s">
        <v>24</v>
      </c>
      <c r="C20" t="s">
        <v>26</v>
      </c>
      <c r="D20">
        <v>19</v>
      </c>
      <c r="E20" t="s">
        <v>136</v>
      </c>
      <c r="F20">
        <v>28</v>
      </c>
      <c r="O20">
        <v>28</v>
      </c>
      <c r="P20">
        <v>1</v>
      </c>
      <c r="Q20" t="s">
        <v>228</v>
      </c>
      <c r="R20">
        <v>28</v>
      </c>
      <c r="S20">
        <v>6.1</v>
      </c>
      <c r="T20">
        <v>7.86</v>
      </c>
      <c r="U20" t="s">
        <v>18</v>
      </c>
      <c r="V20" t="s">
        <v>131</v>
      </c>
      <c r="W20">
        <v>19</v>
      </c>
      <c r="X20">
        <v>19</v>
      </c>
    </row>
    <row r="21" spans="1:24" x14ac:dyDescent="0.3">
      <c r="A21" t="s">
        <v>25</v>
      </c>
      <c r="B21" t="s">
        <v>24</v>
      </c>
      <c r="C21" t="s">
        <v>26</v>
      </c>
      <c r="D21">
        <v>20</v>
      </c>
      <c r="E21" t="s">
        <v>136</v>
      </c>
      <c r="G21">
        <v>30</v>
      </c>
      <c r="O21">
        <v>30</v>
      </c>
      <c r="P21">
        <v>2</v>
      </c>
      <c r="Q21" t="s">
        <v>229</v>
      </c>
      <c r="R21">
        <v>60</v>
      </c>
      <c r="S21">
        <v>6.78</v>
      </c>
      <c r="T21">
        <v>8.58</v>
      </c>
      <c r="U21" t="s">
        <v>18</v>
      </c>
      <c r="V21" t="s">
        <v>131</v>
      </c>
      <c r="W21">
        <v>20</v>
      </c>
      <c r="X21">
        <v>20</v>
      </c>
    </row>
    <row r="22" spans="1:24" x14ac:dyDescent="0.3">
      <c r="A22" t="s">
        <v>25</v>
      </c>
      <c r="B22" t="s">
        <v>24</v>
      </c>
      <c r="C22" t="s">
        <v>26</v>
      </c>
      <c r="D22">
        <v>21</v>
      </c>
      <c r="E22" t="s">
        <v>136</v>
      </c>
      <c r="G22">
        <v>30</v>
      </c>
      <c r="O22">
        <v>30</v>
      </c>
      <c r="P22">
        <v>2</v>
      </c>
      <c r="Q22" t="s">
        <v>229</v>
      </c>
      <c r="R22">
        <v>60</v>
      </c>
      <c r="S22">
        <v>6.78</v>
      </c>
      <c r="T22">
        <v>8.58</v>
      </c>
      <c r="U22" t="s">
        <v>18</v>
      </c>
      <c r="V22" t="s">
        <v>131</v>
      </c>
      <c r="W22">
        <v>20</v>
      </c>
      <c r="X22">
        <v>20</v>
      </c>
    </row>
    <row r="23" spans="1:24" x14ac:dyDescent="0.3">
      <c r="A23" t="s">
        <v>25</v>
      </c>
      <c r="B23" t="s">
        <v>24</v>
      </c>
      <c r="C23" t="s">
        <v>26</v>
      </c>
      <c r="D23">
        <v>22</v>
      </c>
      <c r="E23" t="s">
        <v>136</v>
      </c>
      <c r="H23">
        <v>30</v>
      </c>
      <c r="O23">
        <v>30</v>
      </c>
      <c r="P23">
        <v>2</v>
      </c>
      <c r="Q23" t="s">
        <v>230</v>
      </c>
      <c r="R23">
        <v>60</v>
      </c>
      <c r="S23">
        <v>7.02</v>
      </c>
      <c r="T23">
        <v>8.82</v>
      </c>
      <c r="U23" t="s">
        <v>18</v>
      </c>
      <c r="V23" t="s">
        <v>131</v>
      </c>
      <c r="W23">
        <v>21</v>
      </c>
      <c r="X23">
        <v>21</v>
      </c>
    </row>
    <row r="24" spans="1:24" x14ac:dyDescent="0.3">
      <c r="A24" t="s">
        <v>25</v>
      </c>
      <c r="B24" t="s">
        <v>24</v>
      </c>
      <c r="C24" t="s">
        <v>26</v>
      </c>
      <c r="D24">
        <v>23</v>
      </c>
      <c r="E24" t="s">
        <v>136</v>
      </c>
      <c r="H24">
        <v>30</v>
      </c>
      <c r="O24">
        <v>30</v>
      </c>
      <c r="P24">
        <v>2</v>
      </c>
      <c r="Q24" t="s">
        <v>230</v>
      </c>
      <c r="R24">
        <v>60</v>
      </c>
      <c r="S24">
        <v>7.02</v>
      </c>
      <c r="T24">
        <v>8.82</v>
      </c>
      <c r="U24" t="s">
        <v>18</v>
      </c>
      <c r="V24" t="s">
        <v>131</v>
      </c>
      <c r="W24">
        <v>21</v>
      </c>
      <c r="X24">
        <v>21</v>
      </c>
    </row>
    <row r="25" spans="1:24" x14ac:dyDescent="0.3">
      <c r="A25" t="s">
        <v>25</v>
      </c>
      <c r="B25" t="s">
        <v>24</v>
      </c>
      <c r="C25" t="s">
        <v>26</v>
      </c>
      <c r="D25">
        <v>24</v>
      </c>
      <c r="E25" t="s">
        <v>136</v>
      </c>
      <c r="I25">
        <v>30</v>
      </c>
      <c r="O25">
        <v>30</v>
      </c>
      <c r="P25">
        <v>2</v>
      </c>
      <c r="Q25" t="s">
        <v>231</v>
      </c>
      <c r="R25">
        <v>60</v>
      </c>
      <c r="S25">
        <v>7.32</v>
      </c>
      <c r="T25">
        <v>9.1199999999999992</v>
      </c>
      <c r="U25" t="s">
        <v>18</v>
      </c>
      <c r="V25" t="s">
        <v>131</v>
      </c>
      <c r="W25">
        <v>22</v>
      </c>
      <c r="X25">
        <v>22</v>
      </c>
    </row>
    <row r="26" spans="1:24" x14ac:dyDescent="0.3">
      <c r="A26" t="s">
        <v>25</v>
      </c>
      <c r="B26" t="s">
        <v>24</v>
      </c>
      <c r="C26" t="s">
        <v>26</v>
      </c>
      <c r="D26">
        <v>25</v>
      </c>
      <c r="E26" t="s">
        <v>136</v>
      </c>
      <c r="I26">
        <v>30</v>
      </c>
      <c r="O26">
        <v>30</v>
      </c>
      <c r="P26">
        <v>2</v>
      </c>
      <c r="Q26" t="s">
        <v>231</v>
      </c>
      <c r="R26">
        <v>60</v>
      </c>
      <c r="S26">
        <v>7.32</v>
      </c>
      <c r="T26">
        <v>9.1199999999999992</v>
      </c>
      <c r="U26" t="s">
        <v>18</v>
      </c>
      <c r="V26" t="s">
        <v>131</v>
      </c>
      <c r="W26">
        <v>22</v>
      </c>
      <c r="X26">
        <v>22</v>
      </c>
    </row>
    <row r="27" spans="1:24" x14ac:dyDescent="0.3">
      <c r="A27" t="s">
        <v>25</v>
      </c>
      <c r="B27" t="s">
        <v>24</v>
      </c>
      <c r="C27" t="s">
        <v>26</v>
      </c>
      <c r="D27">
        <v>26</v>
      </c>
      <c r="E27" t="s">
        <v>136</v>
      </c>
      <c r="J27">
        <v>24</v>
      </c>
      <c r="O27">
        <v>24</v>
      </c>
      <c r="P27">
        <v>2</v>
      </c>
      <c r="Q27" t="s">
        <v>232</v>
      </c>
      <c r="R27">
        <v>48</v>
      </c>
      <c r="S27">
        <v>6.29</v>
      </c>
      <c r="T27">
        <v>7.97</v>
      </c>
      <c r="U27" t="s">
        <v>18</v>
      </c>
      <c r="V27" t="s">
        <v>131</v>
      </c>
      <c r="W27">
        <v>23</v>
      </c>
      <c r="X27">
        <v>23</v>
      </c>
    </row>
    <row r="28" spans="1:24" x14ac:dyDescent="0.3">
      <c r="A28" t="s">
        <v>25</v>
      </c>
      <c r="B28" t="s">
        <v>24</v>
      </c>
      <c r="C28" t="s">
        <v>26</v>
      </c>
      <c r="D28">
        <v>27</v>
      </c>
      <c r="E28" t="s">
        <v>136</v>
      </c>
      <c r="J28">
        <v>24</v>
      </c>
      <c r="O28">
        <v>24</v>
      </c>
      <c r="P28">
        <v>2</v>
      </c>
      <c r="Q28" t="s">
        <v>232</v>
      </c>
      <c r="R28">
        <v>48</v>
      </c>
      <c r="S28">
        <v>6.29</v>
      </c>
      <c r="T28">
        <v>7.97</v>
      </c>
      <c r="U28" t="s">
        <v>18</v>
      </c>
      <c r="V28" t="s">
        <v>131</v>
      </c>
      <c r="W28">
        <v>23</v>
      </c>
      <c r="X28">
        <v>23</v>
      </c>
    </row>
    <row r="29" spans="1:24" x14ac:dyDescent="0.3">
      <c r="A29" t="s">
        <v>25</v>
      </c>
      <c r="B29" t="s">
        <v>24</v>
      </c>
      <c r="C29" t="s">
        <v>26</v>
      </c>
      <c r="D29">
        <v>28</v>
      </c>
      <c r="E29" t="s">
        <v>136</v>
      </c>
      <c r="K29">
        <v>24</v>
      </c>
      <c r="O29">
        <v>24</v>
      </c>
      <c r="P29">
        <v>1</v>
      </c>
      <c r="Q29" t="s">
        <v>176</v>
      </c>
      <c r="R29">
        <v>24</v>
      </c>
      <c r="S29">
        <v>6.48</v>
      </c>
      <c r="T29">
        <v>8.16</v>
      </c>
      <c r="U29" t="s">
        <v>18</v>
      </c>
      <c r="V29" t="s">
        <v>131</v>
      </c>
      <c r="W29">
        <v>24</v>
      </c>
      <c r="X29">
        <v>24</v>
      </c>
    </row>
    <row r="30" spans="1:24" x14ac:dyDescent="0.3">
      <c r="A30" t="s">
        <v>25</v>
      </c>
      <c r="B30" t="s">
        <v>24</v>
      </c>
      <c r="C30" t="s">
        <v>26</v>
      </c>
      <c r="D30">
        <v>29</v>
      </c>
      <c r="E30" t="s">
        <v>136</v>
      </c>
      <c r="J30">
        <v>1</v>
      </c>
      <c r="L30">
        <v>18</v>
      </c>
      <c r="O30">
        <v>19</v>
      </c>
      <c r="P30">
        <v>1</v>
      </c>
      <c r="Q30" t="s">
        <v>233</v>
      </c>
      <c r="R30">
        <v>19</v>
      </c>
      <c r="S30">
        <v>5.48</v>
      </c>
      <c r="T30">
        <v>7.06</v>
      </c>
      <c r="U30" t="s">
        <v>18</v>
      </c>
      <c r="V30" t="s">
        <v>131</v>
      </c>
      <c r="W30">
        <v>25</v>
      </c>
      <c r="X30">
        <v>25</v>
      </c>
    </row>
    <row r="31" spans="1:24" x14ac:dyDescent="0.3">
      <c r="A31" t="s">
        <v>25</v>
      </c>
      <c r="B31" t="s">
        <v>24</v>
      </c>
      <c r="C31" t="s">
        <v>26</v>
      </c>
      <c r="D31">
        <v>30</v>
      </c>
      <c r="E31" t="s">
        <v>136</v>
      </c>
      <c r="I31">
        <v>8</v>
      </c>
      <c r="M31">
        <v>15</v>
      </c>
      <c r="O31">
        <v>23</v>
      </c>
      <c r="P31">
        <v>1</v>
      </c>
      <c r="Q31" t="s">
        <v>234</v>
      </c>
      <c r="R31">
        <v>23</v>
      </c>
      <c r="S31">
        <v>6.78</v>
      </c>
      <c r="T31">
        <v>8.44</v>
      </c>
      <c r="U31" t="s">
        <v>18</v>
      </c>
      <c r="V31" t="s">
        <v>131</v>
      </c>
      <c r="W31">
        <v>26</v>
      </c>
      <c r="X31">
        <v>26</v>
      </c>
    </row>
    <row r="32" spans="1:24" x14ac:dyDescent="0.3">
      <c r="A32" t="s">
        <v>25</v>
      </c>
      <c r="B32" t="s">
        <v>24</v>
      </c>
      <c r="C32" t="s">
        <v>26</v>
      </c>
      <c r="D32">
        <v>31</v>
      </c>
      <c r="E32" t="s">
        <v>136</v>
      </c>
      <c r="G32">
        <v>12</v>
      </c>
      <c r="N32">
        <v>10</v>
      </c>
      <c r="O32">
        <v>22</v>
      </c>
      <c r="P32">
        <v>1</v>
      </c>
      <c r="Q32" t="s">
        <v>235</v>
      </c>
      <c r="R32">
        <v>22</v>
      </c>
      <c r="S32">
        <v>5.97</v>
      </c>
      <c r="T32">
        <v>7.61</v>
      </c>
      <c r="U32" t="s">
        <v>18</v>
      </c>
      <c r="V32" t="s">
        <v>131</v>
      </c>
      <c r="W32">
        <v>27</v>
      </c>
      <c r="X32">
        <v>27</v>
      </c>
    </row>
    <row r="33" spans="1:24" x14ac:dyDescent="0.3">
      <c r="A33" t="s">
        <v>25</v>
      </c>
      <c r="B33" t="s">
        <v>24</v>
      </c>
      <c r="C33" t="s">
        <v>26</v>
      </c>
      <c r="D33">
        <v>32</v>
      </c>
      <c r="E33" t="s">
        <v>136</v>
      </c>
      <c r="H33">
        <v>21</v>
      </c>
      <c r="O33">
        <v>21</v>
      </c>
      <c r="P33">
        <v>1</v>
      </c>
      <c r="Q33" t="s">
        <v>236</v>
      </c>
      <c r="R33">
        <v>21</v>
      </c>
      <c r="S33">
        <v>4.91</v>
      </c>
      <c r="T33">
        <v>6.53</v>
      </c>
      <c r="U33" t="s">
        <v>18</v>
      </c>
      <c r="V33" t="s">
        <v>131</v>
      </c>
      <c r="W33">
        <v>28</v>
      </c>
      <c r="X33">
        <v>28</v>
      </c>
    </row>
    <row r="34" spans="1:24" x14ac:dyDescent="0.3">
      <c r="A34" t="s">
        <v>25</v>
      </c>
      <c r="B34" t="s">
        <v>24</v>
      </c>
      <c r="C34" t="s">
        <v>26</v>
      </c>
      <c r="D34">
        <v>33</v>
      </c>
      <c r="E34" t="s">
        <v>136</v>
      </c>
      <c r="K34">
        <v>15</v>
      </c>
      <c r="O34">
        <v>15</v>
      </c>
      <c r="P34">
        <v>1</v>
      </c>
      <c r="Q34" t="s">
        <v>179</v>
      </c>
      <c r="R34">
        <v>15</v>
      </c>
      <c r="S34">
        <v>4.05</v>
      </c>
      <c r="T34">
        <v>5.55</v>
      </c>
      <c r="U34" t="s">
        <v>18</v>
      </c>
      <c r="V34" t="s">
        <v>131</v>
      </c>
      <c r="W34">
        <v>29</v>
      </c>
      <c r="X34">
        <v>29</v>
      </c>
    </row>
    <row r="35" spans="1:24" x14ac:dyDescent="0.3">
      <c r="A35" t="s">
        <v>25</v>
      </c>
      <c r="B35" t="s">
        <v>24</v>
      </c>
      <c r="C35" t="s">
        <v>26</v>
      </c>
      <c r="D35">
        <v>34</v>
      </c>
      <c r="E35" t="s">
        <v>137</v>
      </c>
      <c r="F35">
        <v>30</v>
      </c>
      <c r="O35">
        <v>30</v>
      </c>
      <c r="P35">
        <v>1</v>
      </c>
      <c r="Q35" t="s">
        <v>180</v>
      </c>
      <c r="R35">
        <v>30</v>
      </c>
      <c r="S35">
        <v>6.54</v>
      </c>
      <c r="T35">
        <v>8.34</v>
      </c>
      <c r="U35" t="s">
        <v>18</v>
      </c>
      <c r="V35" t="s">
        <v>131</v>
      </c>
      <c r="W35">
        <v>30</v>
      </c>
      <c r="X35">
        <v>30</v>
      </c>
    </row>
    <row r="36" spans="1:24" x14ac:dyDescent="0.3">
      <c r="A36" t="s">
        <v>25</v>
      </c>
      <c r="B36" t="s">
        <v>24</v>
      </c>
      <c r="C36" t="s">
        <v>26</v>
      </c>
      <c r="D36">
        <v>35</v>
      </c>
      <c r="E36" t="s">
        <v>137</v>
      </c>
      <c r="G36">
        <v>30</v>
      </c>
      <c r="O36">
        <v>30</v>
      </c>
      <c r="P36">
        <v>2</v>
      </c>
      <c r="Q36" t="s">
        <v>237</v>
      </c>
      <c r="R36">
        <v>60</v>
      </c>
      <c r="S36">
        <v>6.78</v>
      </c>
      <c r="T36">
        <v>8.58</v>
      </c>
      <c r="U36" t="s">
        <v>18</v>
      </c>
      <c r="V36" t="s">
        <v>131</v>
      </c>
      <c r="W36">
        <v>31</v>
      </c>
      <c r="X36">
        <v>31</v>
      </c>
    </row>
    <row r="37" spans="1:24" x14ac:dyDescent="0.3">
      <c r="A37" t="s">
        <v>25</v>
      </c>
      <c r="B37" t="s">
        <v>24</v>
      </c>
      <c r="C37" t="s">
        <v>26</v>
      </c>
      <c r="D37">
        <v>36</v>
      </c>
      <c r="E37" t="s">
        <v>137</v>
      </c>
      <c r="G37">
        <v>30</v>
      </c>
      <c r="O37">
        <v>30</v>
      </c>
      <c r="P37">
        <v>2</v>
      </c>
      <c r="Q37" t="s">
        <v>237</v>
      </c>
      <c r="R37">
        <v>60</v>
      </c>
      <c r="S37">
        <v>6.78</v>
      </c>
      <c r="T37">
        <v>8.58</v>
      </c>
      <c r="U37" t="s">
        <v>18</v>
      </c>
      <c r="V37" t="s">
        <v>131</v>
      </c>
      <c r="W37">
        <v>31</v>
      </c>
      <c r="X37">
        <v>31</v>
      </c>
    </row>
    <row r="38" spans="1:24" x14ac:dyDescent="0.3">
      <c r="A38" t="s">
        <v>25</v>
      </c>
      <c r="B38" t="s">
        <v>24</v>
      </c>
      <c r="C38" t="s">
        <v>26</v>
      </c>
      <c r="D38">
        <v>37</v>
      </c>
      <c r="E38" t="s">
        <v>137</v>
      </c>
      <c r="H38">
        <v>30</v>
      </c>
      <c r="O38">
        <v>30</v>
      </c>
      <c r="P38">
        <v>2</v>
      </c>
      <c r="Q38" t="s">
        <v>238</v>
      </c>
      <c r="R38">
        <v>60</v>
      </c>
      <c r="S38">
        <v>7.02</v>
      </c>
      <c r="T38">
        <v>8.82</v>
      </c>
      <c r="U38" t="s">
        <v>18</v>
      </c>
      <c r="V38" t="s">
        <v>131</v>
      </c>
      <c r="W38">
        <v>32</v>
      </c>
      <c r="X38">
        <v>32</v>
      </c>
    </row>
    <row r="39" spans="1:24" x14ac:dyDescent="0.3">
      <c r="A39" t="s">
        <v>25</v>
      </c>
      <c r="B39" t="s">
        <v>24</v>
      </c>
      <c r="C39" t="s">
        <v>26</v>
      </c>
      <c r="D39">
        <v>38</v>
      </c>
      <c r="E39" t="s">
        <v>137</v>
      </c>
      <c r="H39">
        <v>30</v>
      </c>
      <c r="O39">
        <v>30</v>
      </c>
      <c r="P39">
        <v>2</v>
      </c>
      <c r="Q39" t="s">
        <v>238</v>
      </c>
      <c r="R39">
        <v>60</v>
      </c>
      <c r="S39">
        <v>7.02</v>
      </c>
      <c r="T39">
        <v>8.82</v>
      </c>
      <c r="U39" t="s">
        <v>18</v>
      </c>
      <c r="V39" t="s">
        <v>131</v>
      </c>
      <c r="W39">
        <v>32</v>
      </c>
      <c r="X39">
        <v>32</v>
      </c>
    </row>
    <row r="40" spans="1:24" x14ac:dyDescent="0.3">
      <c r="A40" t="s">
        <v>25</v>
      </c>
      <c r="B40" t="s">
        <v>24</v>
      </c>
      <c r="C40" t="s">
        <v>26</v>
      </c>
      <c r="D40">
        <v>39</v>
      </c>
      <c r="E40" t="s">
        <v>137</v>
      </c>
      <c r="I40">
        <v>30</v>
      </c>
      <c r="O40">
        <v>30</v>
      </c>
      <c r="P40">
        <v>1</v>
      </c>
      <c r="Q40" t="s">
        <v>239</v>
      </c>
      <c r="R40">
        <v>30</v>
      </c>
      <c r="S40">
        <v>7.32</v>
      </c>
      <c r="T40">
        <v>9.1199999999999992</v>
      </c>
      <c r="U40" t="s">
        <v>18</v>
      </c>
      <c r="V40" t="s">
        <v>131</v>
      </c>
      <c r="W40">
        <v>33</v>
      </c>
      <c r="X40">
        <v>33</v>
      </c>
    </row>
    <row r="41" spans="1:24" x14ac:dyDescent="0.3">
      <c r="A41" t="s">
        <v>25</v>
      </c>
      <c r="B41" t="s">
        <v>24</v>
      </c>
      <c r="C41" t="s">
        <v>26</v>
      </c>
      <c r="D41">
        <v>40</v>
      </c>
      <c r="E41" t="s">
        <v>137</v>
      </c>
      <c r="J41">
        <v>24</v>
      </c>
      <c r="O41">
        <v>24</v>
      </c>
      <c r="P41">
        <v>1</v>
      </c>
      <c r="Q41" t="s">
        <v>240</v>
      </c>
      <c r="R41">
        <v>24</v>
      </c>
      <c r="S41">
        <v>6.29</v>
      </c>
      <c r="T41">
        <v>7.97</v>
      </c>
      <c r="U41" t="s">
        <v>18</v>
      </c>
      <c r="V41" t="s">
        <v>131</v>
      </c>
      <c r="W41">
        <v>34</v>
      </c>
      <c r="X41">
        <v>34</v>
      </c>
    </row>
    <row r="42" spans="1:24" x14ac:dyDescent="0.3">
      <c r="A42" t="s">
        <v>25</v>
      </c>
      <c r="B42" t="s">
        <v>24</v>
      </c>
      <c r="C42" t="s">
        <v>26</v>
      </c>
      <c r="D42">
        <v>41</v>
      </c>
      <c r="E42" t="s">
        <v>137</v>
      </c>
      <c r="K42">
        <v>24</v>
      </c>
      <c r="O42">
        <v>24</v>
      </c>
      <c r="P42">
        <v>1</v>
      </c>
      <c r="Q42" t="s">
        <v>241</v>
      </c>
      <c r="R42">
        <v>24</v>
      </c>
      <c r="S42">
        <v>6.48</v>
      </c>
      <c r="T42">
        <v>8.16</v>
      </c>
      <c r="U42" t="s">
        <v>18</v>
      </c>
      <c r="V42" t="s">
        <v>131</v>
      </c>
      <c r="W42">
        <v>35</v>
      </c>
      <c r="X42">
        <v>35</v>
      </c>
    </row>
    <row r="43" spans="1:24" x14ac:dyDescent="0.3">
      <c r="A43" t="s">
        <v>25</v>
      </c>
      <c r="B43" t="s">
        <v>24</v>
      </c>
      <c r="C43" t="s">
        <v>26</v>
      </c>
      <c r="D43">
        <v>42</v>
      </c>
      <c r="E43" t="s">
        <v>137</v>
      </c>
      <c r="H43">
        <v>2</v>
      </c>
      <c r="L43">
        <v>19</v>
      </c>
      <c r="O43">
        <v>21</v>
      </c>
      <c r="P43">
        <v>1</v>
      </c>
      <c r="Q43" t="s">
        <v>242</v>
      </c>
      <c r="R43">
        <v>21</v>
      </c>
      <c r="S43">
        <v>5.98</v>
      </c>
      <c r="T43">
        <v>7.6</v>
      </c>
      <c r="U43" t="s">
        <v>18</v>
      </c>
      <c r="V43" t="s">
        <v>131</v>
      </c>
      <c r="W43">
        <v>36</v>
      </c>
      <c r="X43">
        <v>36</v>
      </c>
    </row>
    <row r="44" spans="1:24" x14ac:dyDescent="0.3">
      <c r="A44" t="s">
        <v>25</v>
      </c>
      <c r="B44" t="s">
        <v>24</v>
      </c>
      <c r="C44" t="s">
        <v>26</v>
      </c>
      <c r="D44">
        <v>43</v>
      </c>
      <c r="E44" t="s">
        <v>137</v>
      </c>
      <c r="F44">
        <v>7</v>
      </c>
      <c r="M44">
        <v>15</v>
      </c>
      <c r="O44">
        <v>22</v>
      </c>
      <c r="P44">
        <v>1</v>
      </c>
      <c r="Q44" t="s">
        <v>243</v>
      </c>
      <c r="R44">
        <v>22</v>
      </c>
      <c r="S44">
        <v>6.36</v>
      </c>
      <c r="T44">
        <v>8</v>
      </c>
      <c r="U44" t="s">
        <v>18</v>
      </c>
      <c r="V44" t="s">
        <v>131</v>
      </c>
      <c r="W44">
        <v>37</v>
      </c>
      <c r="X44">
        <v>37</v>
      </c>
    </row>
    <row r="45" spans="1:24" x14ac:dyDescent="0.3">
      <c r="A45" t="s">
        <v>25</v>
      </c>
      <c r="B45" t="s">
        <v>24</v>
      </c>
      <c r="C45" t="s">
        <v>26</v>
      </c>
      <c r="D45">
        <v>44</v>
      </c>
      <c r="E45" t="s">
        <v>137</v>
      </c>
      <c r="G45">
        <v>13</v>
      </c>
      <c r="N45">
        <v>10</v>
      </c>
      <c r="O45">
        <v>23</v>
      </c>
      <c r="P45">
        <v>1</v>
      </c>
      <c r="Q45" t="s">
        <v>244</v>
      </c>
      <c r="R45">
        <v>23</v>
      </c>
      <c r="S45">
        <v>6.2</v>
      </c>
      <c r="T45">
        <v>7.86</v>
      </c>
      <c r="U45" t="s">
        <v>18</v>
      </c>
      <c r="V45" t="s">
        <v>131</v>
      </c>
      <c r="W45">
        <v>38</v>
      </c>
      <c r="X45">
        <v>38</v>
      </c>
    </row>
    <row r="46" spans="1:24" x14ac:dyDescent="0.3">
      <c r="A46" t="s">
        <v>25</v>
      </c>
      <c r="B46" t="s">
        <v>24</v>
      </c>
      <c r="C46" t="s">
        <v>26</v>
      </c>
      <c r="D46">
        <v>45</v>
      </c>
      <c r="E46" t="s">
        <v>137</v>
      </c>
      <c r="I46">
        <v>4</v>
      </c>
      <c r="J46">
        <v>11</v>
      </c>
      <c r="K46">
        <v>14</v>
      </c>
      <c r="O46">
        <v>29</v>
      </c>
      <c r="P46">
        <v>1</v>
      </c>
      <c r="Q46" t="s">
        <v>245</v>
      </c>
      <c r="R46">
        <v>29</v>
      </c>
      <c r="S46">
        <v>7.64</v>
      </c>
      <c r="T46">
        <v>9.42</v>
      </c>
      <c r="U46" t="s">
        <v>18</v>
      </c>
      <c r="V46" t="s">
        <v>131</v>
      </c>
      <c r="W46">
        <v>39</v>
      </c>
      <c r="X46">
        <v>39</v>
      </c>
    </row>
    <row r="47" spans="1:24" x14ac:dyDescent="0.3">
      <c r="A47" t="s">
        <v>25</v>
      </c>
      <c r="B47" t="s">
        <v>24</v>
      </c>
      <c r="C47" t="s">
        <v>26</v>
      </c>
      <c r="D47">
        <v>46</v>
      </c>
      <c r="E47" t="s">
        <v>138</v>
      </c>
      <c r="F47">
        <v>30</v>
      </c>
      <c r="O47">
        <v>30</v>
      </c>
      <c r="P47">
        <v>1</v>
      </c>
      <c r="Q47" t="s">
        <v>246</v>
      </c>
      <c r="R47">
        <v>30</v>
      </c>
      <c r="S47">
        <v>6.54</v>
      </c>
      <c r="T47">
        <v>8.34</v>
      </c>
      <c r="U47" t="s">
        <v>18</v>
      </c>
      <c r="V47" t="s">
        <v>131</v>
      </c>
      <c r="W47">
        <v>40</v>
      </c>
      <c r="X47">
        <v>40</v>
      </c>
    </row>
    <row r="48" spans="1:24" x14ac:dyDescent="0.3">
      <c r="A48" t="s">
        <v>25</v>
      </c>
      <c r="B48" t="s">
        <v>24</v>
      </c>
      <c r="C48" t="s">
        <v>26</v>
      </c>
      <c r="D48">
        <v>47</v>
      </c>
      <c r="E48" t="s">
        <v>138</v>
      </c>
      <c r="G48">
        <v>30</v>
      </c>
      <c r="O48">
        <v>30</v>
      </c>
      <c r="P48">
        <v>3</v>
      </c>
      <c r="Q48" t="s">
        <v>247</v>
      </c>
      <c r="R48">
        <v>90</v>
      </c>
      <c r="S48">
        <v>6.78</v>
      </c>
      <c r="T48">
        <v>8.58</v>
      </c>
      <c r="U48" t="s">
        <v>18</v>
      </c>
      <c r="V48" t="s">
        <v>131</v>
      </c>
      <c r="W48">
        <v>41</v>
      </c>
      <c r="X48">
        <v>41</v>
      </c>
    </row>
    <row r="49" spans="1:24" x14ac:dyDescent="0.3">
      <c r="A49" t="s">
        <v>25</v>
      </c>
      <c r="B49" t="s">
        <v>24</v>
      </c>
      <c r="C49" t="s">
        <v>26</v>
      </c>
      <c r="D49">
        <v>48</v>
      </c>
      <c r="E49" t="s">
        <v>138</v>
      </c>
      <c r="G49">
        <v>30</v>
      </c>
      <c r="O49">
        <v>30</v>
      </c>
      <c r="P49">
        <v>3</v>
      </c>
      <c r="Q49" t="s">
        <v>247</v>
      </c>
      <c r="R49">
        <v>90</v>
      </c>
      <c r="S49">
        <v>6.78</v>
      </c>
      <c r="T49">
        <v>8.58</v>
      </c>
      <c r="U49" t="s">
        <v>18</v>
      </c>
      <c r="V49" t="s">
        <v>131</v>
      </c>
      <c r="W49">
        <v>41</v>
      </c>
      <c r="X49">
        <v>41</v>
      </c>
    </row>
    <row r="50" spans="1:24" x14ac:dyDescent="0.3">
      <c r="A50" t="s">
        <v>25</v>
      </c>
      <c r="B50" t="s">
        <v>24</v>
      </c>
      <c r="C50" t="s">
        <v>26</v>
      </c>
      <c r="D50">
        <v>49</v>
      </c>
      <c r="E50" t="s">
        <v>138</v>
      </c>
      <c r="G50">
        <v>30</v>
      </c>
      <c r="O50">
        <v>30</v>
      </c>
      <c r="P50">
        <v>3</v>
      </c>
      <c r="Q50" t="s">
        <v>247</v>
      </c>
      <c r="R50">
        <v>90</v>
      </c>
      <c r="S50">
        <v>6.78</v>
      </c>
      <c r="T50">
        <v>8.58</v>
      </c>
      <c r="U50" t="s">
        <v>18</v>
      </c>
      <c r="V50" t="s">
        <v>131</v>
      </c>
      <c r="W50">
        <v>41</v>
      </c>
      <c r="X50">
        <v>41</v>
      </c>
    </row>
    <row r="51" spans="1:24" x14ac:dyDescent="0.3">
      <c r="A51" t="s">
        <v>25</v>
      </c>
      <c r="B51" t="s">
        <v>24</v>
      </c>
      <c r="C51" t="s">
        <v>26</v>
      </c>
      <c r="D51">
        <v>50</v>
      </c>
      <c r="E51" t="s">
        <v>138</v>
      </c>
      <c r="G51">
        <v>24</v>
      </c>
      <c r="N51">
        <v>4</v>
      </c>
      <c r="O51">
        <v>28</v>
      </c>
      <c r="P51">
        <v>1</v>
      </c>
      <c r="Q51" t="s">
        <v>190</v>
      </c>
      <c r="R51">
        <v>28</v>
      </c>
      <c r="S51">
        <v>6.73</v>
      </c>
      <c r="T51">
        <v>8.49</v>
      </c>
      <c r="U51" t="s">
        <v>18</v>
      </c>
      <c r="V51" t="s">
        <v>131</v>
      </c>
      <c r="W51">
        <v>42</v>
      </c>
      <c r="X51">
        <v>42</v>
      </c>
    </row>
    <row r="52" spans="1:24" x14ac:dyDescent="0.3">
      <c r="A52" t="s">
        <v>25</v>
      </c>
      <c r="B52" t="s">
        <v>24</v>
      </c>
      <c r="C52" t="s">
        <v>26</v>
      </c>
      <c r="D52">
        <v>51</v>
      </c>
      <c r="E52" t="s">
        <v>138</v>
      </c>
      <c r="H52">
        <v>30</v>
      </c>
      <c r="O52">
        <v>30</v>
      </c>
      <c r="P52">
        <v>3</v>
      </c>
      <c r="Q52" t="s">
        <v>248</v>
      </c>
      <c r="R52">
        <v>90</v>
      </c>
      <c r="S52">
        <v>7.02</v>
      </c>
      <c r="T52">
        <v>8.82</v>
      </c>
      <c r="U52" t="s">
        <v>18</v>
      </c>
      <c r="V52" t="s">
        <v>131</v>
      </c>
      <c r="W52">
        <v>43</v>
      </c>
      <c r="X52">
        <v>43</v>
      </c>
    </row>
    <row r="53" spans="1:24" x14ac:dyDescent="0.3">
      <c r="A53" t="s">
        <v>25</v>
      </c>
      <c r="B53" t="s">
        <v>24</v>
      </c>
      <c r="C53" t="s">
        <v>26</v>
      </c>
      <c r="D53">
        <v>52</v>
      </c>
      <c r="E53" t="s">
        <v>138</v>
      </c>
      <c r="H53">
        <v>30</v>
      </c>
      <c r="O53">
        <v>30</v>
      </c>
      <c r="P53">
        <v>3</v>
      </c>
      <c r="Q53" t="s">
        <v>248</v>
      </c>
      <c r="R53">
        <v>90</v>
      </c>
      <c r="S53">
        <v>7.02</v>
      </c>
      <c r="T53">
        <v>8.82</v>
      </c>
      <c r="U53" t="s">
        <v>18</v>
      </c>
      <c r="V53" t="s">
        <v>131</v>
      </c>
      <c r="W53">
        <v>43</v>
      </c>
      <c r="X53">
        <v>43</v>
      </c>
    </row>
    <row r="54" spans="1:24" x14ac:dyDescent="0.3">
      <c r="A54" t="s">
        <v>25</v>
      </c>
      <c r="B54" t="s">
        <v>24</v>
      </c>
      <c r="C54" t="s">
        <v>26</v>
      </c>
      <c r="D54">
        <v>53</v>
      </c>
      <c r="E54" t="s">
        <v>138</v>
      </c>
      <c r="H54">
        <v>30</v>
      </c>
      <c r="O54">
        <v>30</v>
      </c>
      <c r="P54">
        <v>3</v>
      </c>
      <c r="Q54" t="s">
        <v>248</v>
      </c>
      <c r="R54">
        <v>90</v>
      </c>
      <c r="S54">
        <v>7.02</v>
      </c>
      <c r="T54">
        <v>8.82</v>
      </c>
      <c r="U54" t="s">
        <v>18</v>
      </c>
      <c r="V54" t="s">
        <v>131</v>
      </c>
      <c r="W54">
        <v>43</v>
      </c>
      <c r="X54">
        <v>43</v>
      </c>
    </row>
    <row r="55" spans="1:24" x14ac:dyDescent="0.3">
      <c r="A55" t="s">
        <v>25</v>
      </c>
      <c r="B55" t="s">
        <v>24</v>
      </c>
      <c r="C55" t="s">
        <v>26</v>
      </c>
      <c r="D55">
        <v>54</v>
      </c>
      <c r="E55" t="s">
        <v>138</v>
      </c>
      <c r="I55">
        <v>30</v>
      </c>
      <c r="O55">
        <v>30</v>
      </c>
      <c r="P55">
        <v>1</v>
      </c>
      <c r="Q55" t="s">
        <v>194</v>
      </c>
      <c r="R55">
        <v>30</v>
      </c>
      <c r="S55">
        <v>7.32</v>
      </c>
      <c r="T55">
        <v>9.1199999999999992</v>
      </c>
      <c r="U55" t="s">
        <v>18</v>
      </c>
      <c r="V55" t="s">
        <v>131</v>
      </c>
      <c r="W55">
        <v>44</v>
      </c>
      <c r="X55">
        <v>44</v>
      </c>
    </row>
    <row r="56" spans="1:24" x14ac:dyDescent="0.3">
      <c r="A56" t="s">
        <v>25</v>
      </c>
      <c r="B56" t="s">
        <v>24</v>
      </c>
      <c r="C56" t="s">
        <v>26</v>
      </c>
      <c r="D56">
        <v>55</v>
      </c>
      <c r="E56" t="s">
        <v>138</v>
      </c>
      <c r="J56">
        <v>24</v>
      </c>
      <c r="O56">
        <v>24</v>
      </c>
      <c r="P56">
        <v>1</v>
      </c>
      <c r="Q56" t="s">
        <v>195</v>
      </c>
      <c r="R56">
        <v>24</v>
      </c>
      <c r="S56">
        <v>6.29</v>
      </c>
      <c r="T56">
        <v>7.97</v>
      </c>
      <c r="U56" t="s">
        <v>18</v>
      </c>
      <c r="V56" t="s">
        <v>131</v>
      </c>
      <c r="W56">
        <v>45</v>
      </c>
      <c r="X56">
        <v>45</v>
      </c>
    </row>
    <row r="57" spans="1:24" x14ac:dyDescent="0.3">
      <c r="A57" t="s">
        <v>25</v>
      </c>
      <c r="B57" t="s">
        <v>24</v>
      </c>
      <c r="C57" t="s">
        <v>26</v>
      </c>
      <c r="D57">
        <v>56</v>
      </c>
      <c r="E57" t="s">
        <v>138</v>
      </c>
      <c r="J57">
        <v>22</v>
      </c>
      <c r="O57">
        <v>22</v>
      </c>
      <c r="P57">
        <v>1</v>
      </c>
      <c r="Q57" t="s">
        <v>196</v>
      </c>
      <c r="R57">
        <v>22</v>
      </c>
      <c r="S57">
        <v>5.76</v>
      </c>
      <c r="T57">
        <v>7.4</v>
      </c>
      <c r="U57" t="s">
        <v>18</v>
      </c>
      <c r="V57" t="s">
        <v>131</v>
      </c>
      <c r="W57">
        <v>46</v>
      </c>
      <c r="X57">
        <v>46</v>
      </c>
    </row>
    <row r="58" spans="1:24" x14ac:dyDescent="0.3">
      <c r="A58" t="s">
        <v>25</v>
      </c>
      <c r="B58" t="s">
        <v>24</v>
      </c>
      <c r="C58" t="s">
        <v>26</v>
      </c>
      <c r="D58">
        <v>57</v>
      </c>
      <c r="E58" t="s">
        <v>138</v>
      </c>
      <c r="K58">
        <v>24</v>
      </c>
      <c r="O58">
        <v>24</v>
      </c>
      <c r="P58">
        <v>1</v>
      </c>
      <c r="Q58" t="s">
        <v>197</v>
      </c>
      <c r="R58">
        <v>24</v>
      </c>
      <c r="S58">
        <v>6.48</v>
      </c>
      <c r="T58">
        <v>8.16</v>
      </c>
      <c r="U58" t="s">
        <v>18</v>
      </c>
      <c r="V58" t="s">
        <v>131</v>
      </c>
      <c r="W58">
        <v>47</v>
      </c>
      <c r="X58">
        <v>47</v>
      </c>
    </row>
    <row r="59" spans="1:24" x14ac:dyDescent="0.3">
      <c r="A59" t="s">
        <v>25</v>
      </c>
      <c r="B59" t="s">
        <v>24</v>
      </c>
      <c r="C59" t="s">
        <v>26</v>
      </c>
      <c r="D59">
        <v>58</v>
      </c>
      <c r="E59" t="s">
        <v>138</v>
      </c>
      <c r="L59">
        <v>24</v>
      </c>
      <c r="O59">
        <v>24</v>
      </c>
      <c r="P59">
        <v>1</v>
      </c>
      <c r="Q59" t="s">
        <v>198</v>
      </c>
      <c r="R59">
        <v>24</v>
      </c>
      <c r="S59">
        <v>6.96</v>
      </c>
      <c r="T59">
        <v>8.64</v>
      </c>
      <c r="U59" t="s">
        <v>18</v>
      </c>
      <c r="V59" t="s">
        <v>131</v>
      </c>
      <c r="W59">
        <v>48</v>
      </c>
      <c r="X59">
        <v>48</v>
      </c>
    </row>
    <row r="60" spans="1:24" x14ac:dyDescent="0.3">
      <c r="A60" t="s">
        <v>25</v>
      </c>
      <c r="B60" t="s">
        <v>24</v>
      </c>
      <c r="C60" t="s">
        <v>26</v>
      </c>
      <c r="D60">
        <v>59</v>
      </c>
      <c r="E60" t="s">
        <v>138</v>
      </c>
      <c r="M60">
        <v>22</v>
      </c>
      <c r="O60">
        <v>22</v>
      </c>
      <c r="P60">
        <v>1</v>
      </c>
      <c r="Q60" t="s">
        <v>199</v>
      </c>
      <c r="R60">
        <v>22</v>
      </c>
      <c r="S60">
        <v>7.08</v>
      </c>
      <c r="T60">
        <v>8.7200000000000006</v>
      </c>
      <c r="U60" t="s">
        <v>18</v>
      </c>
      <c r="V60" t="s">
        <v>131</v>
      </c>
      <c r="W60">
        <v>49</v>
      </c>
      <c r="X60">
        <v>49</v>
      </c>
    </row>
    <row r="61" spans="1:24" x14ac:dyDescent="0.3">
      <c r="A61" t="s">
        <v>25</v>
      </c>
      <c r="B61" t="s">
        <v>24</v>
      </c>
      <c r="C61" t="s">
        <v>26</v>
      </c>
      <c r="D61">
        <v>60</v>
      </c>
      <c r="E61" t="s">
        <v>138</v>
      </c>
      <c r="N61">
        <v>22</v>
      </c>
      <c r="O61">
        <v>22</v>
      </c>
      <c r="P61">
        <v>1</v>
      </c>
      <c r="Q61" t="s">
        <v>200</v>
      </c>
      <c r="R61">
        <v>22</v>
      </c>
      <c r="S61">
        <v>7.17</v>
      </c>
      <c r="T61">
        <v>8.81</v>
      </c>
      <c r="U61" t="s">
        <v>18</v>
      </c>
      <c r="V61" t="s">
        <v>131</v>
      </c>
      <c r="W61">
        <v>50</v>
      </c>
      <c r="X61">
        <v>50</v>
      </c>
    </row>
    <row r="62" spans="1:24" x14ac:dyDescent="0.3">
      <c r="A62" t="s">
        <v>25</v>
      </c>
      <c r="B62" t="s">
        <v>24</v>
      </c>
      <c r="C62" t="s">
        <v>26</v>
      </c>
      <c r="D62">
        <v>61</v>
      </c>
      <c r="E62" t="s">
        <v>138</v>
      </c>
      <c r="F62">
        <v>15</v>
      </c>
      <c r="I62">
        <v>16</v>
      </c>
      <c r="O62">
        <v>31</v>
      </c>
      <c r="P62">
        <v>1</v>
      </c>
      <c r="Q62" t="s">
        <v>201</v>
      </c>
      <c r="R62">
        <v>31</v>
      </c>
      <c r="S62">
        <v>7.17</v>
      </c>
      <c r="T62">
        <v>8.99</v>
      </c>
      <c r="U62" t="s">
        <v>18</v>
      </c>
      <c r="V62" t="s">
        <v>131</v>
      </c>
      <c r="W62">
        <v>51</v>
      </c>
      <c r="X62">
        <v>51</v>
      </c>
    </row>
    <row r="63" spans="1:24" x14ac:dyDescent="0.3">
      <c r="A63" t="s">
        <v>25</v>
      </c>
      <c r="B63" t="s">
        <v>24</v>
      </c>
      <c r="C63" t="s">
        <v>26</v>
      </c>
      <c r="D63">
        <v>62</v>
      </c>
      <c r="E63" t="s">
        <v>138</v>
      </c>
      <c r="K63">
        <v>15</v>
      </c>
      <c r="L63">
        <v>10</v>
      </c>
      <c r="O63">
        <v>25</v>
      </c>
      <c r="P63">
        <v>1</v>
      </c>
      <c r="Q63" t="s">
        <v>202</v>
      </c>
      <c r="R63">
        <v>25</v>
      </c>
      <c r="S63">
        <v>6.95</v>
      </c>
      <c r="T63">
        <v>8.65</v>
      </c>
      <c r="U63" t="s">
        <v>18</v>
      </c>
      <c r="V63" t="s">
        <v>131</v>
      </c>
      <c r="W63">
        <v>52</v>
      </c>
      <c r="X63">
        <v>52</v>
      </c>
    </row>
    <row r="64" spans="1:24" x14ac:dyDescent="0.3">
      <c r="A64" t="s">
        <v>25</v>
      </c>
      <c r="B64" t="s">
        <v>24</v>
      </c>
      <c r="C64" t="s">
        <v>26</v>
      </c>
      <c r="D64">
        <v>63</v>
      </c>
      <c r="E64" t="s">
        <v>138</v>
      </c>
      <c r="L64">
        <v>4</v>
      </c>
      <c r="M64">
        <v>16</v>
      </c>
      <c r="O64">
        <v>20</v>
      </c>
      <c r="P64">
        <v>1</v>
      </c>
      <c r="Q64" t="s">
        <v>203</v>
      </c>
      <c r="R64">
        <v>20</v>
      </c>
      <c r="S64">
        <v>6.31</v>
      </c>
      <c r="T64">
        <v>7.91</v>
      </c>
      <c r="U64" t="s">
        <v>18</v>
      </c>
      <c r="V64" t="s">
        <v>131</v>
      </c>
      <c r="W64">
        <v>53</v>
      </c>
      <c r="X64">
        <v>53</v>
      </c>
    </row>
    <row r="65" spans="1:24" x14ac:dyDescent="0.3">
      <c r="A65" t="s">
        <v>25</v>
      </c>
      <c r="B65" t="s">
        <v>24</v>
      </c>
      <c r="C65" t="s">
        <v>26</v>
      </c>
      <c r="D65">
        <v>64</v>
      </c>
      <c r="E65" t="s">
        <v>139</v>
      </c>
      <c r="F65">
        <v>23</v>
      </c>
      <c r="O65">
        <v>23</v>
      </c>
      <c r="P65">
        <v>1</v>
      </c>
      <c r="Q65" t="s">
        <v>249</v>
      </c>
      <c r="R65">
        <v>23</v>
      </c>
      <c r="S65">
        <v>5.01</v>
      </c>
      <c r="T65">
        <v>6.67</v>
      </c>
      <c r="U65" t="s">
        <v>18</v>
      </c>
      <c r="V65" t="s">
        <v>131</v>
      </c>
      <c r="W65">
        <v>54</v>
      </c>
      <c r="X65">
        <v>54</v>
      </c>
    </row>
    <row r="66" spans="1:24" x14ac:dyDescent="0.3">
      <c r="A66" t="s">
        <v>25</v>
      </c>
      <c r="B66" t="s">
        <v>24</v>
      </c>
      <c r="C66" t="s">
        <v>26</v>
      </c>
      <c r="D66">
        <v>65</v>
      </c>
      <c r="E66" t="s">
        <v>139</v>
      </c>
      <c r="G66">
        <v>30</v>
      </c>
      <c r="O66">
        <v>30</v>
      </c>
      <c r="P66">
        <v>2</v>
      </c>
      <c r="Q66" t="s">
        <v>250</v>
      </c>
      <c r="R66">
        <v>60</v>
      </c>
      <c r="S66">
        <v>6.78</v>
      </c>
      <c r="T66">
        <v>8.58</v>
      </c>
      <c r="U66" t="s">
        <v>18</v>
      </c>
      <c r="V66" t="s">
        <v>131</v>
      </c>
      <c r="W66">
        <v>55</v>
      </c>
      <c r="X66">
        <v>55</v>
      </c>
    </row>
    <row r="67" spans="1:24" x14ac:dyDescent="0.3">
      <c r="A67" t="s">
        <v>25</v>
      </c>
      <c r="B67" t="s">
        <v>24</v>
      </c>
      <c r="C67" t="s">
        <v>26</v>
      </c>
      <c r="D67">
        <v>66</v>
      </c>
      <c r="E67" t="s">
        <v>139</v>
      </c>
      <c r="G67">
        <v>30</v>
      </c>
      <c r="O67">
        <v>30</v>
      </c>
      <c r="P67">
        <v>2</v>
      </c>
      <c r="Q67" t="s">
        <v>250</v>
      </c>
      <c r="R67">
        <v>60</v>
      </c>
      <c r="S67">
        <v>6.78</v>
      </c>
      <c r="T67">
        <v>8.58</v>
      </c>
      <c r="U67" t="s">
        <v>18</v>
      </c>
      <c r="V67" t="s">
        <v>131</v>
      </c>
      <c r="W67">
        <v>55</v>
      </c>
      <c r="X67">
        <v>55</v>
      </c>
    </row>
    <row r="68" spans="1:24" x14ac:dyDescent="0.3">
      <c r="A68" t="s">
        <v>25</v>
      </c>
      <c r="B68" t="s">
        <v>24</v>
      </c>
      <c r="C68" t="s">
        <v>26</v>
      </c>
      <c r="D68">
        <v>67</v>
      </c>
      <c r="E68" t="s">
        <v>139</v>
      </c>
      <c r="H68">
        <v>30</v>
      </c>
      <c r="O68">
        <v>30</v>
      </c>
      <c r="P68">
        <v>3</v>
      </c>
      <c r="Q68" t="s">
        <v>251</v>
      </c>
      <c r="R68">
        <v>90</v>
      </c>
      <c r="S68">
        <v>7.02</v>
      </c>
      <c r="T68">
        <v>8.82</v>
      </c>
      <c r="U68" t="s">
        <v>18</v>
      </c>
      <c r="V68" t="s">
        <v>131</v>
      </c>
      <c r="W68">
        <v>56</v>
      </c>
      <c r="X68">
        <v>56</v>
      </c>
    </row>
    <row r="69" spans="1:24" x14ac:dyDescent="0.3">
      <c r="A69" t="s">
        <v>25</v>
      </c>
      <c r="B69" t="s">
        <v>24</v>
      </c>
      <c r="C69" t="s">
        <v>26</v>
      </c>
      <c r="D69">
        <v>68</v>
      </c>
      <c r="E69" t="s">
        <v>139</v>
      </c>
      <c r="H69">
        <v>30</v>
      </c>
      <c r="O69">
        <v>30</v>
      </c>
      <c r="P69">
        <v>3</v>
      </c>
      <c r="Q69" t="s">
        <v>251</v>
      </c>
      <c r="R69">
        <v>90</v>
      </c>
      <c r="S69">
        <v>7.02</v>
      </c>
      <c r="T69">
        <v>8.82</v>
      </c>
      <c r="U69" t="s">
        <v>18</v>
      </c>
      <c r="V69" t="s">
        <v>131</v>
      </c>
      <c r="W69">
        <v>56</v>
      </c>
      <c r="X69">
        <v>56</v>
      </c>
    </row>
    <row r="70" spans="1:24" x14ac:dyDescent="0.3">
      <c r="A70" t="s">
        <v>25</v>
      </c>
      <c r="B70" t="s">
        <v>24</v>
      </c>
      <c r="C70" t="s">
        <v>26</v>
      </c>
      <c r="D70">
        <v>69</v>
      </c>
      <c r="E70" t="s">
        <v>139</v>
      </c>
      <c r="H70">
        <v>30</v>
      </c>
      <c r="O70">
        <v>30</v>
      </c>
      <c r="P70">
        <v>3</v>
      </c>
      <c r="Q70" t="s">
        <v>251</v>
      </c>
      <c r="R70">
        <v>90</v>
      </c>
      <c r="S70">
        <v>7.02</v>
      </c>
      <c r="T70">
        <v>8.82</v>
      </c>
      <c r="U70" t="s">
        <v>18</v>
      </c>
      <c r="V70" t="s">
        <v>131</v>
      </c>
      <c r="W70">
        <v>56</v>
      </c>
      <c r="X70">
        <v>56</v>
      </c>
    </row>
    <row r="71" spans="1:24" x14ac:dyDescent="0.3">
      <c r="A71" t="s">
        <v>25</v>
      </c>
      <c r="B71" t="s">
        <v>24</v>
      </c>
      <c r="C71" t="s">
        <v>26</v>
      </c>
      <c r="D71">
        <v>70</v>
      </c>
      <c r="E71" t="s">
        <v>139</v>
      </c>
      <c r="I71">
        <v>30</v>
      </c>
      <c r="O71">
        <v>30</v>
      </c>
      <c r="P71">
        <v>2</v>
      </c>
      <c r="Q71" t="s">
        <v>252</v>
      </c>
      <c r="R71">
        <v>60</v>
      </c>
      <c r="S71">
        <v>7.32</v>
      </c>
      <c r="T71">
        <v>9.1199999999999992</v>
      </c>
      <c r="U71" t="s">
        <v>18</v>
      </c>
      <c r="V71" t="s">
        <v>131</v>
      </c>
      <c r="W71">
        <v>57</v>
      </c>
      <c r="X71">
        <v>57</v>
      </c>
    </row>
    <row r="72" spans="1:24" x14ac:dyDescent="0.3">
      <c r="A72" t="s">
        <v>25</v>
      </c>
      <c r="B72" t="s">
        <v>24</v>
      </c>
      <c r="C72" t="s">
        <v>26</v>
      </c>
      <c r="D72">
        <v>71</v>
      </c>
      <c r="E72" t="s">
        <v>139</v>
      </c>
      <c r="I72">
        <v>30</v>
      </c>
      <c r="O72">
        <v>30</v>
      </c>
      <c r="P72">
        <v>2</v>
      </c>
      <c r="Q72" t="s">
        <v>252</v>
      </c>
      <c r="R72">
        <v>60</v>
      </c>
      <c r="S72">
        <v>7.32</v>
      </c>
      <c r="T72">
        <v>9.1199999999999992</v>
      </c>
      <c r="U72" t="s">
        <v>18</v>
      </c>
      <c r="V72" t="s">
        <v>131</v>
      </c>
      <c r="W72">
        <v>57</v>
      </c>
      <c r="X72">
        <v>57</v>
      </c>
    </row>
    <row r="73" spans="1:24" x14ac:dyDescent="0.3">
      <c r="A73" t="s">
        <v>25</v>
      </c>
      <c r="B73" t="s">
        <v>24</v>
      </c>
      <c r="C73" t="s">
        <v>26</v>
      </c>
      <c r="D73">
        <v>72</v>
      </c>
      <c r="E73" t="s">
        <v>139</v>
      </c>
      <c r="J73">
        <v>24</v>
      </c>
      <c r="O73">
        <v>24</v>
      </c>
      <c r="P73">
        <v>2</v>
      </c>
      <c r="Q73" t="s">
        <v>253</v>
      </c>
      <c r="R73">
        <v>48</v>
      </c>
      <c r="S73">
        <v>6.29</v>
      </c>
      <c r="T73">
        <v>7.97</v>
      </c>
      <c r="U73" t="s">
        <v>18</v>
      </c>
      <c r="V73" t="s">
        <v>131</v>
      </c>
      <c r="W73">
        <v>58</v>
      </c>
      <c r="X73">
        <v>58</v>
      </c>
    </row>
    <row r="74" spans="1:24" x14ac:dyDescent="0.3">
      <c r="A74" t="s">
        <v>25</v>
      </c>
      <c r="B74" t="s">
        <v>24</v>
      </c>
      <c r="C74" t="s">
        <v>26</v>
      </c>
      <c r="D74">
        <v>73</v>
      </c>
      <c r="E74" t="s">
        <v>139</v>
      </c>
      <c r="J74">
        <v>24</v>
      </c>
      <c r="O74">
        <v>24</v>
      </c>
      <c r="P74">
        <v>2</v>
      </c>
      <c r="Q74" t="s">
        <v>253</v>
      </c>
      <c r="R74">
        <v>48</v>
      </c>
      <c r="S74">
        <v>6.29</v>
      </c>
      <c r="T74">
        <v>7.97</v>
      </c>
      <c r="U74" t="s">
        <v>18</v>
      </c>
      <c r="V74" t="s">
        <v>131</v>
      </c>
      <c r="W74">
        <v>58</v>
      </c>
      <c r="X74">
        <v>58</v>
      </c>
    </row>
    <row r="75" spans="1:24" x14ac:dyDescent="0.3">
      <c r="A75" t="s">
        <v>25</v>
      </c>
      <c r="B75" t="s">
        <v>24</v>
      </c>
      <c r="C75" t="s">
        <v>26</v>
      </c>
      <c r="D75">
        <v>74</v>
      </c>
      <c r="E75" t="s">
        <v>139</v>
      </c>
      <c r="K75">
        <v>24</v>
      </c>
      <c r="O75">
        <v>24</v>
      </c>
      <c r="P75">
        <v>1</v>
      </c>
      <c r="Q75" t="s">
        <v>254</v>
      </c>
      <c r="R75">
        <v>24</v>
      </c>
      <c r="S75">
        <v>6.48</v>
      </c>
      <c r="T75">
        <v>8.16</v>
      </c>
      <c r="U75" t="s">
        <v>18</v>
      </c>
      <c r="V75" t="s">
        <v>131</v>
      </c>
      <c r="W75">
        <v>59</v>
      </c>
      <c r="X75">
        <v>59</v>
      </c>
    </row>
    <row r="76" spans="1:24" x14ac:dyDescent="0.3">
      <c r="A76" t="s">
        <v>25</v>
      </c>
      <c r="B76" t="s">
        <v>24</v>
      </c>
      <c r="C76" t="s">
        <v>26</v>
      </c>
      <c r="D76">
        <v>75</v>
      </c>
      <c r="E76" t="s">
        <v>139</v>
      </c>
      <c r="K76">
        <v>20</v>
      </c>
      <c r="O76">
        <v>20</v>
      </c>
      <c r="P76">
        <v>1</v>
      </c>
      <c r="Q76" t="s">
        <v>255</v>
      </c>
      <c r="R76">
        <v>20</v>
      </c>
      <c r="S76">
        <v>5.4</v>
      </c>
      <c r="T76">
        <v>7</v>
      </c>
      <c r="U76" t="s">
        <v>18</v>
      </c>
      <c r="V76" t="s">
        <v>131</v>
      </c>
      <c r="W76">
        <v>60</v>
      </c>
      <c r="X76">
        <v>60</v>
      </c>
    </row>
    <row r="77" spans="1:24" x14ac:dyDescent="0.3">
      <c r="A77" t="s">
        <v>25</v>
      </c>
      <c r="B77" t="s">
        <v>24</v>
      </c>
      <c r="C77" t="s">
        <v>26</v>
      </c>
      <c r="D77">
        <v>76</v>
      </c>
      <c r="E77" t="s">
        <v>139</v>
      </c>
      <c r="L77">
        <v>24</v>
      </c>
      <c r="O77">
        <v>24</v>
      </c>
      <c r="P77">
        <v>1</v>
      </c>
      <c r="Q77" t="s">
        <v>256</v>
      </c>
      <c r="R77">
        <v>24</v>
      </c>
      <c r="S77">
        <v>6.96</v>
      </c>
      <c r="T77">
        <v>8.64</v>
      </c>
      <c r="U77" t="s">
        <v>18</v>
      </c>
      <c r="V77" t="s">
        <v>131</v>
      </c>
      <c r="W77">
        <v>61</v>
      </c>
      <c r="X77">
        <v>61</v>
      </c>
    </row>
    <row r="78" spans="1:24" x14ac:dyDescent="0.3">
      <c r="A78" t="s">
        <v>25</v>
      </c>
      <c r="B78" t="s">
        <v>24</v>
      </c>
      <c r="C78" t="s">
        <v>26</v>
      </c>
      <c r="D78">
        <v>77</v>
      </c>
      <c r="E78" t="s">
        <v>139</v>
      </c>
      <c r="M78">
        <v>22</v>
      </c>
      <c r="O78">
        <v>22</v>
      </c>
      <c r="P78">
        <v>1</v>
      </c>
      <c r="Q78" t="s">
        <v>257</v>
      </c>
      <c r="R78">
        <v>22</v>
      </c>
      <c r="S78">
        <v>7.08</v>
      </c>
      <c r="T78">
        <v>8.7200000000000006</v>
      </c>
      <c r="U78" t="s">
        <v>18</v>
      </c>
      <c r="V78" t="s">
        <v>131</v>
      </c>
      <c r="W78">
        <v>62</v>
      </c>
      <c r="X78">
        <v>62</v>
      </c>
    </row>
    <row r="79" spans="1:24" x14ac:dyDescent="0.3">
      <c r="A79" t="s">
        <v>25</v>
      </c>
      <c r="B79" t="s">
        <v>24</v>
      </c>
      <c r="C79" t="s">
        <v>26</v>
      </c>
      <c r="D79">
        <v>78</v>
      </c>
      <c r="E79" t="s">
        <v>139</v>
      </c>
      <c r="N79">
        <v>22</v>
      </c>
      <c r="O79">
        <v>22</v>
      </c>
      <c r="P79">
        <v>1</v>
      </c>
      <c r="Q79" t="s">
        <v>258</v>
      </c>
      <c r="R79">
        <v>22</v>
      </c>
      <c r="S79">
        <v>7.17</v>
      </c>
      <c r="T79">
        <v>8.81</v>
      </c>
      <c r="U79" t="s">
        <v>18</v>
      </c>
      <c r="V79" t="s">
        <v>131</v>
      </c>
      <c r="W79">
        <v>63</v>
      </c>
      <c r="X79">
        <v>63</v>
      </c>
    </row>
    <row r="80" spans="1:24" x14ac:dyDescent="0.3">
      <c r="A80" t="s">
        <v>25</v>
      </c>
      <c r="B80" t="s">
        <v>24</v>
      </c>
      <c r="C80" t="s">
        <v>26</v>
      </c>
      <c r="D80">
        <v>79</v>
      </c>
      <c r="E80" t="s">
        <v>139</v>
      </c>
      <c r="G80">
        <v>17</v>
      </c>
      <c r="H80">
        <v>2</v>
      </c>
      <c r="I80">
        <v>11</v>
      </c>
      <c r="O80">
        <v>30</v>
      </c>
      <c r="P80">
        <v>1</v>
      </c>
      <c r="Q80" t="s">
        <v>214</v>
      </c>
      <c r="R80">
        <v>30</v>
      </c>
      <c r="S80">
        <v>6.99</v>
      </c>
      <c r="T80">
        <v>8.7899999999999991</v>
      </c>
      <c r="U80" t="s">
        <v>18</v>
      </c>
      <c r="V80" t="s">
        <v>131</v>
      </c>
      <c r="W80">
        <v>64</v>
      </c>
      <c r="X80">
        <v>64</v>
      </c>
    </row>
    <row r="81" spans="1:24" x14ac:dyDescent="0.3">
      <c r="A81" t="s">
        <v>25</v>
      </c>
      <c r="B81" t="s">
        <v>24</v>
      </c>
      <c r="C81" t="s">
        <v>26</v>
      </c>
      <c r="D81">
        <v>80</v>
      </c>
      <c r="E81" t="s">
        <v>139</v>
      </c>
      <c r="J81">
        <v>1</v>
      </c>
      <c r="L81">
        <v>15</v>
      </c>
      <c r="N81">
        <v>3</v>
      </c>
      <c r="O81">
        <v>19</v>
      </c>
      <c r="P81">
        <v>1</v>
      </c>
      <c r="Q81" t="s">
        <v>215</v>
      </c>
      <c r="R81">
        <v>19</v>
      </c>
      <c r="S81">
        <v>5.59</v>
      </c>
      <c r="T81">
        <v>7.17</v>
      </c>
      <c r="U81" t="s">
        <v>18</v>
      </c>
      <c r="V81" t="s">
        <v>131</v>
      </c>
      <c r="W81">
        <v>65</v>
      </c>
      <c r="X81">
        <v>65</v>
      </c>
    </row>
    <row r="82" spans="1:24" x14ac:dyDescent="0.3">
      <c r="A82" t="s">
        <v>25</v>
      </c>
      <c r="B82" t="s">
        <v>24</v>
      </c>
      <c r="C82" t="s">
        <v>26</v>
      </c>
      <c r="D82">
        <v>81</v>
      </c>
      <c r="E82" t="s">
        <v>139</v>
      </c>
      <c r="M82">
        <v>13</v>
      </c>
      <c r="O82">
        <v>13</v>
      </c>
      <c r="P82">
        <v>1</v>
      </c>
      <c r="Q82" t="s">
        <v>216</v>
      </c>
      <c r="R82">
        <v>13</v>
      </c>
      <c r="S82">
        <v>4.1900000000000004</v>
      </c>
      <c r="T82">
        <v>5.65</v>
      </c>
      <c r="U82" t="s">
        <v>18</v>
      </c>
      <c r="V82" t="s">
        <v>131</v>
      </c>
      <c r="W82">
        <v>66</v>
      </c>
      <c r="X82">
        <v>66</v>
      </c>
    </row>
    <row r="83" spans="1:24" x14ac:dyDescent="0.3">
      <c r="A83" t="s">
        <v>25</v>
      </c>
      <c r="B83" t="s">
        <v>24</v>
      </c>
      <c r="C83" t="s">
        <v>26</v>
      </c>
      <c r="D83">
        <v>82</v>
      </c>
      <c r="E83" t="s">
        <v>140</v>
      </c>
      <c r="F83">
        <v>23</v>
      </c>
      <c r="O83">
        <v>23</v>
      </c>
      <c r="P83">
        <v>1</v>
      </c>
      <c r="Q83" t="s">
        <v>217</v>
      </c>
      <c r="R83">
        <v>23</v>
      </c>
      <c r="S83">
        <v>5.01</v>
      </c>
      <c r="T83">
        <v>6.67</v>
      </c>
      <c r="U83" t="s">
        <v>18</v>
      </c>
      <c r="V83" t="s">
        <v>131</v>
      </c>
      <c r="W83">
        <v>67</v>
      </c>
      <c r="X83">
        <v>67</v>
      </c>
    </row>
    <row r="84" spans="1:24" x14ac:dyDescent="0.3">
      <c r="A84" t="s">
        <v>25</v>
      </c>
      <c r="B84" t="s">
        <v>24</v>
      </c>
      <c r="C84" t="s">
        <v>26</v>
      </c>
      <c r="D84">
        <v>83</v>
      </c>
      <c r="E84" t="s">
        <v>140</v>
      </c>
      <c r="G84">
        <v>30</v>
      </c>
      <c r="O84">
        <v>30</v>
      </c>
      <c r="P84">
        <v>2</v>
      </c>
      <c r="Q84" t="s">
        <v>259</v>
      </c>
      <c r="R84">
        <v>60</v>
      </c>
      <c r="S84">
        <v>6.78</v>
      </c>
      <c r="T84">
        <v>8.58</v>
      </c>
      <c r="U84" t="s">
        <v>18</v>
      </c>
      <c r="V84" t="s">
        <v>131</v>
      </c>
      <c r="W84">
        <v>68</v>
      </c>
      <c r="X84">
        <v>68</v>
      </c>
    </row>
    <row r="85" spans="1:24" x14ac:dyDescent="0.3">
      <c r="A85" t="s">
        <v>25</v>
      </c>
      <c r="B85" t="s">
        <v>24</v>
      </c>
      <c r="C85" t="s">
        <v>26</v>
      </c>
      <c r="D85">
        <v>84</v>
      </c>
      <c r="E85" t="s">
        <v>140</v>
      </c>
      <c r="G85">
        <v>30</v>
      </c>
      <c r="O85">
        <v>30</v>
      </c>
      <c r="P85">
        <v>2</v>
      </c>
      <c r="Q85" t="s">
        <v>259</v>
      </c>
      <c r="R85">
        <v>60</v>
      </c>
      <c r="S85">
        <v>6.78</v>
      </c>
      <c r="T85">
        <v>8.58</v>
      </c>
      <c r="U85" t="s">
        <v>18</v>
      </c>
      <c r="V85" t="s">
        <v>131</v>
      </c>
      <c r="W85">
        <v>68</v>
      </c>
      <c r="X85">
        <v>68</v>
      </c>
    </row>
    <row r="86" spans="1:24" x14ac:dyDescent="0.3">
      <c r="A86" t="s">
        <v>25</v>
      </c>
      <c r="B86" t="s">
        <v>24</v>
      </c>
      <c r="C86" t="s">
        <v>26</v>
      </c>
      <c r="D86">
        <v>85</v>
      </c>
      <c r="E86" t="s">
        <v>140</v>
      </c>
      <c r="H86">
        <v>30</v>
      </c>
      <c r="O86">
        <v>30</v>
      </c>
      <c r="P86">
        <v>2</v>
      </c>
      <c r="Q86" t="s">
        <v>260</v>
      </c>
      <c r="R86">
        <v>60</v>
      </c>
      <c r="S86">
        <v>7.02</v>
      </c>
      <c r="T86">
        <v>8.82</v>
      </c>
      <c r="U86" t="s">
        <v>18</v>
      </c>
      <c r="V86" t="s">
        <v>131</v>
      </c>
      <c r="W86">
        <v>69</v>
      </c>
      <c r="X86">
        <v>69</v>
      </c>
    </row>
    <row r="87" spans="1:24" x14ac:dyDescent="0.3">
      <c r="A87" t="s">
        <v>25</v>
      </c>
      <c r="B87" t="s">
        <v>24</v>
      </c>
      <c r="C87" t="s">
        <v>26</v>
      </c>
      <c r="D87">
        <v>86</v>
      </c>
      <c r="E87" t="s">
        <v>140</v>
      </c>
      <c r="H87">
        <v>30</v>
      </c>
      <c r="O87">
        <v>30</v>
      </c>
      <c r="P87">
        <v>2</v>
      </c>
      <c r="Q87" t="s">
        <v>260</v>
      </c>
      <c r="R87">
        <v>60</v>
      </c>
      <c r="S87">
        <v>7.02</v>
      </c>
      <c r="T87">
        <v>8.82</v>
      </c>
      <c r="U87" t="s">
        <v>18</v>
      </c>
      <c r="V87" t="s">
        <v>131</v>
      </c>
      <c r="W87">
        <v>69</v>
      </c>
      <c r="X87">
        <v>69</v>
      </c>
    </row>
    <row r="88" spans="1:24" x14ac:dyDescent="0.3">
      <c r="A88" t="s">
        <v>25</v>
      </c>
      <c r="B88" t="s">
        <v>24</v>
      </c>
      <c r="C88" t="s">
        <v>26</v>
      </c>
      <c r="D88">
        <v>87</v>
      </c>
      <c r="E88" t="s">
        <v>140</v>
      </c>
      <c r="I88">
        <v>30</v>
      </c>
      <c r="O88">
        <v>30</v>
      </c>
      <c r="P88">
        <v>1</v>
      </c>
      <c r="Q88" t="s">
        <v>261</v>
      </c>
      <c r="R88">
        <v>30</v>
      </c>
      <c r="S88">
        <v>7.32</v>
      </c>
      <c r="T88">
        <v>9.1199999999999992</v>
      </c>
      <c r="U88" t="s">
        <v>18</v>
      </c>
      <c r="V88" t="s">
        <v>131</v>
      </c>
      <c r="W88">
        <v>70</v>
      </c>
      <c r="X88">
        <v>70</v>
      </c>
    </row>
    <row r="89" spans="1:24" x14ac:dyDescent="0.3">
      <c r="A89" t="s">
        <v>25</v>
      </c>
      <c r="B89" t="s">
        <v>24</v>
      </c>
      <c r="C89" t="s">
        <v>26</v>
      </c>
      <c r="D89">
        <v>88</v>
      </c>
      <c r="E89" t="s">
        <v>140</v>
      </c>
      <c r="I89">
        <v>25</v>
      </c>
      <c r="O89">
        <v>25</v>
      </c>
      <c r="P89">
        <v>1</v>
      </c>
      <c r="Q89" t="s">
        <v>262</v>
      </c>
      <c r="R89">
        <v>25</v>
      </c>
      <c r="S89">
        <v>6.1</v>
      </c>
      <c r="T89">
        <v>7.8</v>
      </c>
      <c r="U89" t="s">
        <v>18</v>
      </c>
      <c r="V89" t="s">
        <v>131</v>
      </c>
      <c r="W89">
        <v>71</v>
      </c>
      <c r="X89">
        <v>71</v>
      </c>
    </row>
    <row r="90" spans="1:24" x14ac:dyDescent="0.3">
      <c r="A90" t="s">
        <v>25</v>
      </c>
      <c r="B90" t="s">
        <v>24</v>
      </c>
      <c r="C90" t="s">
        <v>26</v>
      </c>
      <c r="D90">
        <v>89</v>
      </c>
      <c r="E90" t="s">
        <v>140</v>
      </c>
      <c r="J90">
        <v>24</v>
      </c>
      <c r="O90">
        <v>24</v>
      </c>
      <c r="P90">
        <v>1</v>
      </c>
      <c r="Q90" t="s">
        <v>263</v>
      </c>
      <c r="R90">
        <v>24</v>
      </c>
      <c r="S90">
        <v>6.29</v>
      </c>
      <c r="T90">
        <v>7.97</v>
      </c>
      <c r="U90" t="s">
        <v>18</v>
      </c>
      <c r="V90" t="s">
        <v>131</v>
      </c>
      <c r="W90">
        <v>72</v>
      </c>
      <c r="X90">
        <v>72</v>
      </c>
    </row>
    <row r="91" spans="1:24" x14ac:dyDescent="0.3">
      <c r="A91" t="s">
        <v>25</v>
      </c>
      <c r="B91" t="s">
        <v>24</v>
      </c>
      <c r="C91" t="s">
        <v>26</v>
      </c>
      <c r="D91">
        <v>90</v>
      </c>
      <c r="E91" t="s">
        <v>140</v>
      </c>
      <c r="K91">
        <v>24</v>
      </c>
      <c r="O91">
        <v>24</v>
      </c>
      <c r="P91">
        <v>1</v>
      </c>
      <c r="Q91" t="s">
        <v>264</v>
      </c>
      <c r="R91">
        <v>24</v>
      </c>
      <c r="S91">
        <v>6.48</v>
      </c>
      <c r="T91">
        <v>8.16</v>
      </c>
      <c r="U91" t="s">
        <v>18</v>
      </c>
      <c r="V91" t="s">
        <v>131</v>
      </c>
      <c r="W91">
        <v>73</v>
      </c>
      <c r="X91">
        <v>73</v>
      </c>
    </row>
    <row r="92" spans="1:24" x14ac:dyDescent="0.3">
      <c r="A92" t="s">
        <v>25</v>
      </c>
      <c r="B92" t="s">
        <v>24</v>
      </c>
      <c r="C92" t="s">
        <v>26</v>
      </c>
      <c r="D92">
        <v>91</v>
      </c>
      <c r="E92" t="s">
        <v>140</v>
      </c>
      <c r="G92">
        <v>14</v>
      </c>
      <c r="J92">
        <v>14</v>
      </c>
      <c r="O92">
        <v>28</v>
      </c>
      <c r="P92">
        <v>1</v>
      </c>
      <c r="Q92" t="s">
        <v>265</v>
      </c>
      <c r="R92">
        <v>28</v>
      </c>
      <c r="S92">
        <v>6.83</v>
      </c>
      <c r="T92">
        <v>8.59</v>
      </c>
      <c r="U92" t="s">
        <v>18</v>
      </c>
      <c r="V92" t="s">
        <v>131</v>
      </c>
      <c r="W92">
        <v>74</v>
      </c>
      <c r="X92">
        <v>74</v>
      </c>
    </row>
    <row r="93" spans="1:24" x14ac:dyDescent="0.3">
      <c r="A93" t="s">
        <v>25</v>
      </c>
      <c r="B93" t="s">
        <v>24</v>
      </c>
      <c r="C93" t="s">
        <v>26</v>
      </c>
      <c r="D93">
        <v>92</v>
      </c>
      <c r="E93" t="s">
        <v>140</v>
      </c>
      <c r="H93">
        <v>19</v>
      </c>
      <c r="L93">
        <v>1</v>
      </c>
      <c r="M93">
        <v>1</v>
      </c>
      <c r="N93">
        <v>1</v>
      </c>
      <c r="O93">
        <v>22</v>
      </c>
      <c r="P93">
        <v>1</v>
      </c>
      <c r="Q93" t="s">
        <v>266</v>
      </c>
      <c r="R93">
        <v>22</v>
      </c>
      <c r="S93">
        <v>5.38</v>
      </c>
      <c r="T93">
        <v>7.02</v>
      </c>
      <c r="U93" t="s">
        <v>18</v>
      </c>
      <c r="V93" t="s">
        <v>131</v>
      </c>
      <c r="W93">
        <v>75</v>
      </c>
      <c r="X93">
        <v>75</v>
      </c>
    </row>
    <row r="94" spans="1:24" x14ac:dyDescent="0.3">
      <c r="A94" t="s">
        <v>25</v>
      </c>
      <c r="B94" t="s">
        <v>24</v>
      </c>
      <c r="C94" t="s">
        <v>26</v>
      </c>
      <c r="D94">
        <v>93</v>
      </c>
      <c r="E94" t="s">
        <v>141</v>
      </c>
      <c r="F94">
        <v>30</v>
      </c>
      <c r="O94">
        <v>30</v>
      </c>
      <c r="P94">
        <v>2</v>
      </c>
      <c r="Q94" t="s">
        <v>267</v>
      </c>
      <c r="R94">
        <v>60</v>
      </c>
      <c r="S94">
        <v>6.54</v>
      </c>
      <c r="T94">
        <v>8.34</v>
      </c>
      <c r="U94" t="s">
        <v>18</v>
      </c>
      <c r="V94" t="s">
        <v>131</v>
      </c>
      <c r="W94">
        <v>76</v>
      </c>
      <c r="X94">
        <v>76</v>
      </c>
    </row>
    <row r="95" spans="1:24" x14ac:dyDescent="0.3">
      <c r="A95" t="s">
        <v>25</v>
      </c>
      <c r="B95" t="s">
        <v>24</v>
      </c>
      <c r="C95" t="s">
        <v>26</v>
      </c>
      <c r="D95">
        <v>94</v>
      </c>
      <c r="E95" t="s">
        <v>141</v>
      </c>
      <c r="F95">
        <v>30</v>
      </c>
      <c r="O95">
        <v>30</v>
      </c>
      <c r="P95">
        <v>2</v>
      </c>
      <c r="Q95" t="s">
        <v>267</v>
      </c>
      <c r="R95">
        <v>60</v>
      </c>
      <c r="S95">
        <v>6.54</v>
      </c>
      <c r="T95">
        <v>8.34</v>
      </c>
      <c r="U95" t="s">
        <v>18</v>
      </c>
      <c r="V95" t="s">
        <v>131</v>
      </c>
      <c r="W95">
        <v>76</v>
      </c>
      <c r="X95">
        <v>76</v>
      </c>
    </row>
    <row r="96" spans="1:24" x14ac:dyDescent="0.3">
      <c r="A96" t="s">
        <v>25</v>
      </c>
      <c r="B96" t="s">
        <v>24</v>
      </c>
      <c r="C96" t="s">
        <v>26</v>
      </c>
      <c r="D96">
        <v>95</v>
      </c>
      <c r="E96" t="s">
        <v>141</v>
      </c>
      <c r="G96">
        <v>30</v>
      </c>
      <c r="O96">
        <v>30</v>
      </c>
      <c r="P96">
        <v>6</v>
      </c>
      <c r="Q96" t="s">
        <v>268</v>
      </c>
      <c r="R96">
        <v>180</v>
      </c>
      <c r="S96">
        <v>6.78</v>
      </c>
      <c r="T96">
        <v>8.58</v>
      </c>
      <c r="U96" t="s">
        <v>18</v>
      </c>
      <c r="V96" t="s">
        <v>131</v>
      </c>
      <c r="W96">
        <v>77</v>
      </c>
      <c r="X96">
        <v>77</v>
      </c>
    </row>
    <row r="97" spans="1:24" x14ac:dyDescent="0.3">
      <c r="A97" t="s">
        <v>25</v>
      </c>
      <c r="B97" t="s">
        <v>24</v>
      </c>
      <c r="C97" t="s">
        <v>26</v>
      </c>
      <c r="D97">
        <v>96</v>
      </c>
      <c r="E97" t="s">
        <v>141</v>
      </c>
      <c r="G97">
        <v>30</v>
      </c>
      <c r="O97">
        <v>30</v>
      </c>
      <c r="P97">
        <v>6</v>
      </c>
      <c r="Q97" t="s">
        <v>268</v>
      </c>
      <c r="R97">
        <v>180</v>
      </c>
      <c r="S97">
        <v>6.78</v>
      </c>
      <c r="T97">
        <v>8.58</v>
      </c>
      <c r="U97" t="s">
        <v>18</v>
      </c>
      <c r="V97" t="s">
        <v>131</v>
      </c>
      <c r="W97">
        <v>77</v>
      </c>
      <c r="X97">
        <v>77</v>
      </c>
    </row>
    <row r="98" spans="1:24" x14ac:dyDescent="0.3">
      <c r="A98" t="s">
        <v>25</v>
      </c>
      <c r="B98" t="s">
        <v>24</v>
      </c>
      <c r="C98" t="s">
        <v>26</v>
      </c>
      <c r="D98">
        <v>97</v>
      </c>
      <c r="E98" t="s">
        <v>141</v>
      </c>
      <c r="G98">
        <v>30</v>
      </c>
      <c r="O98">
        <v>30</v>
      </c>
      <c r="P98">
        <v>6</v>
      </c>
      <c r="Q98" t="s">
        <v>268</v>
      </c>
      <c r="R98">
        <v>180</v>
      </c>
      <c r="S98">
        <v>6.78</v>
      </c>
      <c r="T98">
        <v>8.58</v>
      </c>
      <c r="U98" t="s">
        <v>18</v>
      </c>
      <c r="V98" t="s">
        <v>131</v>
      </c>
      <c r="W98">
        <v>77</v>
      </c>
      <c r="X98">
        <v>77</v>
      </c>
    </row>
    <row r="99" spans="1:24" x14ac:dyDescent="0.3">
      <c r="A99" t="s">
        <v>25</v>
      </c>
      <c r="B99" t="s">
        <v>24</v>
      </c>
      <c r="C99" t="s">
        <v>26</v>
      </c>
      <c r="D99">
        <v>98</v>
      </c>
      <c r="E99" t="s">
        <v>141</v>
      </c>
      <c r="G99">
        <v>30</v>
      </c>
      <c r="O99">
        <v>30</v>
      </c>
      <c r="P99">
        <v>6</v>
      </c>
      <c r="Q99" t="s">
        <v>268</v>
      </c>
      <c r="R99">
        <v>180</v>
      </c>
      <c r="S99">
        <v>6.78</v>
      </c>
      <c r="T99">
        <v>8.58</v>
      </c>
      <c r="U99" t="s">
        <v>18</v>
      </c>
      <c r="V99" t="s">
        <v>131</v>
      </c>
      <c r="W99">
        <v>77</v>
      </c>
      <c r="X99">
        <v>77</v>
      </c>
    </row>
    <row r="100" spans="1:24" x14ac:dyDescent="0.3">
      <c r="A100" t="s">
        <v>25</v>
      </c>
      <c r="B100" t="s">
        <v>24</v>
      </c>
      <c r="C100" t="s">
        <v>26</v>
      </c>
      <c r="D100">
        <v>99</v>
      </c>
      <c r="E100" t="s">
        <v>141</v>
      </c>
      <c r="G100">
        <v>30</v>
      </c>
      <c r="O100">
        <v>30</v>
      </c>
      <c r="P100">
        <v>6</v>
      </c>
      <c r="Q100" t="s">
        <v>268</v>
      </c>
      <c r="R100">
        <v>180</v>
      </c>
      <c r="S100">
        <v>6.78</v>
      </c>
      <c r="T100">
        <v>8.58</v>
      </c>
      <c r="U100" t="s">
        <v>18</v>
      </c>
      <c r="V100" t="s">
        <v>131</v>
      </c>
      <c r="W100">
        <v>77</v>
      </c>
      <c r="X100">
        <v>77</v>
      </c>
    </row>
    <row r="101" spans="1:24" x14ac:dyDescent="0.3">
      <c r="A101" t="s">
        <v>25</v>
      </c>
      <c r="B101" t="s">
        <v>24</v>
      </c>
      <c r="C101" t="s">
        <v>26</v>
      </c>
      <c r="D101">
        <v>100</v>
      </c>
      <c r="E101" t="s">
        <v>141</v>
      </c>
      <c r="G101">
        <v>30</v>
      </c>
      <c r="O101">
        <v>30</v>
      </c>
      <c r="P101">
        <v>6</v>
      </c>
      <c r="Q101" t="s">
        <v>268</v>
      </c>
      <c r="R101">
        <v>180</v>
      </c>
      <c r="S101">
        <v>6.78</v>
      </c>
      <c r="T101">
        <v>8.58</v>
      </c>
      <c r="U101" t="s">
        <v>18</v>
      </c>
      <c r="V101" t="s">
        <v>131</v>
      </c>
      <c r="W101">
        <v>77</v>
      </c>
      <c r="X101">
        <v>77</v>
      </c>
    </row>
    <row r="102" spans="1:24" x14ac:dyDescent="0.3">
      <c r="A102" t="s">
        <v>25</v>
      </c>
      <c r="B102" t="s">
        <v>24</v>
      </c>
      <c r="C102" t="s">
        <v>26</v>
      </c>
      <c r="D102">
        <v>101</v>
      </c>
      <c r="E102" t="s">
        <v>141</v>
      </c>
      <c r="H102">
        <v>30</v>
      </c>
      <c r="O102">
        <v>30</v>
      </c>
      <c r="P102">
        <v>6</v>
      </c>
      <c r="Q102" t="s">
        <v>269</v>
      </c>
      <c r="R102">
        <v>180</v>
      </c>
      <c r="S102">
        <v>7.02</v>
      </c>
      <c r="T102">
        <v>8.82</v>
      </c>
      <c r="U102" t="s">
        <v>18</v>
      </c>
      <c r="V102" t="s">
        <v>131</v>
      </c>
      <c r="W102">
        <v>78</v>
      </c>
      <c r="X102">
        <v>78</v>
      </c>
    </row>
    <row r="103" spans="1:24" x14ac:dyDescent="0.3">
      <c r="A103" t="s">
        <v>25</v>
      </c>
      <c r="B103" t="s">
        <v>24</v>
      </c>
      <c r="C103" t="s">
        <v>26</v>
      </c>
      <c r="D103">
        <v>102</v>
      </c>
      <c r="E103" t="s">
        <v>141</v>
      </c>
      <c r="H103">
        <v>30</v>
      </c>
      <c r="O103">
        <v>30</v>
      </c>
      <c r="P103">
        <v>6</v>
      </c>
      <c r="Q103" t="s">
        <v>269</v>
      </c>
      <c r="R103">
        <v>180</v>
      </c>
      <c r="S103">
        <v>7.02</v>
      </c>
      <c r="T103">
        <v>8.82</v>
      </c>
      <c r="U103" t="s">
        <v>18</v>
      </c>
      <c r="V103" t="s">
        <v>131</v>
      </c>
      <c r="W103">
        <v>78</v>
      </c>
      <c r="X103">
        <v>78</v>
      </c>
    </row>
    <row r="104" spans="1:24" x14ac:dyDescent="0.3">
      <c r="A104" t="s">
        <v>25</v>
      </c>
      <c r="B104" t="s">
        <v>24</v>
      </c>
      <c r="C104" t="s">
        <v>26</v>
      </c>
      <c r="D104">
        <v>103</v>
      </c>
      <c r="E104" t="s">
        <v>141</v>
      </c>
      <c r="H104">
        <v>30</v>
      </c>
      <c r="O104">
        <v>30</v>
      </c>
      <c r="P104">
        <v>6</v>
      </c>
      <c r="Q104" t="s">
        <v>269</v>
      </c>
      <c r="R104">
        <v>180</v>
      </c>
      <c r="S104">
        <v>7.02</v>
      </c>
      <c r="T104">
        <v>8.82</v>
      </c>
      <c r="U104" t="s">
        <v>18</v>
      </c>
      <c r="V104" t="s">
        <v>131</v>
      </c>
      <c r="W104">
        <v>78</v>
      </c>
      <c r="X104">
        <v>78</v>
      </c>
    </row>
    <row r="105" spans="1:24" x14ac:dyDescent="0.3">
      <c r="A105" t="s">
        <v>25</v>
      </c>
      <c r="B105" t="s">
        <v>24</v>
      </c>
      <c r="C105" t="s">
        <v>26</v>
      </c>
      <c r="D105">
        <v>104</v>
      </c>
      <c r="E105" t="s">
        <v>141</v>
      </c>
      <c r="H105">
        <v>30</v>
      </c>
      <c r="O105">
        <v>30</v>
      </c>
      <c r="P105">
        <v>6</v>
      </c>
      <c r="Q105" t="s">
        <v>269</v>
      </c>
      <c r="R105">
        <v>180</v>
      </c>
      <c r="S105">
        <v>7.02</v>
      </c>
      <c r="T105">
        <v>8.82</v>
      </c>
      <c r="U105" t="s">
        <v>18</v>
      </c>
      <c r="V105" t="s">
        <v>131</v>
      </c>
      <c r="W105">
        <v>78</v>
      </c>
      <c r="X105">
        <v>78</v>
      </c>
    </row>
    <row r="106" spans="1:24" x14ac:dyDescent="0.3">
      <c r="A106" t="s">
        <v>25</v>
      </c>
      <c r="B106" t="s">
        <v>24</v>
      </c>
      <c r="C106" t="s">
        <v>26</v>
      </c>
      <c r="D106">
        <v>105</v>
      </c>
      <c r="E106" t="s">
        <v>141</v>
      </c>
      <c r="H106">
        <v>30</v>
      </c>
      <c r="O106">
        <v>30</v>
      </c>
      <c r="P106">
        <v>6</v>
      </c>
      <c r="Q106" t="s">
        <v>269</v>
      </c>
      <c r="R106">
        <v>180</v>
      </c>
      <c r="S106">
        <v>7.02</v>
      </c>
      <c r="T106">
        <v>8.82</v>
      </c>
      <c r="U106" t="s">
        <v>18</v>
      </c>
      <c r="V106" t="s">
        <v>131</v>
      </c>
      <c r="W106">
        <v>78</v>
      </c>
      <c r="X106">
        <v>78</v>
      </c>
    </row>
    <row r="107" spans="1:24" x14ac:dyDescent="0.3">
      <c r="A107" t="s">
        <v>25</v>
      </c>
      <c r="B107" t="s">
        <v>24</v>
      </c>
      <c r="C107" t="s">
        <v>26</v>
      </c>
      <c r="D107">
        <v>106</v>
      </c>
      <c r="E107" t="s">
        <v>141</v>
      </c>
      <c r="H107">
        <v>30</v>
      </c>
      <c r="O107">
        <v>30</v>
      </c>
      <c r="P107">
        <v>6</v>
      </c>
      <c r="Q107" t="s">
        <v>269</v>
      </c>
      <c r="R107">
        <v>180</v>
      </c>
      <c r="S107">
        <v>7.02</v>
      </c>
      <c r="T107">
        <v>8.82</v>
      </c>
      <c r="U107" t="s">
        <v>18</v>
      </c>
      <c r="V107" t="s">
        <v>131</v>
      </c>
      <c r="W107">
        <v>78</v>
      </c>
      <c r="X107">
        <v>78</v>
      </c>
    </row>
    <row r="108" spans="1:24" x14ac:dyDescent="0.3">
      <c r="A108" t="s">
        <v>25</v>
      </c>
      <c r="B108" t="s">
        <v>24</v>
      </c>
      <c r="C108" t="s">
        <v>26</v>
      </c>
      <c r="D108">
        <v>107</v>
      </c>
      <c r="E108" t="s">
        <v>141</v>
      </c>
      <c r="I108">
        <v>30</v>
      </c>
      <c r="O108">
        <v>30</v>
      </c>
      <c r="P108">
        <v>5</v>
      </c>
      <c r="Q108" t="s">
        <v>270</v>
      </c>
      <c r="R108">
        <v>150</v>
      </c>
      <c r="S108">
        <v>7.32</v>
      </c>
      <c r="T108">
        <v>9.1199999999999992</v>
      </c>
      <c r="U108" t="s">
        <v>18</v>
      </c>
      <c r="V108" t="s">
        <v>131</v>
      </c>
      <c r="W108">
        <v>79</v>
      </c>
      <c r="X108">
        <v>79</v>
      </c>
    </row>
    <row r="109" spans="1:24" x14ac:dyDescent="0.3">
      <c r="A109" t="s">
        <v>25</v>
      </c>
      <c r="B109" t="s">
        <v>24</v>
      </c>
      <c r="C109" t="s">
        <v>26</v>
      </c>
      <c r="D109">
        <v>108</v>
      </c>
      <c r="E109" t="s">
        <v>141</v>
      </c>
      <c r="I109">
        <v>30</v>
      </c>
      <c r="O109">
        <v>30</v>
      </c>
      <c r="P109">
        <v>5</v>
      </c>
      <c r="Q109" t="s">
        <v>270</v>
      </c>
      <c r="R109">
        <v>150</v>
      </c>
      <c r="S109">
        <v>7.32</v>
      </c>
      <c r="T109">
        <v>9.1199999999999992</v>
      </c>
      <c r="U109" t="s">
        <v>18</v>
      </c>
      <c r="V109" t="s">
        <v>131</v>
      </c>
      <c r="W109">
        <v>79</v>
      </c>
      <c r="X109">
        <v>79</v>
      </c>
    </row>
    <row r="110" spans="1:24" x14ac:dyDescent="0.3">
      <c r="A110" t="s">
        <v>25</v>
      </c>
      <c r="B110" t="s">
        <v>24</v>
      </c>
      <c r="C110" t="s">
        <v>26</v>
      </c>
      <c r="D110">
        <v>109</v>
      </c>
      <c r="E110" t="s">
        <v>141</v>
      </c>
      <c r="I110">
        <v>30</v>
      </c>
      <c r="O110">
        <v>30</v>
      </c>
      <c r="P110">
        <v>5</v>
      </c>
      <c r="Q110" t="s">
        <v>270</v>
      </c>
      <c r="R110">
        <v>150</v>
      </c>
      <c r="S110">
        <v>7.32</v>
      </c>
      <c r="T110">
        <v>9.1199999999999992</v>
      </c>
      <c r="U110" t="s">
        <v>18</v>
      </c>
      <c r="V110" t="s">
        <v>131</v>
      </c>
      <c r="W110">
        <v>79</v>
      </c>
      <c r="X110">
        <v>79</v>
      </c>
    </row>
    <row r="111" spans="1:24" x14ac:dyDescent="0.3">
      <c r="A111" t="s">
        <v>25</v>
      </c>
      <c r="B111" t="s">
        <v>24</v>
      </c>
      <c r="C111" t="s">
        <v>26</v>
      </c>
      <c r="D111">
        <v>110</v>
      </c>
      <c r="E111" t="s">
        <v>141</v>
      </c>
      <c r="I111">
        <v>30</v>
      </c>
      <c r="O111">
        <v>30</v>
      </c>
      <c r="P111">
        <v>5</v>
      </c>
      <c r="Q111" t="s">
        <v>270</v>
      </c>
      <c r="R111">
        <v>150</v>
      </c>
      <c r="S111">
        <v>7.32</v>
      </c>
      <c r="T111">
        <v>9.1199999999999992</v>
      </c>
      <c r="U111" t="s">
        <v>18</v>
      </c>
      <c r="V111" t="s">
        <v>131</v>
      </c>
      <c r="W111">
        <v>79</v>
      </c>
      <c r="X111">
        <v>79</v>
      </c>
    </row>
    <row r="112" spans="1:24" x14ac:dyDescent="0.3">
      <c r="A112" t="s">
        <v>25</v>
      </c>
      <c r="B112" t="s">
        <v>24</v>
      </c>
      <c r="C112" t="s">
        <v>26</v>
      </c>
      <c r="D112">
        <v>111</v>
      </c>
      <c r="E112" t="s">
        <v>141</v>
      </c>
      <c r="I112">
        <v>30</v>
      </c>
      <c r="O112">
        <v>30</v>
      </c>
      <c r="P112">
        <v>5</v>
      </c>
      <c r="Q112" t="s">
        <v>270</v>
      </c>
      <c r="R112">
        <v>150</v>
      </c>
      <c r="S112">
        <v>7.32</v>
      </c>
      <c r="T112">
        <v>9.1199999999999992</v>
      </c>
      <c r="U112" t="s">
        <v>18</v>
      </c>
      <c r="V112" t="s">
        <v>131</v>
      </c>
      <c r="W112">
        <v>79</v>
      </c>
      <c r="X112">
        <v>79</v>
      </c>
    </row>
    <row r="113" spans="1:24" x14ac:dyDescent="0.3">
      <c r="A113" t="s">
        <v>25</v>
      </c>
      <c r="B113" t="s">
        <v>24</v>
      </c>
      <c r="C113" t="s">
        <v>26</v>
      </c>
      <c r="D113">
        <v>112</v>
      </c>
      <c r="E113" t="s">
        <v>141</v>
      </c>
      <c r="J113">
        <v>24</v>
      </c>
      <c r="O113">
        <v>24</v>
      </c>
      <c r="P113">
        <v>6</v>
      </c>
      <c r="Q113" t="s">
        <v>271</v>
      </c>
      <c r="R113">
        <v>144</v>
      </c>
      <c r="S113">
        <v>6.29</v>
      </c>
      <c r="T113">
        <v>7.97</v>
      </c>
      <c r="U113" t="s">
        <v>18</v>
      </c>
      <c r="V113" t="s">
        <v>131</v>
      </c>
      <c r="W113">
        <v>80</v>
      </c>
      <c r="X113">
        <v>80</v>
      </c>
    </row>
    <row r="114" spans="1:24" x14ac:dyDescent="0.3">
      <c r="A114" t="s">
        <v>25</v>
      </c>
      <c r="B114" t="s">
        <v>24</v>
      </c>
      <c r="C114" t="s">
        <v>26</v>
      </c>
      <c r="D114">
        <v>113</v>
      </c>
      <c r="E114" t="s">
        <v>141</v>
      </c>
      <c r="J114">
        <v>24</v>
      </c>
      <c r="O114">
        <v>24</v>
      </c>
      <c r="P114">
        <v>6</v>
      </c>
      <c r="Q114" t="s">
        <v>271</v>
      </c>
      <c r="R114">
        <v>144</v>
      </c>
      <c r="S114">
        <v>6.29</v>
      </c>
      <c r="T114">
        <v>7.97</v>
      </c>
      <c r="U114" t="s">
        <v>18</v>
      </c>
      <c r="V114" t="s">
        <v>131</v>
      </c>
      <c r="W114">
        <v>80</v>
      </c>
      <c r="X114">
        <v>80</v>
      </c>
    </row>
    <row r="115" spans="1:24" x14ac:dyDescent="0.3">
      <c r="A115" t="s">
        <v>25</v>
      </c>
      <c r="B115" t="s">
        <v>24</v>
      </c>
      <c r="C115" t="s">
        <v>26</v>
      </c>
      <c r="D115">
        <v>114</v>
      </c>
      <c r="E115" t="s">
        <v>141</v>
      </c>
      <c r="J115">
        <v>24</v>
      </c>
      <c r="O115">
        <v>24</v>
      </c>
      <c r="P115">
        <v>6</v>
      </c>
      <c r="Q115" t="s">
        <v>271</v>
      </c>
      <c r="R115">
        <v>144</v>
      </c>
      <c r="S115">
        <v>6.29</v>
      </c>
      <c r="T115">
        <v>7.97</v>
      </c>
      <c r="U115" t="s">
        <v>18</v>
      </c>
      <c r="V115" t="s">
        <v>131</v>
      </c>
      <c r="W115">
        <v>80</v>
      </c>
      <c r="X115">
        <v>80</v>
      </c>
    </row>
    <row r="116" spans="1:24" x14ac:dyDescent="0.3">
      <c r="A116" t="s">
        <v>25</v>
      </c>
      <c r="B116" t="s">
        <v>24</v>
      </c>
      <c r="C116" t="s">
        <v>26</v>
      </c>
      <c r="D116">
        <v>115</v>
      </c>
      <c r="E116" t="s">
        <v>141</v>
      </c>
      <c r="J116">
        <v>24</v>
      </c>
      <c r="O116">
        <v>24</v>
      </c>
      <c r="P116">
        <v>6</v>
      </c>
      <c r="Q116" t="s">
        <v>271</v>
      </c>
      <c r="R116">
        <v>144</v>
      </c>
      <c r="S116">
        <v>6.29</v>
      </c>
      <c r="T116">
        <v>7.97</v>
      </c>
      <c r="U116" t="s">
        <v>18</v>
      </c>
      <c r="V116" t="s">
        <v>131</v>
      </c>
      <c r="W116">
        <v>80</v>
      </c>
      <c r="X116">
        <v>80</v>
      </c>
    </row>
    <row r="117" spans="1:24" x14ac:dyDescent="0.3">
      <c r="A117" t="s">
        <v>25</v>
      </c>
      <c r="B117" t="s">
        <v>24</v>
      </c>
      <c r="C117" t="s">
        <v>26</v>
      </c>
      <c r="D117">
        <v>116</v>
      </c>
      <c r="E117" t="s">
        <v>141</v>
      </c>
      <c r="J117">
        <v>24</v>
      </c>
      <c r="O117">
        <v>24</v>
      </c>
      <c r="P117">
        <v>6</v>
      </c>
      <c r="Q117" t="s">
        <v>271</v>
      </c>
      <c r="R117">
        <v>144</v>
      </c>
      <c r="S117">
        <v>6.29</v>
      </c>
      <c r="T117">
        <v>7.97</v>
      </c>
      <c r="U117" t="s">
        <v>18</v>
      </c>
      <c r="V117" t="s">
        <v>131</v>
      </c>
      <c r="W117">
        <v>80</v>
      </c>
      <c r="X117">
        <v>80</v>
      </c>
    </row>
    <row r="118" spans="1:24" x14ac:dyDescent="0.3">
      <c r="A118" t="s">
        <v>25</v>
      </c>
      <c r="B118" t="s">
        <v>24</v>
      </c>
      <c r="C118" t="s">
        <v>26</v>
      </c>
      <c r="D118">
        <v>117</v>
      </c>
      <c r="E118" t="s">
        <v>141</v>
      </c>
      <c r="J118">
        <v>24</v>
      </c>
      <c r="O118">
        <v>24</v>
      </c>
      <c r="P118">
        <v>6</v>
      </c>
      <c r="Q118" t="s">
        <v>271</v>
      </c>
      <c r="R118">
        <v>144</v>
      </c>
      <c r="S118">
        <v>6.29</v>
      </c>
      <c r="T118">
        <v>7.97</v>
      </c>
      <c r="U118" t="s">
        <v>18</v>
      </c>
      <c r="V118" t="s">
        <v>131</v>
      </c>
      <c r="W118">
        <v>80</v>
      </c>
      <c r="X118">
        <v>80</v>
      </c>
    </row>
    <row r="119" spans="1:24" x14ac:dyDescent="0.3">
      <c r="A119" t="s">
        <v>25</v>
      </c>
      <c r="B119" t="s">
        <v>24</v>
      </c>
      <c r="C119" t="s">
        <v>26</v>
      </c>
      <c r="D119">
        <v>118</v>
      </c>
      <c r="E119" t="s">
        <v>141</v>
      </c>
      <c r="K119">
        <v>24</v>
      </c>
      <c r="O119">
        <v>24</v>
      </c>
      <c r="P119">
        <v>5</v>
      </c>
      <c r="Q119" t="s">
        <v>272</v>
      </c>
      <c r="R119">
        <v>120</v>
      </c>
      <c r="S119">
        <v>6.48</v>
      </c>
      <c r="T119">
        <v>8.16</v>
      </c>
      <c r="U119" t="s">
        <v>18</v>
      </c>
      <c r="V119" t="s">
        <v>131</v>
      </c>
      <c r="W119">
        <v>81</v>
      </c>
      <c r="X119">
        <v>81</v>
      </c>
    </row>
    <row r="120" spans="1:24" x14ac:dyDescent="0.3">
      <c r="A120" t="s">
        <v>25</v>
      </c>
      <c r="B120" t="s">
        <v>24</v>
      </c>
      <c r="C120" t="s">
        <v>26</v>
      </c>
      <c r="D120">
        <v>119</v>
      </c>
      <c r="E120" t="s">
        <v>141</v>
      </c>
      <c r="K120">
        <v>24</v>
      </c>
      <c r="O120">
        <v>24</v>
      </c>
      <c r="P120">
        <v>5</v>
      </c>
      <c r="Q120" t="s">
        <v>272</v>
      </c>
      <c r="R120">
        <v>120</v>
      </c>
      <c r="S120">
        <v>6.48</v>
      </c>
      <c r="T120">
        <v>8.16</v>
      </c>
      <c r="U120" t="s">
        <v>18</v>
      </c>
      <c r="V120" t="s">
        <v>131</v>
      </c>
      <c r="W120">
        <v>81</v>
      </c>
      <c r="X120">
        <v>81</v>
      </c>
    </row>
    <row r="121" spans="1:24" x14ac:dyDescent="0.3">
      <c r="A121" t="s">
        <v>25</v>
      </c>
      <c r="B121" t="s">
        <v>24</v>
      </c>
      <c r="C121" t="s">
        <v>26</v>
      </c>
      <c r="D121">
        <v>120</v>
      </c>
      <c r="E121" t="s">
        <v>141</v>
      </c>
      <c r="K121">
        <v>24</v>
      </c>
      <c r="O121">
        <v>24</v>
      </c>
      <c r="P121">
        <v>5</v>
      </c>
      <c r="Q121" t="s">
        <v>272</v>
      </c>
      <c r="R121">
        <v>120</v>
      </c>
      <c r="S121">
        <v>6.48</v>
      </c>
      <c r="T121">
        <v>8.16</v>
      </c>
      <c r="U121" t="s">
        <v>18</v>
      </c>
      <c r="V121" t="s">
        <v>131</v>
      </c>
      <c r="W121">
        <v>81</v>
      </c>
      <c r="X121">
        <v>81</v>
      </c>
    </row>
    <row r="122" spans="1:24" x14ac:dyDescent="0.3">
      <c r="A122" t="s">
        <v>25</v>
      </c>
      <c r="B122" t="s">
        <v>24</v>
      </c>
      <c r="C122" t="s">
        <v>26</v>
      </c>
      <c r="D122">
        <v>121</v>
      </c>
      <c r="E122" t="s">
        <v>141</v>
      </c>
      <c r="K122">
        <v>24</v>
      </c>
      <c r="O122">
        <v>24</v>
      </c>
      <c r="P122">
        <v>5</v>
      </c>
      <c r="Q122" t="s">
        <v>272</v>
      </c>
      <c r="R122">
        <v>120</v>
      </c>
      <c r="S122">
        <v>6.48</v>
      </c>
      <c r="T122">
        <v>8.16</v>
      </c>
      <c r="U122" t="s">
        <v>18</v>
      </c>
      <c r="V122" t="s">
        <v>131</v>
      </c>
      <c r="W122">
        <v>81</v>
      </c>
      <c r="X122">
        <v>81</v>
      </c>
    </row>
    <row r="123" spans="1:24" x14ac:dyDescent="0.3">
      <c r="A123" t="s">
        <v>25</v>
      </c>
      <c r="B123" t="s">
        <v>24</v>
      </c>
      <c r="C123" t="s">
        <v>26</v>
      </c>
      <c r="D123">
        <v>122</v>
      </c>
      <c r="E123" t="s">
        <v>141</v>
      </c>
      <c r="K123">
        <v>24</v>
      </c>
      <c r="O123">
        <v>24</v>
      </c>
      <c r="P123">
        <v>5</v>
      </c>
      <c r="Q123" t="s">
        <v>272</v>
      </c>
      <c r="R123">
        <v>120</v>
      </c>
      <c r="S123">
        <v>6.48</v>
      </c>
      <c r="T123">
        <v>8.16</v>
      </c>
      <c r="U123" t="s">
        <v>18</v>
      </c>
      <c r="V123" t="s">
        <v>131</v>
      </c>
      <c r="W123">
        <v>81</v>
      </c>
      <c r="X123">
        <v>81</v>
      </c>
    </row>
    <row r="124" spans="1:24" x14ac:dyDescent="0.3">
      <c r="A124" t="s">
        <v>25</v>
      </c>
      <c r="B124" t="s">
        <v>24</v>
      </c>
      <c r="C124" t="s">
        <v>26</v>
      </c>
      <c r="D124">
        <v>123</v>
      </c>
      <c r="E124" t="s">
        <v>141</v>
      </c>
      <c r="L124">
        <v>24</v>
      </c>
      <c r="O124">
        <v>24</v>
      </c>
      <c r="P124">
        <v>3</v>
      </c>
      <c r="Q124" t="s">
        <v>273</v>
      </c>
      <c r="R124">
        <v>72</v>
      </c>
      <c r="S124">
        <v>6.96</v>
      </c>
      <c r="T124">
        <v>8.64</v>
      </c>
      <c r="U124" t="s">
        <v>18</v>
      </c>
      <c r="V124" t="s">
        <v>131</v>
      </c>
      <c r="W124">
        <v>82</v>
      </c>
      <c r="X124">
        <v>82</v>
      </c>
    </row>
    <row r="125" spans="1:24" x14ac:dyDescent="0.3">
      <c r="A125" t="s">
        <v>25</v>
      </c>
      <c r="B125" t="s">
        <v>24</v>
      </c>
      <c r="C125" t="s">
        <v>26</v>
      </c>
      <c r="D125">
        <v>124</v>
      </c>
      <c r="E125" t="s">
        <v>141</v>
      </c>
      <c r="L125">
        <v>24</v>
      </c>
      <c r="O125">
        <v>24</v>
      </c>
      <c r="P125">
        <v>3</v>
      </c>
      <c r="Q125" t="s">
        <v>273</v>
      </c>
      <c r="R125">
        <v>72</v>
      </c>
      <c r="S125">
        <v>6.96</v>
      </c>
      <c r="T125">
        <v>8.64</v>
      </c>
      <c r="U125" t="s">
        <v>18</v>
      </c>
      <c r="V125" t="s">
        <v>131</v>
      </c>
      <c r="W125">
        <v>82</v>
      </c>
      <c r="X125">
        <v>82</v>
      </c>
    </row>
    <row r="126" spans="1:24" x14ac:dyDescent="0.3">
      <c r="A126" t="s">
        <v>25</v>
      </c>
      <c r="B126" t="s">
        <v>24</v>
      </c>
      <c r="C126" t="s">
        <v>26</v>
      </c>
      <c r="D126">
        <v>125</v>
      </c>
      <c r="E126" t="s">
        <v>141</v>
      </c>
      <c r="L126">
        <v>24</v>
      </c>
      <c r="O126">
        <v>24</v>
      </c>
      <c r="P126">
        <v>3</v>
      </c>
      <c r="Q126" t="s">
        <v>273</v>
      </c>
      <c r="R126">
        <v>72</v>
      </c>
      <c r="S126">
        <v>6.96</v>
      </c>
      <c r="T126">
        <v>8.64</v>
      </c>
      <c r="U126" t="s">
        <v>18</v>
      </c>
      <c r="V126" t="s">
        <v>131</v>
      </c>
      <c r="W126">
        <v>82</v>
      </c>
      <c r="X126">
        <v>82</v>
      </c>
    </row>
    <row r="127" spans="1:24" x14ac:dyDescent="0.3">
      <c r="A127" t="s">
        <v>25</v>
      </c>
      <c r="B127" t="s">
        <v>24</v>
      </c>
      <c r="C127" t="s">
        <v>26</v>
      </c>
      <c r="D127">
        <v>126</v>
      </c>
      <c r="E127" t="s">
        <v>141</v>
      </c>
      <c r="M127">
        <v>22</v>
      </c>
      <c r="O127">
        <v>22</v>
      </c>
      <c r="P127">
        <v>3</v>
      </c>
      <c r="Q127" t="s">
        <v>274</v>
      </c>
      <c r="R127">
        <v>66</v>
      </c>
      <c r="S127">
        <v>7.08</v>
      </c>
      <c r="T127">
        <v>8.7200000000000006</v>
      </c>
      <c r="U127" t="s">
        <v>18</v>
      </c>
      <c r="V127" t="s">
        <v>131</v>
      </c>
      <c r="W127">
        <v>83</v>
      </c>
      <c r="X127">
        <v>83</v>
      </c>
    </row>
    <row r="128" spans="1:24" x14ac:dyDescent="0.3">
      <c r="A128" t="s">
        <v>25</v>
      </c>
      <c r="B128" t="s">
        <v>24</v>
      </c>
      <c r="C128" t="s">
        <v>26</v>
      </c>
      <c r="D128">
        <v>127</v>
      </c>
      <c r="E128" t="s">
        <v>141</v>
      </c>
      <c r="M128">
        <v>22</v>
      </c>
      <c r="O128">
        <v>22</v>
      </c>
      <c r="P128">
        <v>3</v>
      </c>
      <c r="Q128" t="s">
        <v>274</v>
      </c>
      <c r="R128">
        <v>66</v>
      </c>
      <c r="S128">
        <v>7.08</v>
      </c>
      <c r="T128">
        <v>8.7200000000000006</v>
      </c>
      <c r="U128" t="s">
        <v>18</v>
      </c>
      <c r="V128" t="s">
        <v>131</v>
      </c>
      <c r="W128">
        <v>83</v>
      </c>
      <c r="X128">
        <v>83</v>
      </c>
    </row>
    <row r="129" spans="1:24" x14ac:dyDescent="0.3">
      <c r="A129" t="s">
        <v>25</v>
      </c>
      <c r="B129" t="s">
        <v>24</v>
      </c>
      <c r="C129" t="s">
        <v>26</v>
      </c>
      <c r="D129">
        <v>128</v>
      </c>
      <c r="E129" t="s">
        <v>141</v>
      </c>
      <c r="M129">
        <v>22</v>
      </c>
      <c r="O129">
        <v>22</v>
      </c>
      <c r="P129">
        <v>3</v>
      </c>
      <c r="Q129" t="s">
        <v>274</v>
      </c>
      <c r="R129">
        <v>66</v>
      </c>
      <c r="S129">
        <v>7.08</v>
      </c>
      <c r="T129">
        <v>8.7200000000000006</v>
      </c>
      <c r="U129" t="s">
        <v>18</v>
      </c>
      <c r="V129" t="s">
        <v>131</v>
      </c>
      <c r="W129">
        <v>83</v>
      </c>
      <c r="X129">
        <v>83</v>
      </c>
    </row>
    <row r="130" spans="1:24" x14ac:dyDescent="0.3">
      <c r="A130" t="s">
        <v>25</v>
      </c>
      <c r="B130" t="s">
        <v>24</v>
      </c>
      <c r="C130" t="s">
        <v>26</v>
      </c>
      <c r="D130">
        <v>129</v>
      </c>
      <c r="E130" t="s">
        <v>141</v>
      </c>
      <c r="N130">
        <v>22</v>
      </c>
      <c r="O130">
        <v>22</v>
      </c>
      <c r="P130">
        <v>2</v>
      </c>
      <c r="Q130" t="s">
        <v>275</v>
      </c>
      <c r="R130">
        <v>44</v>
      </c>
      <c r="S130">
        <v>7.17</v>
      </c>
      <c r="T130">
        <v>8.81</v>
      </c>
      <c r="U130" t="s">
        <v>18</v>
      </c>
      <c r="V130" t="s">
        <v>131</v>
      </c>
      <c r="W130">
        <v>84</v>
      </c>
      <c r="X130">
        <v>84</v>
      </c>
    </row>
    <row r="131" spans="1:24" x14ac:dyDescent="0.3">
      <c r="A131" t="s">
        <v>25</v>
      </c>
      <c r="B131" t="s">
        <v>24</v>
      </c>
      <c r="C131" t="s">
        <v>26</v>
      </c>
      <c r="D131">
        <v>130</v>
      </c>
      <c r="E131" t="s">
        <v>141</v>
      </c>
      <c r="N131">
        <v>22</v>
      </c>
      <c r="O131">
        <v>22</v>
      </c>
      <c r="P131">
        <v>2</v>
      </c>
      <c r="Q131" t="s">
        <v>275</v>
      </c>
      <c r="R131">
        <v>44</v>
      </c>
      <c r="S131">
        <v>7.17</v>
      </c>
      <c r="T131">
        <v>8.81</v>
      </c>
      <c r="U131" t="s">
        <v>18</v>
      </c>
      <c r="V131" t="s">
        <v>131</v>
      </c>
      <c r="W131">
        <v>84</v>
      </c>
      <c r="X131">
        <v>84</v>
      </c>
    </row>
    <row r="132" spans="1:24" x14ac:dyDescent="0.3">
      <c r="A132" t="s">
        <v>25</v>
      </c>
      <c r="B132" t="s">
        <v>24</v>
      </c>
      <c r="C132" t="s">
        <v>26</v>
      </c>
      <c r="D132">
        <v>131</v>
      </c>
      <c r="E132" t="s">
        <v>141</v>
      </c>
      <c r="F132">
        <v>11</v>
      </c>
      <c r="G132">
        <v>14</v>
      </c>
      <c r="J132">
        <v>3</v>
      </c>
      <c r="O132">
        <v>28</v>
      </c>
      <c r="P132">
        <v>1</v>
      </c>
      <c r="Q132" t="s">
        <v>276</v>
      </c>
      <c r="R132">
        <v>28</v>
      </c>
      <c r="S132">
        <v>6.35</v>
      </c>
      <c r="T132">
        <v>8.11</v>
      </c>
      <c r="U132" t="s">
        <v>18</v>
      </c>
      <c r="V132" t="s">
        <v>131</v>
      </c>
      <c r="W132">
        <v>85</v>
      </c>
      <c r="X132">
        <v>85</v>
      </c>
    </row>
    <row r="133" spans="1:24" x14ac:dyDescent="0.3">
      <c r="A133" t="s">
        <v>25</v>
      </c>
      <c r="B133" t="s">
        <v>24</v>
      </c>
      <c r="C133" t="s">
        <v>26</v>
      </c>
      <c r="D133">
        <v>132</v>
      </c>
      <c r="E133" t="s">
        <v>141</v>
      </c>
      <c r="H133">
        <v>20</v>
      </c>
      <c r="I133">
        <v>5</v>
      </c>
      <c r="M133">
        <v>3</v>
      </c>
      <c r="O133">
        <v>28</v>
      </c>
      <c r="P133">
        <v>1</v>
      </c>
      <c r="Q133" t="s">
        <v>277</v>
      </c>
      <c r="R133">
        <v>28</v>
      </c>
      <c r="S133">
        <v>6.87</v>
      </c>
      <c r="T133">
        <v>8.6300000000000008</v>
      </c>
      <c r="U133" t="s">
        <v>18</v>
      </c>
      <c r="V133" t="s">
        <v>131</v>
      </c>
      <c r="W133">
        <v>86</v>
      </c>
      <c r="X133">
        <v>86</v>
      </c>
    </row>
    <row r="134" spans="1:24" x14ac:dyDescent="0.3">
      <c r="A134" t="s">
        <v>25</v>
      </c>
      <c r="B134" t="s">
        <v>24</v>
      </c>
      <c r="C134" t="s">
        <v>26</v>
      </c>
      <c r="D134">
        <v>133</v>
      </c>
      <c r="E134" t="s">
        <v>141</v>
      </c>
      <c r="K134">
        <v>20</v>
      </c>
      <c r="M134">
        <v>3</v>
      </c>
      <c r="O134">
        <v>23</v>
      </c>
      <c r="P134">
        <v>1</v>
      </c>
      <c r="Q134" t="s">
        <v>278</v>
      </c>
      <c r="R134">
        <v>23</v>
      </c>
      <c r="S134">
        <v>6.37</v>
      </c>
      <c r="T134">
        <v>8.0299999999999994</v>
      </c>
      <c r="U134" t="s">
        <v>18</v>
      </c>
      <c r="V134" t="s">
        <v>131</v>
      </c>
      <c r="W134">
        <v>87</v>
      </c>
      <c r="X134">
        <v>87</v>
      </c>
    </row>
    <row r="135" spans="1:24" x14ac:dyDescent="0.3">
      <c r="A135" t="s">
        <v>25</v>
      </c>
      <c r="B135" t="s">
        <v>24</v>
      </c>
      <c r="C135" t="s">
        <v>26</v>
      </c>
      <c r="D135">
        <v>134</v>
      </c>
      <c r="E135" t="s">
        <v>141</v>
      </c>
      <c r="L135">
        <v>10</v>
      </c>
      <c r="N135">
        <v>11</v>
      </c>
      <c r="O135">
        <v>21</v>
      </c>
      <c r="P135">
        <v>1</v>
      </c>
      <c r="Q135" t="s">
        <v>279</v>
      </c>
      <c r="R135">
        <v>21</v>
      </c>
      <c r="S135">
        <v>6.49</v>
      </c>
      <c r="T135">
        <v>8.11</v>
      </c>
      <c r="U135" t="s">
        <v>18</v>
      </c>
      <c r="V135" t="s">
        <v>131</v>
      </c>
      <c r="W135">
        <v>88</v>
      </c>
      <c r="X135">
        <v>88</v>
      </c>
    </row>
    <row r="136" spans="1:24" x14ac:dyDescent="0.3">
      <c r="A136" t="s">
        <v>25</v>
      </c>
      <c r="B136" t="s">
        <v>24</v>
      </c>
      <c r="C136" t="s">
        <v>26</v>
      </c>
      <c r="D136">
        <v>135</v>
      </c>
      <c r="E136" t="s">
        <v>142</v>
      </c>
      <c r="F136">
        <v>30</v>
      </c>
      <c r="O136">
        <v>30</v>
      </c>
      <c r="P136">
        <v>1</v>
      </c>
      <c r="Q136" t="s">
        <v>280</v>
      </c>
      <c r="R136">
        <v>30</v>
      </c>
      <c r="S136">
        <v>6.54</v>
      </c>
      <c r="T136">
        <v>8.34</v>
      </c>
      <c r="U136" t="s">
        <v>18</v>
      </c>
      <c r="V136" t="s">
        <v>131</v>
      </c>
      <c r="W136">
        <v>89</v>
      </c>
      <c r="X136">
        <v>89</v>
      </c>
    </row>
    <row r="137" spans="1:24" x14ac:dyDescent="0.3">
      <c r="A137" t="s">
        <v>25</v>
      </c>
      <c r="B137" t="s">
        <v>24</v>
      </c>
      <c r="C137" t="s">
        <v>26</v>
      </c>
      <c r="D137">
        <v>136</v>
      </c>
      <c r="E137" t="s">
        <v>142</v>
      </c>
      <c r="G137">
        <v>30</v>
      </c>
      <c r="O137">
        <v>30</v>
      </c>
      <c r="P137">
        <v>1</v>
      </c>
      <c r="Q137" t="s">
        <v>281</v>
      </c>
      <c r="R137">
        <v>30</v>
      </c>
      <c r="S137">
        <v>6.78</v>
      </c>
      <c r="T137">
        <v>8.58</v>
      </c>
      <c r="U137" t="s">
        <v>18</v>
      </c>
      <c r="V137" t="s">
        <v>131</v>
      </c>
      <c r="W137">
        <v>90</v>
      </c>
      <c r="X137">
        <v>90</v>
      </c>
    </row>
    <row r="138" spans="1:24" x14ac:dyDescent="0.3">
      <c r="A138" t="s">
        <v>25</v>
      </c>
      <c r="B138" t="s">
        <v>24</v>
      </c>
      <c r="C138" t="s">
        <v>26</v>
      </c>
      <c r="D138">
        <v>137</v>
      </c>
      <c r="E138" t="s">
        <v>142</v>
      </c>
      <c r="G138">
        <v>10</v>
      </c>
      <c r="H138">
        <v>16</v>
      </c>
      <c r="K138">
        <v>1</v>
      </c>
      <c r="O138">
        <v>27</v>
      </c>
      <c r="P138">
        <v>1</v>
      </c>
      <c r="Q138" t="s">
        <v>282</v>
      </c>
      <c r="R138">
        <v>27</v>
      </c>
      <c r="S138">
        <v>6.27</v>
      </c>
      <c r="T138">
        <v>8.01</v>
      </c>
      <c r="U138" t="s">
        <v>18</v>
      </c>
      <c r="V138" t="s">
        <v>131</v>
      </c>
      <c r="W138">
        <v>91</v>
      </c>
      <c r="X138">
        <v>91</v>
      </c>
    </row>
    <row r="139" spans="1:24" x14ac:dyDescent="0.3">
      <c r="A139" t="s">
        <v>25</v>
      </c>
      <c r="B139" t="s">
        <v>24</v>
      </c>
      <c r="C139" t="s">
        <v>26</v>
      </c>
      <c r="D139">
        <v>138</v>
      </c>
      <c r="E139" t="s">
        <v>143</v>
      </c>
      <c r="F139">
        <v>30</v>
      </c>
      <c r="O139">
        <v>30</v>
      </c>
      <c r="P139">
        <v>1</v>
      </c>
      <c r="Q139" t="s">
        <v>283</v>
      </c>
      <c r="R139">
        <v>30</v>
      </c>
      <c r="S139">
        <v>6.54</v>
      </c>
      <c r="T139">
        <v>8.34</v>
      </c>
      <c r="U139" t="s">
        <v>18</v>
      </c>
      <c r="V139" t="s">
        <v>131</v>
      </c>
      <c r="W139">
        <v>92</v>
      </c>
      <c r="X139">
        <v>92</v>
      </c>
    </row>
    <row r="140" spans="1:24" x14ac:dyDescent="0.3">
      <c r="A140" t="s">
        <v>25</v>
      </c>
      <c r="B140" t="s">
        <v>24</v>
      </c>
      <c r="C140" t="s">
        <v>26</v>
      </c>
      <c r="D140">
        <v>139</v>
      </c>
      <c r="E140" t="s">
        <v>143</v>
      </c>
      <c r="G140">
        <v>30</v>
      </c>
      <c r="O140">
        <v>30</v>
      </c>
      <c r="P140">
        <v>5</v>
      </c>
      <c r="Q140" t="s">
        <v>284</v>
      </c>
      <c r="R140">
        <v>150</v>
      </c>
      <c r="S140">
        <v>6.78</v>
      </c>
      <c r="T140">
        <v>8.58</v>
      </c>
      <c r="U140" t="s">
        <v>18</v>
      </c>
      <c r="V140" t="s">
        <v>131</v>
      </c>
      <c r="W140">
        <v>93</v>
      </c>
      <c r="X140">
        <v>93</v>
      </c>
    </row>
    <row r="141" spans="1:24" x14ac:dyDescent="0.3">
      <c r="A141" t="s">
        <v>25</v>
      </c>
      <c r="B141" t="s">
        <v>24</v>
      </c>
      <c r="C141" t="s">
        <v>26</v>
      </c>
      <c r="D141">
        <v>140</v>
      </c>
      <c r="E141" t="s">
        <v>143</v>
      </c>
      <c r="G141">
        <v>30</v>
      </c>
      <c r="O141">
        <v>30</v>
      </c>
      <c r="P141">
        <v>5</v>
      </c>
      <c r="Q141" t="s">
        <v>284</v>
      </c>
      <c r="R141">
        <v>150</v>
      </c>
      <c r="S141">
        <v>6.78</v>
      </c>
      <c r="T141">
        <v>8.58</v>
      </c>
      <c r="U141" t="s">
        <v>18</v>
      </c>
      <c r="V141" t="s">
        <v>131</v>
      </c>
      <c r="W141">
        <v>93</v>
      </c>
      <c r="X141">
        <v>93</v>
      </c>
    </row>
    <row r="142" spans="1:24" x14ac:dyDescent="0.3">
      <c r="A142" t="s">
        <v>25</v>
      </c>
      <c r="B142" t="s">
        <v>24</v>
      </c>
      <c r="C142" t="s">
        <v>26</v>
      </c>
      <c r="D142">
        <v>141</v>
      </c>
      <c r="E142" t="s">
        <v>143</v>
      </c>
      <c r="G142">
        <v>30</v>
      </c>
      <c r="O142">
        <v>30</v>
      </c>
      <c r="P142">
        <v>5</v>
      </c>
      <c r="Q142" t="s">
        <v>284</v>
      </c>
      <c r="R142">
        <v>150</v>
      </c>
      <c r="S142">
        <v>6.78</v>
      </c>
      <c r="T142">
        <v>8.58</v>
      </c>
      <c r="U142" t="s">
        <v>18</v>
      </c>
      <c r="V142" t="s">
        <v>131</v>
      </c>
      <c r="W142">
        <v>93</v>
      </c>
      <c r="X142">
        <v>93</v>
      </c>
    </row>
    <row r="143" spans="1:24" x14ac:dyDescent="0.3">
      <c r="A143" t="s">
        <v>25</v>
      </c>
      <c r="B143" t="s">
        <v>24</v>
      </c>
      <c r="C143" t="s">
        <v>26</v>
      </c>
      <c r="D143">
        <v>142</v>
      </c>
      <c r="E143" t="s">
        <v>143</v>
      </c>
      <c r="G143">
        <v>30</v>
      </c>
      <c r="O143">
        <v>30</v>
      </c>
      <c r="P143">
        <v>5</v>
      </c>
      <c r="Q143" t="s">
        <v>284</v>
      </c>
      <c r="R143">
        <v>150</v>
      </c>
      <c r="S143">
        <v>6.78</v>
      </c>
      <c r="T143">
        <v>8.58</v>
      </c>
      <c r="U143" t="s">
        <v>18</v>
      </c>
      <c r="V143" t="s">
        <v>131</v>
      </c>
      <c r="W143">
        <v>93</v>
      </c>
      <c r="X143">
        <v>93</v>
      </c>
    </row>
    <row r="144" spans="1:24" x14ac:dyDescent="0.3">
      <c r="A144" t="s">
        <v>25</v>
      </c>
      <c r="B144" t="s">
        <v>24</v>
      </c>
      <c r="C144" t="s">
        <v>26</v>
      </c>
      <c r="D144">
        <v>143</v>
      </c>
      <c r="E144" t="s">
        <v>143</v>
      </c>
      <c r="G144">
        <v>30</v>
      </c>
      <c r="O144">
        <v>30</v>
      </c>
      <c r="P144">
        <v>5</v>
      </c>
      <c r="Q144" t="s">
        <v>284</v>
      </c>
      <c r="R144">
        <v>150</v>
      </c>
      <c r="S144">
        <v>6.78</v>
      </c>
      <c r="T144">
        <v>8.58</v>
      </c>
      <c r="U144" t="s">
        <v>18</v>
      </c>
      <c r="V144" t="s">
        <v>131</v>
      </c>
      <c r="W144">
        <v>93</v>
      </c>
      <c r="X144">
        <v>93</v>
      </c>
    </row>
    <row r="145" spans="1:24" x14ac:dyDescent="0.3">
      <c r="A145" t="s">
        <v>25</v>
      </c>
      <c r="B145" t="s">
        <v>24</v>
      </c>
      <c r="C145" t="s">
        <v>26</v>
      </c>
      <c r="D145">
        <v>144</v>
      </c>
      <c r="E145" t="s">
        <v>143</v>
      </c>
      <c r="H145">
        <v>30</v>
      </c>
      <c r="O145">
        <v>30</v>
      </c>
      <c r="P145">
        <v>5</v>
      </c>
      <c r="Q145" t="s">
        <v>285</v>
      </c>
      <c r="R145">
        <v>150</v>
      </c>
      <c r="S145">
        <v>7.02</v>
      </c>
      <c r="T145">
        <v>8.82</v>
      </c>
      <c r="U145" t="s">
        <v>18</v>
      </c>
      <c r="V145" t="s">
        <v>131</v>
      </c>
      <c r="W145">
        <v>94</v>
      </c>
      <c r="X145">
        <v>94</v>
      </c>
    </row>
    <row r="146" spans="1:24" x14ac:dyDescent="0.3">
      <c r="A146" t="s">
        <v>25</v>
      </c>
      <c r="B146" t="s">
        <v>24</v>
      </c>
      <c r="C146" t="s">
        <v>26</v>
      </c>
      <c r="D146">
        <v>145</v>
      </c>
      <c r="E146" t="s">
        <v>143</v>
      </c>
      <c r="H146">
        <v>30</v>
      </c>
      <c r="O146">
        <v>30</v>
      </c>
      <c r="P146">
        <v>5</v>
      </c>
      <c r="Q146" t="s">
        <v>285</v>
      </c>
      <c r="R146">
        <v>150</v>
      </c>
      <c r="S146">
        <v>7.02</v>
      </c>
      <c r="T146">
        <v>8.82</v>
      </c>
      <c r="U146" t="s">
        <v>18</v>
      </c>
      <c r="V146" t="s">
        <v>131</v>
      </c>
      <c r="W146">
        <v>94</v>
      </c>
      <c r="X146">
        <v>94</v>
      </c>
    </row>
    <row r="147" spans="1:24" x14ac:dyDescent="0.3">
      <c r="A147" t="s">
        <v>25</v>
      </c>
      <c r="B147" t="s">
        <v>24</v>
      </c>
      <c r="C147" t="s">
        <v>26</v>
      </c>
      <c r="D147">
        <v>146</v>
      </c>
      <c r="E147" t="s">
        <v>143</v>
      </c>
      <c r="H147">
        <v>30</v>
      </c>
      <c r="O147">
        <v>30</v>
      </c>
      <c r="P147">
        <v>5</v>
      </c>
      <c r="Q147" t="s">
        <v>285</v>
      </c>
      <c r="R147">
        <v>150</v>
      </c>
      <c r="S147">
        <v>7.02</v>
      </c>
      <c r="T147">
        <v>8.82</v>
      </c>
      <c r="U147" t="s">
        <v>18</v>
      </c>
      <c r="V147" t="s">
        <v>131</v>
      </c>
      <c r="W147">
        <v>94</v>
      </c>
      <c r="X147">
        <v>94</v>
      </c>
    </row>
    <row r="148" spans="1:24" x14ac:dyDescent="0.3">
      <c r="A148" t="s">
        <v>25</v>
      </c>
      <c r="B148" t="s">
        <v>24</v>
      </c>
      <c r="C148" t="s">
        <v>26</v>
      </c>
      <c r="D148">
        <v>147</v>
      </c>
      <c r="E148" t="s">
        <v>143</v>
      </c>
      <c r="H148">
        <v>30</v>
      </c>
      <c r="O148">
        <v>30</v>
      </c>
      <c r="P148">
        <v>5</v>
      </c>
      <c r="Q148" t="s">
        <v>285</v>
      </c>
      <c r="R148">
        <v>150</v>
      </c>
      <c r="S148">
        <v>7.02</v>
      </c>
      <c r="T148">
        <v>8.82</v>
      </c>
      <c r="U148" t="s">
        <v>18</v>
      </c>
      <c r="V148" t="s">
        <v>131</v>
      </c>
      <c r="W148">
        <v>94</v>
      </c>
      <c r="X148">
        <v>94</v>
      </c>
    </row>
    <row r="149" spans="1:24" x14ac:dyDescent="0.3">
      <c r="A149" t="s">
        <v>25</v>
      </c>
      <c r="B149" t="s">
        <v>24</v>
      </c>
      <c r="C149" t="s">
        <v>26</v>
      </c>
      <c r="D149">
        <v>148</v>
      </c>
      <c r="E149" t="s">
        <v>143</v>
      </c>
      <c r="H149">
        <v>30</v>
      </c>
      <c r="O149">
        <v>30</v>
      </c>
      <c r="P149">
        <v>5</v>
      </c>
      <c r="Q149" t="s">
        <v>285</v>
      </c>
      <c r="R149">
        <v>150</v>
      </c>
      <c r="S149">
        <v>7.02</v>
      </c>
      <c r="T149">
        <v>8.82</v>
      </c>
      <c r="U149" t="s">
        <v>18</v>
      </c>
      <c r="V149" t="s">
        <v>131</v>
      </c>
      <c r="W149">
        <v>94</v>
      </c>
      <c r="X149">
        <v>94</v>
      </c>
    </row>
    <row r="150" spans="1:24" x14ac:dyDescent="0.3">
      <c r="A150" t="s">
        <v>25</v>
      </c>
      <c r="B150" t="s">
        <v>24</v>
      </c>
      <c r="C150" t="s">
        <v>26</v>
      </c>
      <c r="D150">
        <v>149</v>
      </c>
      <c r="E150" t="s">
        <v>143</v>
      </c>
      <c r="I150">
        <v>30</v>
      </c>
      <c r="O150">
        <v>30</v>
      </c>
      <c r="P150">
        <v>3</v>
      </c>
      <c r="Q150" t="s">
        <v>286</v>
      </c>
      <c r="R150">
        <v>90</v>
      </c>
      <c r="S150">
        <v>7.32</v>
      </c>
      <c r="T150">
        <v>9.1199999999999992</v>
      </c>
      <c r="U150" t="s">
        <v>18</v>
      </c>
      <c r="V150" t="s">
        <v>131</v>
      </c>
      <c r="W150">
        <v>95</v>
      </c>
      <c r="X150">
        <v>95</v>
      </c>
    </row>
    <row r="151" spans="1:24" x14ac:dyDescent="0.3">
      <c r="A151" t="s">
        <v>25</v>
      </c>
      <c r="B151" t="s">
        <v>24</v>
      </c>
      <c r="C151" t="s">
        <v>26</v>
      </c>
      <c r="D151">
        <v>150</v>
      </c>
      <c r="E151" t="s">
        <v>143</v>
      </c>
      <c r="I151">
        <v>30</v>
      </c>
      <c r="O151">
        <v>30</v>
      </c>
      <c r="P151">
        <v>3</v>
      </c>
      <c r="Q151" t="s">
        <v>286</v>
      </c>
      <c r="R151">
        <v>90</v>
      </c>
      <c r="S151">
        <v>7.32</v>
      </c>
      <c r="T151">
        <v>9.1199999999999992</v>
      </c>
      <c r="U151" t="s">
        <v>18</v>
      </c>
      <c r="V151" t="s">
        <v>131</v>
      </c>
      <c r="W151">
        <v>95</v>
      </c>
      <c r="X151">
        <v>95</v>
      </c>
    </row>
    <row r="152" spans="1:24" x14ac:dyDescent="0.3">
      <c r="A152" t="s">
        <v>25</v>
      </c>
      <c r="B152" t="s">
        <v>24</v>
      </c>
      <c r="C152" t="s">
        <v>26</v>
      </c>
      <c r="D152">
        <v>151</v>
      </c>
      <c r="E152" t="s">
        <v>143</v>
      </c>
      <c r="I152">
        <v>30</v>
      </c>
      <c r="O152">
        <v>30</v>
      </c>
      <c r="P152">
        <v>3</v>
      </c>
      <c r="Q152" t="s">
        <v>286</v>
      </c>
      <c r="R152">
        <v>90</v>
      </c>
      <c r="S152">
        <v>7.32</v>
      </c>
      <c r="T152">
        <v>9.1199999999999992</v>
      </c>
      <c r="U152" t="s">
        <v>18</v>
      </c>
      <c r="V152" t="s">
        <v>131</v>
      </c>
      <c r="W152">
        <v>95</v>
      </c>
      <c r="X152">
        <v>95</v>
      </c>
    </row>
    <row r="153" spans="1:24" x14ac:dyDescent="0.3">
      <c r="A153" t="s">
        <v>25</v>
      </c>
      <c r="B153" t="s">
        <v>24</v>
      </c>
      <c r="C153" t="s">
        <v>26</v>
      </c>
      <c r="D153">
        <v>152</v>
      </c>
      <c r="E153" t="s">
        <v>143</v>
      </c>
      <c r="I153">
        <v>27</v>
      </c>
      <c r="O153">
        <v>27</v>
      </c>
      <c r="P153">
        <v>1</v>
      </c>
      <c r="Q153" t="s">
        <v>287</v>
      </c>
      <c r="R153">
        <v>27</v>
      </c>
      <c r="S153">
        <v>6.59</v>
      </c>
      <c r="T153">
        <v>8.33</v>
      </c>
      <c r="U153" t="s">
        <v>18</v>
      </c>
      <c r="V153" t="s">
        <v>131</v>
      </c>
      <c r="W153">
        <v>96</v>
      </c>
      <c r="X153">
        <v>96</v>
      </c>
    </row>
    <row r="154" spans="1:24" x14ac:dyDescent="0.3">
      <c r="A154" t="s">
        <v>25</v>
      </c>
      <c r="B154" t="s">
        <v>24</v>
      </c>
      <c r="C154" t="s">
        <v>26</v>
      </c>
      <c r="D154">
        <v>153</v>
      </c>
      <c r="E154" t="s">
        <v>143</v>
      </c>
      <c r="J154">
        <v>24</v>
      </c>
      <c r="O154">
        <v>24</v>
      </c>
      <c r="P154">
        <v>4</v>
      </c>
      <c r="Q154" t="s">
        <v>288</v>
      </c>
      <c r="R154">
        <v>96</v>
      </c>
      <c r="S154">
        <v>6.29</v>
      </c>
      <c r="T154">
        <v>7.97</v>
      </c>
      <c r="U154" t="s">
        <v>18</v>
      </c>
      <c r="V154" t="s">
        <v>131</v>
      </c>
      <c r="W154">
        <v>97</v>
      </c>
      <c r="X154">
        <v>97</v>
      </c>
    </row>
    <row r="155" spans="1:24" x14ac:dyDescent="0.3">
      <c r="A155" t="s">
        <v>25</v>
      </c>
      <c r="B155" t="s">
        <v>24</v>
      </c>
      <c r="C155" t="s">
        <v>26</v>
      </c>
      <c r="D155">
        <v>154</v>
      </c>
      <c r="E155" t="s">
        <v>143</v>
      </c>
      <c r="J155">
        <v>24</v>
      </c>
      <c r="O155">
        <v>24</v>
      </c>
      <c r="P155">
        <v>4</v>
      </c>
      <c r="Q155" t="s">
        <v>288</v>
      </c>
      <c r="R155">
        <v>96</v>
      </c>
      <c r="S155">
        <v>6.29</v>
      </c>
      <c r="T155">
        <v>7.97</v>
      </c>
      <c r="U155" t="s">
        <v>18</v>
      </c>
      <c r="V155" t="s">
        <v>131</v>
      </c>
      <c r="W155">
        <v>97</v>
      </c>
      <c r="X155">
        <v>97</v>
      </c>
    </row>
    <row r="156" spans="1:24" x14ac:dyDescent="0.3">
      <c r="A156" t="s">
        <v>25</v>
      </c>
      <c r="B156" t="s">
        <v>24</v>
      </c>
      <c r="C156" t="s">
        <v>26</v>
      </c>
      <c r="D156">
        <v>155</v>
      </c>
      <c r="E156" t="s">
        <v>143</v>
      </c>
      <c r="J156">
        <v>24</v>
      </c>
      <c r="O156">
        <v>24</v>
      </c>
      <c r="P156">
        <v>4</v>
      </c>
      <c r="Q156" t="s">
        <v>288</v>
      </c>
      <c r="R156">
        <v>96</v>
      </c>
      <c r="S156">
        <v>6.29</v>
      </c>
      <c r="T156">
        <v>7.97</v>
      </c>
      <c r="U156" t="s">
        <v>18</v>
      </c>
      <c r="V156" t="s">
        <v>131</v>
      </c>
      <c r="W156">
        <v>97</v>
      </c>
      <c r="X156">
        <v>97</v>
      </c>
    </row>
    <row r="157" spans="1:24" x14ac:dyDescent="0.3">
      <c r="A157" t="s">
        <v>25</v>
      </c>
      <c r="B157" t="s">
        <v>24</v>
      </c>
      <c r="C157" t="s">
        <v>26</v>
      </c>
      <c r="D157">
        <v>156</v>
      </c>
      <c r="E157" t="s">
        <v>143</v>
      </c>
      <c r="J157">
        <v>24</v>
      </c>
      <c r="O157">
        <v>24</v>
      </c>
      <c r="P157">
        <v>4</v>
      </c>
      <c r="Q157" t="s">
        <v>288</v>
      </c>
      <c r="R157">
        <v>96</v>
      </c>
      <c r="S157">
        <v>6.29</v>
      </c>
      <c r="T157">
        <v>7.97</v>
      </c>
      <c r="U157" t="s">
        <v>18</v>
      </c>
      <c r="V157" t="s">
        <v>131</v>
      </c>
      <c r="W157">
        <v>97</v>
      </c>
      <c r="X157">
        <v>97</v>
      </c>
    </row>
    <row r="158" spans="1:24" x14ac:dyDescent="0.3">
      <c r="A158" t="s">
        <v>25</v>
      </c>
      <c r="B158" t="s">
        <v>24</v>
      </c>
      <c r="C158" t="s">
        <v>26</v>
      </c>
      <c r="D158">
        <v>157</v>
      </c>
      <c r="E158" t="s">
        <v>143</v>
      </c>
      <c r="K158">
        <v>24</v>
      </c>
      <c r="O158">
        <v>24</v>
      </c>
      <c r="P158">
        <v>3</v>
      </c>
      <c r="Q158" t="s">
        <v>289</v>
      </c>
      <c r="R158">
        <v>72</v>
      </c>
      <c r="S158">
        <v>6.48</v>
      </c>
      <c r="T158">
        <v>8.16</v>
      </c>
      <c r="U158" t="s">
        <v>18</v>
      </c>
      <c r="V158" t="s">
        <v>131</v>
      </c>
      <c r="W158">
        <v>98</v>
      </c>
      <c r="X158">
        <v>98</v>
      </c>
    </row>
    <row r="159" spans="1:24" x14ac:dyDescent="0.3">
      <c r="A159" t="s">
        <v>25</v>
      </c>
      <c r="B159" t="s">
        <v>24</v>
      </c>
      <c r="C159" t="s">
        <v>26</v>
      </c>
      <c r="D159">
        <v>158</v>
      </c>
      <c r="E159" t="s">
        <v>143</v>
      </c>
      <c r="K159">
        <v>24</v>
      </c>
      <c r="O159">
        <v>24</v>
      </c>
      <c r="P159">
        <v>3</v>
      </c>
      <c r="Q159" t="s">
        <v>289</v>
      </c>
      <c r="R159">
        <v>72</v>
      </c>
      <c r="S159">
        <v>6.48</v>
      </c>
      <c r="T159">
        <v>8.16</v>
      </c>
      <c r="U159" t="s">
        <v>18</v>
      </c>
      <c r="V159" t="s">
        <v>131</v>
      </c>
      <c r="W159">
        <v>98</v>
      </c>
      <c r="X159">
        <v>98</v>
      </c>
    </row>
    <row r="160" spans="1:24" x14ac:dyDescent="0.3">
      <c r="A160" t="s">
        <v>25</v>
      </c>
      <c r="B160" t="s">
        <v>24</v>
      </c>
      <c r="C160" t="s">
        <v>26</v>
      </c>
      <c r="D160">
        <v>159</v>
      </c>
      <c r="E160" t="s">
        <v>143</v>
      </c>
      <c r="K160">
        <v>24</v>
      </c>
      <c r="O160">
        <v>24</v>
      </c>
      <c r="P160">
        <v>3</v>
      </c>
      <c r="Q160" t="s">
        <v>289</v>
      </c>
      <c r="R160">
        <v>72</v>
      </c>
      <c r="S160">
        <v>6.48</v>
      </c>
      <c r="T160">
        <v>8.16</v>
      </c>
      <c r="U160" t="s">
        <v>18</v>
      </c>
      <c r="V160" t="s">
        <v>131</v>
      </c>
      <c r="W160">
        <v>98</v>
      </c>
      <c r="X160">
        <v>98</v>
      </c>
    </row>
    <row r="161" spans="1:24" x14ac:dyDescent="0.3">
      <c r="A161" t="s">
        <v>25</v>
      </c>
      <c r="B161" t="s">
        <v>24</v>
      </c>
      <c r="C161" t="s">
        <v>26</v>
      </c>
      <c r="D161">
        <v>160</v>
      </c>
      <c r="E161" t="s">
        <v>143</v>
      </c>
      <c r="L161">
        <v>24</v>
      </c>
      <c r="O161">
        <v>24</v>
      </c>
      <c r="P161">
        <v>1</v>
      </c>
      <c r="Q161" t="s">
        <v>290</v>
      </c>
      <c r="R161">
        <v>24</v>
      </c>
      <c r="S161">
        <v>6.96</v>
      </c>
      <c r="T161">
        <v>8.64</v>
      </c>
      <c r="U161" t="s">
        <v>18</v>
      </c>
      <c r="V161" t="s">
        <v>131</v>
      </c>
      <c r="W161">
        <v>99</v>
      </c>
      <c r="X161">
        <v>99</v>
      </c>
    </row>
    <row r="162" spans="1:24" x14ac:dyDescent="0.3">
      <c r="A162" t="s">
        <v>25</v>
      </c>
      <c r="B162" t="s">
        <v>24</v>
      </c>
      <c r="C162" t="s">
        <v>26</v>
      </c>
      <c r="D162">
        <v>161</v>
      </c>
      <c r="E162" t="s">
        <v>143</v>
      </c>
      <c r="M162">
        <v>22</v>
      </c>
      <c r="O162">
        <v>22</v>
      </c>
      <c r="P162">
        <v>1</v>
      </c>
      <c r="Q162" t="s">
        <v>291</v>
      </c>
      <c r="R162">
        <v>22</v>
      </c>
      <c r="S162">
        <v>7.08</v>
      </c>
      <c r="T162">
        <v>8.7200000000000006</v>
      </c>
      <c r="U162" t="s">
        <v>18</v>
      </c>
      <c r="V162" t="s">
        <v>131</v>
      </c>
      <c r="W162">
        <v>100</v>
      </c>
      <c r="X162">
        <v>100</v>
      </c>
    </row>
    <row r="163" spans="1:24" x14ac:dyDescent="0.3">
      <c r="A163" t="s">
        <v>25</v>
      </c>
      <c r="B163" t="s">
        <v>24</v>
      </c>
      <c r="C163" t="s">
        <v>26</v>
      </c>
      <c r="D163">
        <v>162</v>
      </c>
      <c r="E163" t="s">
        <v>143</v>
      </c>
      <c r="N163">
        <v>18</v>
      </c>
      <c r="O163">
        <v>18</v>
      </c>
      <c r="P163">
        <v>1</v>
      </c>
      <c r="Q163" t="s">
        <v>292</v>
      </c>
      <c r="R163">
        <v>18</v>
      </c>
      <c r="S163">
        <v>5.87</v>
      </c>
      <c r="T163">
        <v>7.43</v>
      </c>
      <c r="U163" t="s">
        <v>18</v>
      </c>
      <c r="V163" t="s">
        <v>131</v>
      </c>
      <c r="W163">
        <v>101</v>
      </c>
      <c r="X163">
        <v>101</v>
      </c>
    </row>
    <row r="164" spans="1:24" x14ac:dyDescent="0.3">
      <c r="A164" t="s">
        <v>25</v>
      </c>
      <c r="B164" t="s">
        <v>24</v>
      </c>
      <c r="C164" t="s">
        <v>26</v>
      </c>
      <c r="D164">
        <v>163</v>
      </c>
      <c r="E164" t="s">
        <v>143</v>
      </c>
      <c r="F164">
        <v>26</v>
      </c>
      <c r="O164">
        <v>26</v>
      </c>
      <c r="P164">
        <v>1</v>
      </c>
      <c r="Q164" t="s">
        <v>293</v>
      </c>
      <c r="R164">
        <v>26</v>
      </c>
      <c r="S164">
        <v>5.67</v>
      </c>
      <c r="T164">
        <v>7.39</v>
      </c>
      <c r="U164" t="s">
        <v>18</v>
      </c>
      <c r="V164" t="s">
        <v>131</v>
      </c>
      <c r="W164">
        <v>102</v>
      </c>
      <c r="X164">
        <v>102</v>
      </c>
    </row>
    <row r="165" spans="1:24" x14ac:dyDescent="0.3">
      <c r="A165" t="s">
        <v>25</v>
      </c>
      <c r="B165" t="s">
        <v>24</v>
      </c>
      <c r="C165" t="s">
        <v>26</v>
      </c>
      <c r="D165">
        <v>164</v>
      </c>
      <c r="E165" t="s">
        <v>143</v>
      </c>
      <c r="H165">
        <v>11</v>
      </c>
      <c r="J165">
        <v>11</v>
      </c>
      <c r="O165">
        <v>22</v>
      </c>
      <c r="P165">
        <v>1</v>
      </c>
      <c r="Q165" t="s">
        <v>294</v>
      </c>
      <c r="R165">
        <v>22</v>
      </c>
      <c r="S165">
        <v>5.46</v>
      </c>
      <c r="T165">
        <v>7.1</v>
      </c>
      <c r="U165" t="s">
        <v>18</v>
      </c>
      <c r="V165" t="s">
        <v>131</v>
      </c>
      <c r="W165">
        <v>103</v>
      </c>
      <c r="X165">
        <v>103</v>
      </c>
    </row>
    <row r="166" spans="1:24" x14ac:dyDescent="0.3">
      <c r="A166" t="s">
        <v>25</v>
      </c>
      <c r="B166" t="s">
        <v>24</v>
      </c>
      <c r="C166" t="s">
        <v>26</v>
      </c>
      <c r="D166">
        <v>165</v>
      </c>
      <c r="E166" t="s">
        <v>143</v>
      </c>
      <c r="K166">
        <v>10</v>
      </c>
      <c r="L166">
        <v>10</v>
      </c>
      <c r="O166">
        <v>20</v>
      </c>
      <c r="P166">
        <v>1</v>
      </c>
      <c r="Q166" t="s">
        <v>295</v>
      </c>
      <c r="R166">
        <v>20</v>
      </c>
      <c r="S166">
        <v>5.6</v>
      </c>
      <c r="T166">
        <v>7.2</v>
      </c>
      <c r="U166" t="s">
        <v>18</v>
      </c>
      <c r="V166" t="s">
        <v>131</v>
      </c>
      <c r="W166">
        <v>104</v>
      </c>
      <c r="X166">
        <v>104</v>
      </c>
    </row>
    <row r="167" spans="1:24" x14ac:dyDescent="0.3">
      <c r="A167" t="s">
        <v>25</v>
      </c>
      <c r="B167" t="s">
        <v>24</v>
      </c>
      <c r="C167" t="s">
        <v>26</v>
      </c>
      <c r="D167">
        <v>166</v>
      </c>
      <c r="E167" t="s">
        <v>143</v>
      </c>
      <c r="K167">
        <v>4</v>
      </c>
      <c r="L167">
        <v>5</v>
      </c>
      <c r="M167">
        <v>9</v>
      </c>
      <c r="O167">
        <v>18</v>
      </c>
      <c r="P167">
        <v>1</v>
      </c>
      <c r="Q167" t="s">
        <v>296</v>
      </c>
      <c r="R167">
        <v>18</v>
      </c>
      <c r="S167">
        <v>5.43</v>
      </c>
      <c r="T167">
        <v>6.99</v>
      </c>
      <c r="U167" t="s">
        <v>18</v>
      </c>
      <c r="V167" t="s">
        <v>131</v>
      </c>
      <c r="W167">
        <v>105</v>
      </c>
      <c r="X167">
        <v>105</v>
      </c>
    </row>
    <row r="168" spans="1:24" x14ac:dyDescent="0.3">
      <c r="A168" t="s">
        <v>25</v>
      </c>
      <c r="B168" t="s">
        <v>24</v>
      </c>
      <c r="C168" t="s">
        <v>26</v>
      </c>
      <c r="D168">
        <v>167</v>
      </c>
      <c r="E168" t="s">
        <v>144</v>
      </c>
      <c r="F168">
        <v>30</v>
      </c>
      <c r="O168">
        <v>30</v>
      </c>
      <c r="P168">
        <v>2</v>
      </c>
      <c r="Q168" t="s">
        <v>297</v>
      </c>
      <c r="R168">
        <v>60</v>
      </c>
      <c r="S168">
        <v>6.54</v>
      </c>
      <c r="T168">
        <v>8.34</v>
      </c>
      <c r="U168" t="s">
        <v>18</v>
      </c>
      <c r="V168" t="s">
        <v>131</v>
      </c>
      <c r="W168">
        <v>106</v>
      </c>
      <c r="X168">
        <v>106</v>
      </c>
    </row>
    <row r="169" spans="1:24" x14ac:dyDescent="0.3">
      <c r="A169" t="s">
        <v>25</v>
      </c>
      <c r="B169" t="s">
        <v>24</v>
      </c>
      <c r="C169" t="s">
        <v>26</v>
      </c>
      <c r="D169">
        <v>168</v>
      </c>
      <c r="E169" t="s">
        <v>144</v>
      </c>
      <c r="F169">
        <v>30</v>
      </c>
      <c r="O169">
        <v>30</v>
      </c>
      <c r="P169">
        <v>2</v>
      </c>
      <c r="Q169" t="s">
        <v>297</v>
      </c>
      <c r="R169">
        <v>60</v>
      </c>
      <c r="S169">
        <v>6.54</v>
      </c>
      <c r="T169">
        <v>8.34</v>
      </c>
      <c r="U169" t="s">
        <v>18</v>
      </c>
      <c r="V169" t="s">
        <v>131</v>
      </c>
      <c r="W169">
        <v>106</v>
      </c>
      <c r="X169">
        <v>106</v>
      </c>
    </row>
    <row r="170" spans="1:24" x14ac:dyDescent="0.3">
      <c r="A170" t="s">
        <v>25</v>
      </c>
      <c r="B170" t="s">
        <v>24</v>
      </c>
      <c r="C170" t="s">
        <v>26</v>
      </c>
      <c r="D170">
        <v>169</v>
      </c>
      <c r="E170" t="s">
        <v>144</v>
      </c>
      <c r="G170">
        <v>30</v>
      </c>
      <c r="O170">
        <v>30</v>
      </c>
      <c r="P170">
        <v>5</v>
      </c>
      <c r="Q170" t="s">
        <v>298</v>
      </c>
      <c r="R170">
        <v>150</v>
      </c>
      <c r="S170">
        <v>6.78</v>
      </c>
      <c r="T170">
        <v>8.58</v>
      </c>
      <c r="U170" t="s">
        <v>18</v>
      </c>
      <c r="V170" t="s">
        <v>131</v>
      </c>
      <c r="W170">
        <v>107</v>
      </c>
      <c r="X170">
        <v>107</v>
      </c>
    </row>
    <row r="171" spans="1:24" x14ac:dyDescent="0.3">
      <c r="A171" t="s">
        <v>25</v>
      </c>
      <c r="B171" t="s">
        <v>24</v>
      </c>
      <c r="C171" t="s">
        <v>26</v>
      </c>
      <c r="D171">
        <v>170</v>
      </c>
      <c r="E171" t="s">
        <v>144</v>
      </c>
      <c r="G171">
        <v>30</v>
      </c>
      <c r="O171">
        <v>30</v>
      </c>
      <c r="P171">
        <v>5</v>
      </c>
      <c r="Q171" t="s">
        <v>298</v>
      </c>
      <c r="R171">
        <v>150</v>
      </c>
      <c r="S171">
        <v>6.78</v>
      </c>
      <c r="T171">
        <v>8.58</v>
      </c>
      <c r="U171" t="s">
        <v>18</v>
      </c>
      <c r="V171" t="s">
        <v>131</v>
      </c>
      <c r="W171">
        <v>107</v>
      </c>
      <c r="X171">
        <v>107</v>
      </c>
    </row>
    <row r="172" spans="1:24" x14ac:dyDescent="0.3">
      <c r="A172" t="s">
        <v>25</v>
      </c>
      <c r="B172" t="s">
        <v>24</v>
      </c>
      <c r="C172" t="s">
        <v>26</v>
      </c>
      <c r="D172">
        <v>171</v>
      </c>
      <c r="E172" t="s">
        <v>144</v>
      </c>
      <c r="G172">
        <v>30</v>
      </c>
      <c r="O172">
        <v>30</v>
      </c>
      <c r="P172">
        <v>5</v>
      </c>
      <c r="Q172" t="s">
        <v>298</v>
      </c>
      <c r="R172">
        <v>150</v>
      </c>
      <c r="S172">
        <v>6.78</v>
      </c>
      <c r="T172">
        <v>8.58</v>
      </c>
      <c r="U172" t="s">
        <v>18</v>
      </c>
      <c r="V172" t="s">
        <v>131</v>
      </c>
      <c r="W172">
        <v>107</v>
      </c>
      <c r="X172">
        <v>107</v>
      </c>
    </row>
    <row r="173" spans="1:24" x14ac:dyDescent="0.3">
      <c r="A173" t="s">
        <v>25</v>
      </c>
      <c r="B173" t="s">
        <v>24</v>
      </c>
      <c r="C173" t="s">
        <v>26</v>
      </c>
      <c r="D173">
        <v>172</v>
      </c>
      <c r="E173" t="s">
        <v>144</v>
      </c>
      <c r="G173">
        <v>30</v>
      </c>
      <c r="O173">
        <v>30</v>
      </c>
      <c r="P173">
        <v>5</v>
      </c>
      <c r="Q173" t="s">
        <v>298</v>
      </c>
      <c r="R173">
        <v>150</v>
      </c>
      <c r="S173">
        <v>6.78</v>
      </c>
      <c r="T173">
        <v>8.58</v>
      </c>
      <c r="U173" t="s">
        <v>18</v>
      </c>
      <c r="V173" t="s">
        <v>131</v>
      </c>
      <c r="W173">
        <v>107</v>
      </c>
      <c r="X173">
        <v>107</v>
      </c>
    </row>
    <row r="174" spans="1:24" x14ac:dyDescent="0.3">
      <c r="A174" t="s">
        <v>25</v>
      </c>
      <c r="B174" t="s">
        <v>24</v>
      </c>
      <c r="C174" t="s">
        <v>26</v>
      </c>
      <c r="D174">
        <v>173</v>
      </c>
      <c r="E174" t="s">
        <v>144</v>
      </c>
      <c r="G174">
        <v>30</v>
      </c>
      <c r="O174">
        <v>30</v>
      </c>
      <c r="P174">
        <v>5</v>
      </c>
      <c r="Q174" t="s">
        <v>298</v>
      </c>
      <c r="R174">
        <v>150</v>
      </c>
      <c r="S174">
        <v>6.78</v>
      </c>
      <c r="T174">
        <v>8.58</v>
      </c>
      <c r="U174" t="s">
        <v>18</v>
      </c>
      <c r="V174" t="s">
        <v>131</v>
      </c>
      <c r="W174">
        <v>107</v>
      </c>
      <c r="X174">
        <v>107</v>
      </c>
    </row>
    <row r="175" spans="1:24" x14ac:dyDescent="0.3">
      <c r="A175" t="s">
        <v>25</v>
      </c>
      <c r="B175" t="s">
        <v>24</v>
      </c>
      <c r="C175" t="s">
        <v>26</v>
      </c>
      <c r="D175">
        <v>174</v>
      </c>
      <c r="E175" t="s">
        <v>144</v>
      </c>
      <c r="H175">
        <v>30</v>
      </c>
      <c r="O175">
        <v>30</v>
      </c>
      <c r="P175">
        <v>5</v>
      </c>
      <c r="Q175" t="s">
        <v>299</v>
      </c>
      <c r="R175">
        <v>150</v>
      </c>
      <c r="S175">
        <v>7.02</v>
      </c>
      <c r="T175">
        <v>8.82</v>
      </c>
      <c r="U175" t="s">
        <v>18</v>
      </c>
      <c r="V175" t="s">
        <v>131</v>
      </c>
      <c r="W175">
        <v>108</v>
      </c>
      <c r="X175">
        <v>108</v>
      </c>
    </row>
    <row r="176" spans="1:24" x14ac:dyDescent="0.3">
      <c r="A176" t="s">
        <v>25</v>
      </c>
      <c r="B176" t="s">
        <v>24</v>
      </c>
      <c r="C176" t="s">
        <v>26</v>
      </c>
      <c r="D176">
        <v>175</v>
      </c>
      <c r="E176" t="s">
        <v>144</v>
      </c>
      <c r="H176">
        <v>30</v>
      </c>
      <c r="O176">
        <v>30</v>
      </c>
      <c r="P176">
        <v>5</v>
      </c>
      <c r="Q176" t="s">
        <v>299</v>
      </c>
      <c r="R176">
        <v>150</v>
      </c>
      <c r="S176">
        <v>7.02</v>
      </c>
      <c r="T176">
        <v>8.82</v>
      </c>
      <c r="U176" t="s">
        <v>18</v>
      </c>
      <c r="V176" t="s">
        <v>131</v>
      </c>
      <c r="W176">
        <v>108</v>
      </c>
      <c r="X176">
        <v>108</v>
      </c>
    </row>
    <row r="177" spans="1:24" x14ac:dyDescent="0.3">
      <c r="A177" t="s">
        <v>25</v>
      </c>
      <c r="B177" t="s">
        <v>24</v>
      </c>
      <c r="C177" t="s">
        <v>26</v>
      </c>
      <c r="D177">
        <v>176</v>
      </c>
      <c r="E177" t="s">
        <v>144</v>
      </c>
      <c r="H177">
        <v>30</v>
      </c>
      <c r="O177">
        <v>30</v>
      </c>
      <c r="P177">
        <v>5</v>
      </c>
      <c r="Q177" t="s">
        <v>299</v>
      </c>
      <c r="R177">
        <v>150</v>
      </c>
      <c r="S177">
        <v>7.02</v>
      </c>
      <c r="T177">
        <v>8.82</v>
      </c>
      <c r="U177" t="s">
        <v>18</v>
      </c>
      <c r="V177" t="s">
        <v>131</v>
      </c>
      <c r="W177">
        <v>108</v>
      </c>
      <c r="X177">
        <v>108</v>
      </c>
    </row>
    <row r="178" spans="1:24" x14ac:dyDescent="0.3">
      <c r="A178" t="s">
        <v>25</v>
      </c>
      <c r="B178" t="s">
        <v>24</v>
      </c>
      <c r="C178" t="s">
        <v>26</v>
      </c>
      <c r="D178">
        <v>177</v>
      </c>
      <c r="E178" t="s">
        <v>144</v>
      </c>
      <c r="H178">
        <v>30</v>
      </c>
      <c r="O178">
        <v>30</v>
      </c>
      <c r="P178">
        <v>5</v>
      </c>
      <c r="Q178" t="s">
        <v>299</v>
      </c>
      <c r="R178">
        <v>150</v>
      </c>
      <c r="S178">
        <v>7.02</v>
      </c>
      <c r="T178">
        <v>8.82</v>
      </c>
      <c r="U178" t="s">
        <v>18</v>
      </c>
      <c r="V178" t="s">
        <v>131</v>
      </c>
      <c r="W178">
        <v>108</v>
      </c>
      <c r="X178">
        <v>108</v>
      </c>
    </row>
    <row r="179" spans="1:24" x14ac:dyDescent="0.3">
      <c r="A179" t="s">
        <v>25</v>
      </c>
      <c r="B179" t="s">
        <v>24</v>
      </c>
      <c r="C179" t="s">
        <v>26</v>
      </c>
      <c r="D179">
        <v>178</v>
      </c>
      <c r="E179" t="s">
        <v>144</v>
      </c>
      <c r="H179">
        <v>30</v>
      </c>
      <c r="O179">
        <v>30</v>
      </c>
      <c r="P179">
        <v>5</v>
      </c>
      <c r="Q179" t="s">
        <v>299</v>
      </c>
      <c r="R179">
        <v>150</v>
      </c>
      <c r="S179">
        <v>7.02</v>
      </c>
      <c r="T179">
        <v>8.82</v>
      </c>
      <c r="U179" t="s">
        <v>18</v>
      </c>
      <c r="V179" t="s">
        <v>131</v>
      </c>
      <c r="W179">
        <v>108</v>
      </c>
      <c r="X179">
        <v>108</v>
      </c>
    </row>
    <row r="180" spans="1:24" x14ac:dyDescent="0.3">
      <c r="A180" t="s">
        <v>25</v>
      </c>
      <c r="B180" t="s">
        <v>24</v>
      </c>
      <c r="C180" t="s">
        <v>26</v>
      </c>
      <c r="D180">
        <v>179</v>
      </c>
      <c r="E180" t="s">
        <v>144</v>
      </c>
      <c r="I180">
        <v>30</v>
      </c>
      <c r="O180">
        <v>30</v>
      </c>
      <c r="P180">
        <v>3</v>
      </c>
      <c r="Q180" t="s">
        <v>300</v>
      </c>
      <c r="R180">
        <v>90</v>
      </c>
      <c r="S180">
        <v>7.32</v>
      </c>
      <c r="T180">
        <v>9.1199999999999992</v>
      </c>
      <c r="U180" t="s">
        <v>18</v>
      </c>
      <c r="V180" t="s">
        <v>131</v>
      </c>
      <c r="W180">
        <v>109</v>
      </c>
      <c r="X180">
        <v>109</v>
      </c>
    </row>
    <row r="181" spans="1:24" x14ac:dyDescent="0.3">
      <c r="A181" t="s">
        <v>25</v>
      </c>
      <c r="B181" t="s">
        <v>24</v>
      </c>
      <c r="C181" t="s">
        <v>26</v>
      </c>
      <c r="D181">
        <v>180</v>
      </c>
      <c r="E181" t="s">
        <v>144</v>
      </c>
      <c r="I181">
        <v>30</v>
      </c>
      <c r="O181">
        <v>30</v>
      </c>
      <c r="P181">
        <v>3</v>
      </c>
      <c r="Q181" t="s">
        <v>300</v>
      </c>
      <c r="R181">
        <v>90</v>
      </c>
      <c r="S181">
        <v>7.32</v>
      </c>
      <c r="T181">
        <v>9.1199999999999992</v>
      </c>
      <c r="U181" t="s">
        <v>18</v>
      </c>
      <c r="V181" t="s">
        <v>131</v>
      </c>
      <c r="W181">
        <v>109</v>
      </c>
      <c r="X181">
        <v>109</v>
      </c>
    </row>
    <row r="182" spans="1:24" x14ac:dyDescent="0.3">
      <c r="A182" t="s">
        <v>25</v>
      </c>
      <c r="B182" t="s">
        <v>24</v>
      </c>
      <c r="C182" t="s">
        <v>26</v>
      </c>
      <c r="D182">
        <v>181</v>
      </c>
      <c r="E182" t="s">
        <v>144</v>
      </c>
      <c r="I182">
        <v>30</v>
      </c>
      <c r="O182">
        <v>30</v>
      </c>
      <c r="P182">
        <v>3</v>
      </c>
      <c r="Q182" t="s">
        <v>300</v>
      </c>
      <c r="R182">
        <v>90</v>
      </c>
      <c r="S182">
        <v>7.32</v>
      </c>
      <c r="T182">
        <v>9.1199999999999992</v>
      </c>
      <c r="U182" t="s">
        <v>18</v>
      </c>
      <c r="V182" t="s">
        <v>131</v>
      </c>
      <c r="W182">
        <v>109</v>
      </c>
      <c r="X182">
        <v>109</v>
      </c>
    </row>
    <row r="183" spans="1:24" x14ac:dyDescent="0.3">
      <c r="A183" t="s">
        <v>25</v>
      </c>
      <c r="B183" t="s">
        <v>24</v>
      </c>
      <c r="C183" t="s">
        <v>26</v>
      </c>
      <c r="D183">
        <v>182</v>
      </c>
      <c r="E183" t="s">
        <v>144</v>
      </c>
      <c r="I183">
        <v>28</v>
      </c>
      <c r="O183">
        <v>28</v>
      </c>
      <c r="P183">
        <v>1</v>
      </c>
      <c r="Q183" t="s">
        <v>301</v>
      </c>
      <c r="R183">
        <v>28</v>
      </c>
      <c r="S183">
        <v>6.83</v>
      </c>
      <c r="T183">
        <v>8.59</v>
      </c>
      <c r="U183" t="s">
        <v>18</v>
      </c>
      <c r="V183" t="s">
        <v>131</v>
      </c>
      <c r="W183">
        <v>110</v>
      </c>
      <c r="X183">
        <v>110</v>
      </c>
    </row>
    <row r="184" spans="1:24" x14ac:dyDescent="0.3">
      <c r="A184" t="s">
        <v>25</v>
      </c>
      <c r="B184" t="s">
        <v>24</v>
      </c>
      <c r="C184" t="s">
        <v>26</v>
      </c>
      <c r="D184">
        <v>183</v>
      </c>
      <c r="E184" t="s">
        <v>144</v>
      </c>
      <c r="J184">
        <v>24</v>
      </c>
      <c r="O184">
        <v>24</v>
      </c>
      <c r="P184">
        <v>3</v>
      </c>
      <c r="Q184" t="s">
        <v>302</v>
      </c>
      <c r="R184">
        <v>72</v>
      </c>
      <c r="S184">
        <v>6.29</v>
      </c>
      <c r="T184">
        <v>7.97</v>
      </c>
      <c r="U184" t="s">
        <v>18</v>
      </c>
      <c r="V184" t="s">
        <v>131</v>
      </c>
      <c r="W184">
        <v>111</v>
      </c>
      <c r="X184">
        <v>111</v>
      </c>
    </row>
    <row r="185" spans="1:24" x14ac:dyDescent="0.3">
      <c r="A185" t="s">
        <v>25</v>
      </c>
      <c r="B185" t="s">
        <v>24</v>
      </c>
      <c r="C185" t="s">
        <v>26</v>
      </c>
      <c r="D185">
        <v>184</v>
      </c>
      <c r="E185" t="s">
        <v>144</v>
      </c>
      <c r="J185">
        <v>24</v>
      </c>
      <c r="O185">
        <v>24</v>
      </c>
      <c r="P185">
        <v>3</v>
      </c>
      <c r="Q185" t="s">
        <v>302</v>
      </c>
      <c r="R185">
        <v>72</v>
      </c>
      <c r="S185">
        <v>6.29</v>
      </c>
      <c r="T185">
        <v>7.97</v>
      </c>
      <c r="U185" t="s">
        <v>18</v>
      </c>
      <c r="V185" t="s">
        <v>131</v>
      </c>
      <c r="W185">
        <v>111</v>
      </c>
      <c r="X185">
        <v>111</v>
      </c>
    </row>
    <row r="186" spans="1:24" x14ac:dyDescent="0.3">
      <c r="A186" t="s">
        <v>25</v>
      </c>
      <c r="B186" t="s">
        <v>24</v>
      </c>
      <c r="C186" t="s">
        <v>26</v>
      </c>
      <c r="D186">
        <v>185</v>
      </c>
      <c r="E186" t="s">
        <v>144</v>
      </c>
      <c r="J186">
        <v>24</v>
      </c>
      <c r="O186">
        <v>24</v>
      </c>
      <c r="P186">
        <v>3</v>
      </c>
      <c r="Q186" t="s">
        <v>302</v>
      </c>
      <c r="R186">
        <v>72</v>
      </c>
      <c r="S186">
        <v>6.29</v>
      </c>
      <c r="T186">
        <v>7.97</v>
      </c>
      <c r="U186" t="s">
        <v>18</v>
      </c>
      <c r="V186" t="s">
        <v>131</v>
      </c>
      <c r="W186">
        <v>111</v>
      </c>
      <c r="X186">
        <v>111</v>
      </c>
    </row>
    <row r="187" spans="1:24" x14ac:dyDescent="0.3">
      <c r="A187" t="s">
        <v>25</v>
      </c>
      <c r="B187" t="s">
        <v>24</v>
      </c>
      <c r="C187" t="s">
        <v>26</v>
      </c>
      <c r="D187">
        <v>186</v>
      </c>
      <c r="E187" t="s">
        <v>144</v>
      </c>
      <c r="J187">
        <v>23</v>
      </c>
      <c r="O187">
        <v>23</v>
      </c>
      <c r="P187">
        <v>1</v>
      </c>
      <c r="Q187" t="s">
        <v>303</v>
      </c>
      <c r="R187">
        <v>23</v>
      </c>
      <c r="S187">
        <v>6.03</v>
      </c>
      <c r="T187">
        <v>7.69</v>
      </c>
      <c r="U187" t="s">
        <v>18</v>
      </c>
      <c r="V187" t="s">
        <v>131</v>
      </c>
      <c r="W187">
        <v>112</v>
      </c>
      <c r="X187">
        <v>112</v>
      </c>
    </row>
    <row r="188" spans="1:24" x14ac:dyDescent="0.3">
      <c r="A188" t="s">
        <v>25</v>
      </c>
      <c r="B188" t="s">
        <v>24</v>
      </c>
      <c r="C188" t="s">
        <v>26</v>
      </c>
      <c r="D188">
        <v>187</v>
      </c>
      <c r="E188" t="s">
        <v>144</v>
      </c>
      <c r="K188">
        <v>24</v>
      </c>
      <c r="O188">
        <v>24</v>
      </c>
      <c r="P188">
        <v>3</v>
      </c>
      <c r="Q188" t="s">
        <v>304</v>
      </c>
      <c r="R188">
        <v>72</v>
      </c>
      <c r="S188">
        <v>6.48</v>
      </c>
      <c r="T188">
        <v>8.16</v>
      </c>
      <c r="U188" t="s">
        <v>18</v>
      </c>
      <c r="V188" t="s">
        <v>131</v>
      </c>
      <c r="W188">
        <v>113</v>
      </c>
      <c r="X188">
        <v>113</v>
      </c>
    </row>
    <row r="189" spans="1:24" x14ac:dyDescent="0.3">
      <c r="A189" t="s">
        <v>25</v>
      </c>
      <c r="B189" t="s">
        <v>24</v>
      </c>
      <c r="C189" t="s">
        <v>26</v>
      </c>
      <c r="D189">
        <v>188</v>
      </c>
      <c r="E189" t="s">
        <v>144</v>
      </c>
      <c r="K189">
        <v>24</v>
      </c>
      <c r="O189">
        <v>24</v>
      </c>
      <c r="P189">
        <v>3</v>
      </c>
      <c r="Q189" t="s">
        <v>304</v>
      </c>
      <c r="R189">
        <v>72</v>
      </c>
      <c r="S189">
        <v>6.48</v>
      </c>
      <c r="T189">
        <v>8.16</v>
      </c>
      <c r="U189" t="s">
        <v>18</v>
      </c>
      <c r="V189" t="s">
        <v>131</v>
      </c>
      <c r="W189">
        <v>113</v>
      </c>
      <c r="X189">
        <v>113</v>
      </c>
    </row>
    <row r="190" spans="1:24" x14ac:dyDescent="0.3">
      <c r="A190" t="s">
        <v>25</v>
      </c>
      <c r="B190" t="s">
        <v>24</v>
      </c>
      <c r="C190" t="s">
        <v>26</v>
      </c>
      <c r="D190">
        <v>189</v>
      </c>
      <c r="E190" t="s">
        <v>144</v>
      </c>
      <c r="K190">
        <v>24</v>
      </c>
      <c r="O190">
        <v>24</v>
      </c>
      <c r="P190">
        <v>3</v>
      </c>
      <c r="Q190" t="s">
        <v>304</v>
      </c>
      <c r="R190">
        <v>72</v>
      </c>
      <c r="S190">
        <v>6.48</v>
      </c>
      <c r="T190">
        <v>8.16</v>
      </c>
      <c r="U190" t="s">
        <v>18</v>
      </c>
      <c r="V190" t="s">
        <v>131</v>
      </c>
      <c r="W190">
        <v>113</v>
      </c>
      <c r="X190">
        <v>113</v>
      </c>
    </row>
    <row r="191" spans="1:24" x14ac:dyDescent="0.3">
      <c r="A191" t="s">
        <v>25</v>
      </c>
      <c r="B191" t="s">
        <v>24</v>
      </c>
      <c r="C191" t="s">
        <v>26</v>
      </c>
      <c r="D191">
        <v>190</v>
      </c>
      <c r="E191" t="s">
        <v>144</v>
      </c>
      <c r="K191">
        <v>12</v>
      </c>
      <c r="N191">
        <v>8</v>
      </c>
      <c r="O191">
        <v>20</v>
      </c>
      <c r="P191">
        <v>1</v>
      </c>
      <c r="Q191" t="s">
        <v>305</v>
      </c>
      <c r="R191">
        <v>20</v>
      </c>
      <c r="S191">
        <v>5.85</v>
      </c>
      <c r="T191">
        <v>7.45</v>
      </c>
      <c r="U191" t="s">
        <v>18</v>
      </c>
      <c r="V191" t="s">
        <v>131</v>
      </c>
      <c r="W191">
        <v>114</v>
      </c>
      <c r="X191">
        <v>114</v>
      </c>
    </row>
    <row r="192" spans="1:24" x14ac:dyDescent="0.3">
      <c r="A192" t="s">
        <v>25</v>
      </c>
      <c r="B192" t="s">
        <v>24</v>
      </c>
      <c r="C192" t="s">
        <v>26</v>
      </c>
      <c r="D192">
        <v>191</v>
      </c>
      <c r="E192" t="s">
        <v>144</v>
      </c>
      <c r="F192">
        <v>14</v>
      </c>
      <c r="H192">
        <v>7</v>
      </c>
      <c r="O192">
        <v>21</v>
      </c>
      <c r="P192">
        <v>1</v>
      </c>
      <c r="Q192" t="s">
        <v>306</v>
      </c>
      <c r="R192">
        <v>21</v>
      </c>
      <c r="S192">
        <v>4.6900000000000004</v>
      </c>
      <c r="T192">
        <v>6.31</v>
      </c>
      <c r="U192" t="s">
        <v>18</v>
      </c>
      <c r="V192" t="s">
        <v>131</v>
      </c>
      <c r="W192">
        <v>115</v>
      </c>
      <c r="X192">
        <v>115</v>
      </c>
    </row>
    <row r="193" spans="1:24" x14ac:dyDescent="0.3">
      <c r="A193" t="s">
        <v>25</v>
      </c>
      <c r="B193" t="s">
        <v>24</v>
      </c>
      <c r="C193" t="s">
        <v>26</v>
      </c>
      <c r="D193">
        <v>192</v>
      </c>
      <c r="E193" t="s">
        <v>144</v>
      </c>
      <c r="L193">
        <v>19</v>
      </c>
      <c r="O193">
        <v>19</v>
      </c>
      <c r="P193">
        <v>1</v>
      </c>
      <c r="Q193" t="s">
        <v>307</v>
      </c>
      <c r="R193">
        <v>19</v>
      </c>
      <c r="S193">
        <v>5.51</v>
      </c>
      <c r="T193">
        <v>7.09</v>
      </c>
      <c r="U193" t="s">
        <v>18</v>
      </c>
      <c r="V193" t="s">
        <v>131</v>
      </c>
      <c r="W193">
        <v>116</v>
      </c>
      <c r="X193">
        <v>116</v>
      </c>
    </row>
    <row r="194" spans="1:24" x14ac:dyDescent="0.3">
      <c r="A194" t="s">
        <v>25</v>
      </c>
      <c r="B194" t="s">
        <v>24</v>
      </c>
      <c r="C194" t="s">
        <v>26</v>
      </c>
      <c r="D194">
        <v>193</v>
      </c>
      <c r="E194" t="s">
        <v>144</v>
      </c>
      <c r="M194">
        <v>15</v>
      </c>
      <c r="O194">
        <v>15</v>
      </c>
      <c r="P194">
        <v>1</v>
      </c>
      <c r="Q194" t="s">
        <v>308</v>
      </c>
      <c r="R194">
        <v>15</v>
      </c>
      <c r="S194">
        <v>4.83</v>
      </c>
      <c r="T194">
        <v>6.33</v>
      </c>
      <c r="U194" t="s">
        <v>18</v>
      </c>
      <c r="V194" t="s">
        <v>131</v>
      </c>
      <c r="W194">
        <v>117</v>
      </c>
      <c r="X194">
        <v>117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C2FB0-0CCC-4024-A332-930C6D38B71D}">
  <dimension ref="A1:X32"/>
  <sheetViews>
    <sheetView workbookViewId="0">
      <selection activeCell="M17" sqref="M17"/>
    </sheetView>
  </sheetViews>
  <sheetFormatPr defaultRowHeight="14.4" x14ac:dyDescent="0.3"/>
  <cols>
    <col min="1" max="1" width="14.5546875" bestFit="1" customWidth="1"/>
    <col min="2" max="2" width="13.77734375" bestFit="1" customWidth="1"/>
    <col min="3" max="3" width="10.109375" bestFit="1" customWidth="1"/>
    <col min="4" max="4" width="6.6640625" bestFit="1" customWidth="1"/>
    <col min="5" max="5" width="7.6640625" bestFit="1" customWidth="1"/>
    <col min="6" max="6" width="4.21875" bestFit="1" customWidth="1"/>
    <col min="7" max="7" width="5" bestFit="1" customWidth="1"/>
    <col min="8" max="8" width="4.109375" bestFit="1" customWidth="1"/>
    <col min="9" max="9" width="5.21875" bestFit="1" customWidth="1"/>
    <col min="10" max="10" width="6.33203125" bestFit="1" customWidth="1"/>
    <col min="11" max="11" width="7.44140625" bestFit="1" customWidth="1"/>
    <col min="12" max="12" width="8.5546875" bestFit="1" customWidth="1"/>
    <col min="13" max="13" width="9.6640625" bestFit="1" customWidth="1"/>
    <col min="14" max="14" width="10.77734375" bestFit="1" customWidth="1"/>
    <col min="15" max="15" width="10.88671875" bestFit="1" customWidth="1"/>
    <col min="16" max="16" width="6.5546875" bestFit="1" customWidth="1"/>
    <col min="17" max="17" width="10.44140625" bestFit="1" customWidth="1"/>
    <col min="18" max="18" width="12.88671875" bestFit="1" customWidth="1"/>
    <col min="19" max="19" width="10.5546875" bestFit="1" customWidth="1"/>
    <col min="20" max="20" width="10.44140625" bestFit="1" customWidth="1"/>
    <col min="21" max="21" width="13.6640625" bestFit="1" customWidth="1"/>
    <col min="22" max="22" width="16.6640625" bestFit="1" customWidth="1"/>
    <col min="23" max="23" width="7.88671875" bestFit="1" customWidth="1"/>
    <col min="24" max="24" width="9.6640625" bestFit="1" customWidth="1"/>
  </cols>
  <sheetData>
    <row r="1" spans="1:24" x14ac:dyDescent="0.3">
      <c r="A1" t="s">
        <v>19</v>
      </c>
      <c r="B1" t="s">
        <v>151</v>
      </c>
      <c r="C1" t="s">
        <v>20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16</v>
      </c>
      <c r="L1" t="s">
        <v>21</v>
      </c>
      <c r="M1" t="s">
        <v>22</v>
      </c>
      <c r="N1" t="s">
        <v>23</v>
      </c>
      <c r="O1" t="s">
        <v>15</v>
      </c>
      <c r="P1" t="s">
        <v>7</v>
      </c>
      <c r="Q1" t="s">
        <v>0</v>
      </c>
      <c r="R1" t="s">
        <v>17</v>
      </c>
      <c r="S1" t="s">
        <v>8</v>
      </c>
      <c r="T1" t="s">
        <v>9</v>
      </c>
      <c r="U1" t="s">
        <v>10</v>
      </c>
      <c r="V1" t="s">
        <v>152</v>
      </c>
      <c r="W1" t="s">
        <v>153</v>
      </c>
      <c r="X1" t="s">
        <v>154</v>
      </c>
    </row>
    <row r="2" spans="1:24" x14ac:dyDescent="0.3">
      <c r="A2" t="s">
        <v>82</v>
      </c>
      <c r="B2" t="s">
        <v>81</v>
      </c>
      <c r="C2" t="s">
        <v>26</v>
      </c>
      <c r="D2">
        <v>1</v>
      </c>
      <c r="E2" t="s">
        <v>135</v>
      </c>
      <c r="G2">
        <v>5</v>
      </c>
      <c r="H2">
        <v>5</v>
      </c>
      <c r="I2">
        <v>5</v>
      </c>
      <c r="J2">
        <v>5</v>
      </c>
      <c r="K2">
        <v>5</v>
      </c>
      <c r="O2">
        <v>25</v>
      </c>
      <c r="P2">
        <v>1</v>
      </c>
      <c r="Q2" t="s">
        <v>155</v>
      </c>
      <c r="R2">
        <v>25</v>
      </c>
      <c r="S2">
        <v>4.82</v>
      </c>
      <c r="T2">
        <v>6.27</v>
      </c>
      <c r="U2" t="s">
        <v>18</v>
      </c>
      <c r="V2" t="s">
        <v>132</v>
      </c>
      <c r="W2">
        <v>1</v>
      </c>
      <c r="X2">
        <v>1</v>
      </c>
    </row>
    <row r="3" spans="1:24" x14ac:dyDescent="0.3">
      <c r="A3" t="s">
        <v>82</v>
      </c>
      <c r="B3" t="s">
        <v>81</v>
      </c>
      <c r="C3" t="s">
        <v>26</v>
      </c>
      <c r="D3">
        <v>2</v>
      </c>
      <c r="E3" t="s">
        <v>141</v>
      </c>
      <c r="G3">
        <v>5</v>
      </c>
      <c r="H3">
        <v>6</v>
      </c>
      <c r="I3">
        <v>6</v>
      </c>
      <c r="J3">
        <v>6</v>
      </c>
      <c r="K3">
        <v>6</v>
      </c>
      <c r="O3">
        <v>29</v>
      </c>
      <c r="P3">
        <v>1</v>
      </c>
      <c r="Q3" t="s">
        <v>221</v>
      </c>
      <c r="R3">
        <v>29</v>
      </c>
      <c r="S3">
        <v>5.61</v>
      </c>
      <c r="T3">
        <v>7.1</v>
      </c>
      <c r="U3" t="s">
        <v>18</v>
      </c>
      <c r="V3" t="s">
        <v>132</v>
      </c>
      <c r="W3">
        <v>2</v>
      </c>
      <c r="X3">
        <v>2</v>
      </c>
    </row>
    <row r="4" spans="1:24" x14ac:dyDescent="0.3">
      <c r="A4" t="s">
        <v>82</v>
      </c>
      <c r="B4" t="s">
        <v>81</v>
      </c>
      <c r="C4" t="s">
        <v>26</v>
      </c>
      <c r="D4">
        <v>3</v>
      </c>
      <c r="E4" t="s">
        <v>144</v>
      </c>
      <c r="G4">
        <v>5</v>
      </c>
      <c r="H4">
        <v>5</v>
      </c>
      <c r="I4">
        <v>5</v>
      </c>
      <c r="J4">
        <v>5</v>
      </c>
      <c r="K4">
        <v>5</v>
      </c>
      <c r="O4">
        <v>25</v>
      </c>
      <c r="P4">
        <v>1</v>
      </c>
      <c r="Q4" t="s">
        <v>222</v>
      </c>
      <c r="R4">
        <v>25</v>
      </c>
      <c r="S4">
        <v>4.82</v>
      </c>
      <c r="T4">
        <v>6.27</v>
      </c>
      <c r="U4" t="s">
        <v>18</v>
      </c>
      <c r="V4" t="s">
        <v>132</v>
      </c>
      <c r="W4">
        <v>3</v>
      </c>
      <c r="X4">
        <v>3</v>
      </c>
    </row>
    <row r="5" spans="1:24" x14ac:dyDescent="0.3">
      <c r="A5" t="s">
        <v>82</v>
      </c>
      <c r="B5" t="s">
        <v>81</v>
      </c>
      <c r="C5" t="s">
        <v>26</v>
      </c>
      <c r="D5">
        <v>1</v>
      </c>
      <c r="E5" t="s">
        <v>133</v>
      </c>
      <c r="F5">
        <v>6</v>
      </c>
      <c r="G5">
        <v>36</v>
      </c>
      <c r="O5">
        <v>42</v>
      </c>
      <c r="P5">
        <v>1</v>
      </c>
      <c r="Q5" t="s">
        <v>157</v>
      </c>
      <c r="R5">
        <v>42</v>
      </c>
      <c r="S5">
        <v>7.19</v>
      </c>
      <c r="T5">
        <v>8.81</v>
      </c>
      <c r="U5" t="s">
        <v>18</v>
      </c>
      <c r="V5" t="s">
        <v>131</v>
      </c>
      <c r="W5">
        <v>4</v>
      </c>
      <c r="X5">
        <v>4</v>
      </c>
    </row>
    <row r="6" spans="1:24" x14ac:dyDescent="0.3">
      <c r="A6" t="s">
        <v>82</v>
      </c>
      <c r="B6" t="s">
        <v>81</v>
      </c>
      <c r="C6" t="s">
        <v>26</v>
      </c>
      <c r="D6">
        <v>2</v>
      </c>
      <c r="E6" t="s">
        <v>133</v>
      </c>
      <c r="H6">
        <v>38</v>
      </c>
      <c r="O6">
        <v>38</v>
      </c>
      <c r="P6">
        <v>1</v>
      </c>
      <c r="Q6" t="s">
        <v>223</v>
      </c>
      <c r="R6">
        <v>38</v>
      </c>
      <c r="S6">
        <v>6.99</v>
      </c>
      <c r="T6">
        <v>8.57</v>
      </c>
      <c r="U6" t="s">
        <v>18</v>
      </c>
      <c r="V6" t="s">
        <v>131</v>
      </c>
      <c r="W6">
        <v>5</v>
      </c>
      <c r="X6">
        <v>5</v>
      </c>
    </row>
    <row r="7" spans="1:24" x14ac:dyDescent="0.3">
      <c r="A7" t="s">
        <v>82</v>
      </c>
      <c r="B7" t="s">
        <v>81</v>
      </c>
      <c r="C7" t="s">
        <v>26</v>
      </c>
      <c r="D7">
        <v>3</v>
      </c>
      <c r="E7" t="s">
        <v>133</v>
      </c>
      <c r="I7">
        <v>36</v>
      </c>
      <c r="O7">
        <v>36</v>
      </c>
      <c r="P7">
        <v>1</v>
      </c>
      <c r="Q7" t="s">
        <v>224</v>
      </c>
      <c r="R7">
        <v>36</v>
      </c>
      <c r="S7">
        <v>6.84</v>
      </c>
      <c r="T7">
        <v>8.4</v>
      </c>
      <c r="U7" t="s">
        <v>18</v>
      </c>
      <c r="V7" t="s">
        <v>131</v>
      </c>
      <c r="W7">
        <v>6</v>
      </c>
      <c r="X7">
        <v>6</v>
      </c>
    </row>
    <row r="8" spans="1:24" x14ac:dyDescent="0.3">
      <c r="A8" t="s">
        <v>82</v>
      </c>
      <c r="B8" t="s">
        <v>81</v>
      </c>
      <c r="C8" t="s">
        <v>26</v>
      </c>
      <c r="D8">
        <v>4</v>
      </c>
      <c r="E8" t="s">
        <v>133</v>
      </c>
      <c r="J8">
        <v>36</v>
      </c>
      <c r="O8">
        <v>36</v>
      </c>
      <c r="P8">
        <v>1</v>
      </c>
      <c r="Q8" t="s">
        <v>225</v>
      </c>
      <c r="R8">
        <v>36</v>
      </c>
      <c r="S8">
        <v>7.27</v>
      </c>
      <c r="T8">
        <v>8.83</v>
      </c>
      <c r="U8" t="s">
        <v>18</v>
      </c>
      <c r="V8" t="s">
        <v>131</v>
      </c>
      <c r="W8">
        <v>7</v>
      </c>
      <c r="X8">
        <v>7</v>
      </c>
    </row>
    <row r="9" spans="1:24" x14ac:dyDescent="0.3">
      <c r="A9" t="s">
        <v>82</v>
      </c>
      <c r="B9" t="s">
        <v>81</v>
      </c>
      <c r="C9" t="s">
        <v>26</v>
      </c>
      <c r="D9">
        <v>5</v>
      </c>
      <c r="E9" t="s">
        <v>133</v>
      </c>
      <c r="K9">
        <v>30</v>
      </c>
      <c r="O9">
        <v>30</v>
      </c>
      <c r="P9">
        <v>1</v>
      </c>
      <c r="Q9" t="s">
        <v>226</v>
      </c>
      <c r="R9">
        <v>30</v>
      </c>
      <c r="S9">
        <v>6.48</v>
      </c>
      <c r="T9">
        <v>7.98</v>
      </c>
      <c r="U9" t="s">
        <v>18</v>
      </c>
      <c r="V9" t="s">
        <v>131</v>
      </c>
      <c r="W9">
        <v>8</v>
      </c>
      <c r="X9">
        <v>8</v>
      </c>
    </row>
    <row r="10" spans="1:24" x14ac:dyDescent="0.3">
      <c r="A10" t="s">
        <v>82</v>
      </c>
      <c r="B10" t="s">
        <v>81</v>
      </c>
      <c r="C10" t="s">
        <v>26</v>
      </c>
      <c r="D10">
        <v>6</v>
      </c>
      <c r="E10" t="s">
        <v>133</v>
      </c>
      <c r="L10">
        <v>6</v>
      </c>
      <c r="M10">
        <v>6</v>
      </c>
      <c r="N10">
        <v>6</v>
      </c>
      <c r="O10">
        <v>18</v>
      </c>
      <c r="P10">
        <v>1</v>
      </c>
      <c r="Q10" t="s">
        <v>227</v>
      </c>
      <c r="R10">
        <v>18</v>
      </c>
      <c r="S10">
        <v>4.2699999999999996</v>
      </c>
      <c r="T10">
        <v>5.65</v>
      </c>
      <c r="U10" t="s">
        <v>18</v>
      </c>
      <c r="V10" t="s">
        <v>131</v>
      </c>
      <c r="W10">
        <v>9</v>
      </c>
      <c r="X10">
        <v>9</v>
      </c>
    </row>
    <row r="11" spans="1:24" x14ac:dyDescent="0.3">
      <c r="A11" t="s">
        <v>82</v>
      </c>
      <c r="B11" t="s">
        <v>81</v>
      </c>
      <c r="C11" t="s">
        <v>26</v>
      </c>
      <c r="D11">
        <v>7</v>
      </c>
      <c r="E11" t="s">
        <v>135</v>
      </c>
      <c r="G11">
        <v>29</v>
      </c>
      <c r="O11">
        <v>29</v>
      </c>
      <c r="P11">
        <v>1</v>
      </c>
      <c r="Q11" t="s">
        <v>160</v>
      </c>
      <c r="R11">
        <v>29</v>
      </c>
      <c r="S11">
        <v>4.99</v>
      </c>
      <c r="T11">
        <v>6.48</v>
      </c>
      <c r="U11" t="s">
        <v>18</v>
      </c>
      <c r="V11" t="s">
        <v>131</v>
      </c>
      <c r="W11">
        <v>10</v>
      </c>
      <c r="X11">
        <v>10</v>
      </c>
    </row>
    <row r="12" spans="1:24" x14ac:dyDescent="0.3">
      <c r="A12" t="s">
        <v>82</v>
      </c>
      <c r="B12" t="s">
        <v>81</v>
      </c>
      <c r="C12" t="s">
        <v>26</v>
      </c>
      <c r="D12">
        <v>8</v>
      </c>
      <c r="E12" t="s">
        <v>135</v>
      </c>
      <c r="H12">
        <v>40</v>
      </c>
      <c r="O12">
        <v>40</v>
      </c>
      <c r="P12">
        <v>1</v>
      </c>
      <c r="Q12" t="s">
        <v>161</v>
      </c>
      <c r="R12">
        <v>40</v>
      </c>
      <c r="S12">
        <v>7.36</v>
      </c>
      <c r="T12">
        <v>8.9600000000000009</v>
      </c>
      <c r="U12" t="s">
        <v>18</v>
      </c>
      <c r="V12" t="s">
        <v>131</v>
      </c>
      <c r="W12">
        <v>11</v>
      </c>
      <c r="X12">
        <v>11</v>
      </c>
    </row>
    <row r="13" spans="1:24" x14ac:dyDescent="0.3">
      <c r="A13" t="s">
        <v>82</v>
      </c>
      <c r="B13" t="s">
        <v>81</v>
      </c>
      <c r="C13" t="s">
        <v>26</v>
      </c>
      <c r="D13">
        <v>9</v>
      </c>
      <c r="E13" t="s">
        <v>135</v>
      </c>
      <c r="I13">
        <v>40</v>
      </c>
      <c r="O13">
        <v>40</v>
      </c>
      <c r="P13">
        <v>1</v>
      </c>
      <c r="Q13" t="s">
        <v>162</v>
      </c>
      <c r="R13">
        <v>40</v>
      </c>
      <c r="S13">
        <v>7.6</v>
      </c>
      <c r="T13">
        <v>9.1999999999999993</v>
      </c>
      <c r="U13" t="s">
        <v>18</v>
      </c>
      <c r="V13" t="s">
        <v>131</v>
      </c>
      <c r="W13">
        <v>12</v>
      </c>
      <c r="X13">
        <v>12</v>
      </c>
    </row>
    <row r="14" spans="1:24" x14ac:dyDescent="0.3">
      <c r="A14" t="s">
        <v>82</v>
      </c>
      <c r="B14" t="s">
        <v>81</v>
      </c>
      <c r="C14" t="s">
        <v>26</v>
      </c>
      <c r="D14">
        <v>10</v>
      </c>
      <c r="E14" t="s">
        <v>135</v>
      </c>
      <c r="J14">
        <v>38</v>
      </c>
      <c r="O14">
        <v>38</v>
      </c>
      <c r="P14">
        <v>1</v>
      </c>
      <c r="Q14" t="s">
        <v>163</v>
      </c>
      <c r="R14">
        <v>38</v>
      </c>
      <c r="S14">
        <v>7.68</v>
      </c>
      <c r="T14">
        <v>9.26</v>
      </c>
      <c r="U14" t="s">
        <v>18</v>
      </c>
      <c r="V14" t="s">
        <v>131</v>
      </c>
      <c r="W14">
        <v>13</v>
      </c>
      <c r="X14">
        <v>13</v>
      </c>
    </row>
    <row r="15" spans="1:24" x14ac:dyDescent="0.3">
      <c r="A15" t="s">
        <v>82</v>
      </c>
      <c r="B15" t="s">
        <v>81</v>
      </c>
      <c r="C15" t="s">
        <v>26</v>
      </c>
      <c r="D15">
        <v>11</v>
      </c>
      <c r="E15" t="s">
        <v>135</v>
      </c>
      <c r="K15">
        <v>28</v>
      </c>
      <c r="O15">
        <v>28</v>
      </c>
      <c r="P15">
        <v>1</v>
      </c>
      <c r="Q15" t="s">
        <v>164</v>
      </c>
      <c r="R15">
        <v>28</v>
      </c>
      <c r="S15">
        <v>6.05</v>
      </c>
      <c r="T15">
        <v>7.53</v>
      </c>
      <c r="U15" t="s">
        <v>18</v>
      </c>
      <c r="V15" t="s">
        <v>131</v>
      </c>
      <c r="W15">
        <v>14</v>
      </c>
      <c r="X15">
        <v>14</v>
      </c>
    </row>
    <row r="16" spans="1:24" x14ac:dyDescent="0.3">
      <c r="A16" t="s">
        <v>82</v>
      </c>
      <c r="B16" t="s">
        <v>81</v>
      </c>
      <c r="C16" t="s">
        <v>26</v>
      </c>
      <c r="D16">
        <v>12</v>
      </c>
      <c r="E16" t="s">
        <v>141</v>
      </c>
      <c r="G16">
        <v>48</v>
      </c>
      <c r="O16">
        <v>48</v>
      </c>
      <c r="P16">
        <v>1</v>
      </c>
      <c r="Q16" t="s">
        <v>165</v>
      </c>
      <c r="R16">
        <v>48</v>
      </c>
      <c r="S16">
        <v>8.26</v>
      </c>
      <c r="T16">
        <v>9.94</v>
      </c>
      <c r="U16" t="s">
        <v>18</v>
      </c>
      <c r="V16" t="s">
        <v>131</v>
      </c>
      <c r="W16">
        <v>15</v>
      </c>
      <c r="X16">
        <v>15</v>
      </c>
    </row>
    <row r="17" spans="1:24" x14ac:dyDescent="0.3">
      <c r="A17" t="s">
        <v>82</v>
      </c>
      <c r="B17" t="s">
        <v>81</v>
      </c>
      <c r="C17" t="s">
        <v>26</v>
      </c>
      <c r="D17">
        <v>13</v>
      </c>
      <c r="E17" t="s">
        <v>141</v>
      </c>
      <c r="H17">
        <v>48</v>
      </c>
      <c r="O17">
        <v>48</v>
      </c>
      <c r="P17">
        <v>2</v>
      </c>
      <c r="Q17" t="s">
        <v>309</v>
      </c>
      <c r="R17">
        <v>96</v>
      </c>
      <c r="S17">
        <v>8.83</v>
      </c>
      <c r="T17">
        <v>10.51</v>
      </c>
      <c r="U17" t="s">
        <v>18</v>
      </c>
      <c r="V17" t="s">
        <v>131</v>
      </c>
      <c r="W17">
        <v>16</v>
      </c>
      <c r="X17">
        <v>16</v>
      </c>
    </row>
    <row r="18" spans="1:24" x14ac:dyDescent="0.3">
      <c r="A18" t="s">
        <v>82</v>
      </c>
      <c r="B18" t="s">
        <v>81</v>
      </c>
      <c r="C18" t="s">
        <v>26</v>
      </c>
      <c r="D18">
        <v>14</v>
      </c>
      <c r="E18" t="s">
        <v>141</v>
      </c>
      <c r="H18">
        <v>48</v>
      </c>
      <c r="O18">
        <v>48</v>
      </c>
      <c r="P18">
        <v>2</v>
      </c>
      <c r="Q18" t="s">
        <v>309</v>
      </c>
      <c r="R18">
        <v>96</v>
      </c>
      <c r="S18">
        <v>8.83</v>
      </c>
      <c r="T18">
        <v>10.51</v>
      </c>
      <c r="U18" t="s">
        <v>18</v>
      </c>
      <c r="V18" t="s">
        <v>131</v>
      </c>
      <c r="W18">
        <v>16</v>
      </c>
      <c r="X18">
        <v>16</v>
      </c>
    </row>
    <row r="19" spans="1:24" x14ac:dyDescent="0.3">
      <c r="A19" t="s">
        <v>82</v>
      </c>
      <c r="B19" t="s">
        <v>81</v>
      </c>
      <c r="C19" t="s">
        <v>26</v>
      </c>
      <c r="D19">
        <v>15</v>
      </c>
      <c r="E19" t="s">
        <v>141</v>
      </c>
      <c r="I19">
        <v>45</v>
      </c>
      <c r="O19">
        <v>45</v>
      </c>
      <c r="P19">
        <v>2</v>
      </c>
      <c r="Q19" t="s">
        <v>310</v>
      </c>
      <c r="R19">
        <v>90</v>
      </c>
      <c r="S19">
        <v>8.5500000000000007</v>
      </c>
      <c r="T19">
        <v>10.199999999999999</v>
      </c>
      <c r="U19" t="s">
        <v>18</v>
      </c>
      <c r="V19" t="s">
        <v>131</v>
      </c>
      <c r="W19">
        <v>17</v>
      </c>
      <c r="X19">
        <v>17</v>
      </c>
    </row>
    <row r="20" spans="1:24" x14ac:dyDescent="0.3">
      <c r="A20" t="s">
        <v>82</v>
      </c>
      <c r="B20" t="s">
        <v>81</v>
      </c>
      <c r="C20" t="s">
        <v>26</v>
      </c>
      <c r="D20">
        <v>16</v>
      </c>
      <c r="E20" t="s">
        <v>141</v>
      </c>
      <c r="I20">
        <v>45</v>
      </c>
      <c r="O20">
        <v>45</v>
      </c>
      <c r="P20">
        <v>2</v>
      </c>
      <c r="Q20" t="s">
        <v>310</v>
      </c>
      <c r="R20">
        <v>90</v>
      </c>
      <c r="S20">
        <v>8.5500000000000007</v>
      </c>
      <c r="T20">
        <v>10.199999999999999</v>
      </c>
      <c r="U20" t="s">
        <v>18</v>
      </c>
      <c r="V20" t="s">
        <v>131</v>
      </c>
      <c r="W20">
        <v>17</v>
      </c>
      <c r="X20">
        <v>17</v>
      </c>
    </row>
    <row r="21" spans="1:24" x14ac:dyDescent="0.3">
      <c r="A21" t="s">
        <v>82</v>
      </c>
      <c r="B21" t="s">
        <v>81</v>
      </c>
      <c r="C21" t="s">
        <v>26</v>
      </c>
      <c r="D21">
        <v>17</v>
      </c>
      <c r="E21" t="s">
        <v>141</v>
      </c>
      <c r="J21">
        <v>45</v>
      </c>
      <c r="O21">
        <v>45</v>
      </c>
      <c r="P21">
        <v>1</v>
      </c>
      <c r="Q21" t="s">
        <v>311</v>
      </c>
      <c r="R21">
        <v>45</v>
      </c>
      <c r="S21">
        <v>9.09</v>
      </c>
      <c r="T21">
        <v>10.74</v>
      </c>
      <c r="U21" t="s">
        <v>18</v>
      </c>
      <c r="V21" t="s">
        <v>131</v>
      </c>
      <c r="W21">
        <v>18</v>
      </c>
      <c r="X21">
        <v>18</v>
      </c>
    </row>
    <row r="22" spans="1:24" x14ac:dyDescent="0.3">
      <c r="A22" t="s">
        <v>82</v>
      </c>
      <c r="B22" t="s">
        <v>81</v>
      </c>
      <c r="C22" t="s">
        <v>26</v>
      </c>
      <c r="D22">
        <v>18</v>
      </c>
      <c r="E22" t="s">
        <v>141</v>
      </c>
      <c r="K22">
        <v>38</v>
      </c>
      <c r="O22">
        <v>38</v>
      </c>
      <c r="P22">
        <v>1</v>
      </c>
      <c r="Q22" t="s">
        <v>312</v>
      </c>
      <c r="R22">
        <v>38</v>
      </c>
      <c r="S22">
        <v>8.2100000000000009</v>
      </c>
      <c r="T22">
        <v>9.7899999999999991</v>
      </c>
      <c r="U22" t="s">
        <v>18</v>
      </c>
      <c r="V22" t="s">
        <v>131</v>
      </c>
      <c r="W22">
        <v>19</v>
      </c>
      <c r="X22">
        <v>19</v>
      </c>
    </row>
    <row r="23" spans="1:24" x14ac:dyDescent="0.3">
      <c r="A23" t="s">
        <v>82</v>
      </c>
      <c r="B23" t="s">
        <v>81</v>
      </c>
      <c r="C23" t="s">
        <v>26</v>
      </c>
      <c r="D23">
        <v>19</v>
      </c>
      <c r="E23" t="s">
        <v>141</v>
      </c>
      <c r="F23">
        <v>27</v>
      </c>
      <c r="K23">
        <v>13</v>
      </c>
      <c r="O23">
        <v>40</v>
      </c>
      <c r="P23">
        <v>1</v>
      </c>
      <c r="Q23" t="s">
        <v>313</v>
      </c>
      <c r="R23">
        <v>40</v>
      </c>
      <c r="S23">
        <v>7.29</v>
      </c>
      <c r="T23">
        <v>8.89</v>
      </c>
      <c r="U23" t="s">
        <v>18</v>
      </c>
      <c r="V23" t="s">
        <v>131</v>
      </c>
      <c r="W23">
        <v>20</v>
      </c>
      <c r="X23">
        <v>20</v>
      </c>
    </row>
    <row r="24" spans="1:24" x14ac:dyDescent="0.3">
      <c r="A24" t="s">
        <v>82</v>
      </c>
      <c r="B24" t="s">
        <v>81</v>
      </c>
      <c r="C24" t="s">
        <v>26</v>
      </c>
      <c r="D24">
        <v>20</v>
      </c>
      <c r="E24" t="s">
        <v>141</v>
      </c>
      <c r="G24">
        <v>28</v>
      </c>
      <c r="I24">
        <v>6</v>
      </c>
      <c r="O24">
        <v>34</v>
      </c>
      <c r="P24">
        <v>1</v>
      </c>
      <c r="Q24" t="s">
        <v>171</v>
      </c>
      <c r="R24">
        <v>34</v>
      </c>
      <c r="S24">
        <v>5.96</v>
      </c>
      <c r="T24">
        <v>7.5</v>
      </c>
      <c r="U24" t="s">
        <v>18</v>
      </c>
      <c r="V24" t="s">
        <v>131</v>
      </c>
      <c r="W24">
        <v>21</v>
      </c>
      <c r="X24">
        <v>21</v>
      </c>
    </row>
    <row r="25" spans="1:24" x14ac:dyDescent="0.3">
      <c r="A25" t="s">
        <v>82</v>
      </c>
      <c r="B25" t="s">
        <v>81</v>
      </c>
      <c r="C25" t="s">
        <v>26</v>
      </c>
      <c r="D25">
        <v>21</v>
      </c>
      <c r="E25" t="s">
        <v>141</v>
      </c>
      <c r="J25">
        <v>24</v>
      </c>
      <c r="L25">
        <v>3</v>
      </c>
      <c r="M25">
        <v>3</v>
      </c>
      <c r="N25">
        <v>3</v>
      </c>
      <c r="O25">
        <v>33</v>
      </c>
      <c r="P25">
        <v>1</v>
      </c>
      <c r="Q25" t="s">
        <v>172</v>
      </c>
      <c r="R25">
        <v>33</v>
      </c>
      <c r="S25">
        <v>6.98</v>
      </c>
      <c r="T25">
        <v>8.51</v>
      </c>
      <c r="U25" t="s">
        <v>18</v>
      </c>
      <c r="V25" t="s">
        <v>131</v>
      </c>
      <c r="W25">
        <v>22</v>
      </c>
      <c r="X25">
        <v>22</v>
      </c>
    </row>
    <row r="26" spans="1:24" x14ac:dyDescent="0.3">
      <c r="A26" t="s">
        <v>82</v>
      </c>
      <c r="B26" t="s">
        <v>81</v>
      </c>
      <c r="C26" t="s">
        <v>26</v>
      </c>
      <c r="D26">
        <v>22</v>
      </c>
      <c r="E26" t="s">
        <v>144</v>
      </c>
      <c r="G26">
        <v>48</v>
      </c>
      <c r="O26">
        <v>48</v>
      </c>
      <c r="P26">
        <v>1</v>
      </c>
      <c r="Q26" t="s">
        <v>173</v>
      </c>
      <c r="R26">
        <v>48</v>
      </c>
      <c r="S26">
        <v>8.26</v>
      </c>
      <c r="T26">
        <v>9.94</v>
      </c>
      <c r="U26" t="s">
        <v>18</v>
      </c>
      <c r="V26" t="s">
        <v>131</v>
      </c>
      <c r="W26">
        <v>23</v>
      </c>
      <c r="X26">
        <v>23</v>
      </c>
    </row>
    <row r="27" spans="1:24" x14ac:dyDescent="0.3">
      <c r="A27" t="s">
        <v>82</v>
      </c>
      <c r="B27" t="s">
        <v>81</v>
      </c>
      <c r="C27" t="s">
        <v>26</v>
      </c>
      <c r="D27">
        <v>23</v>
      </c>
      <c r="E27" t="s">
        <v>144</v>
      </c>
      <c r="H27">
        <v>48</v>
      </c>
      <c r="O27">
        <v>48</v>
      </c>
      <c r="P27">
        <v>1</v>
      </c>
      <c r="Q27" t="s">
        <v>174</v>
      </c>
      <c r="R27">
        <v>48</v>
      </c>
      <c r="S27">
        <v>8.83</v>
      </c>
      <c r="T27">
        <v>10.51</v>
      </c>
      <c r="U27" t="s">
        <v>18</v>
      </c>
      <c r="V27" t="s">
        <v>131</v>
      </c>
      <c r="W27">
        <v>24</v>
      </c>
      <c r="X27">
        <v>24</v>
      </c>
    </row>
    <row r="28" spans="1:24" x14ac:dyDescent="0.3">
      <c r="A28" t="s">
        <v>82</v>
      </c>
      <c r="B28" t="s">
        <v>81</v>
      </c>
      <c r="C28" t="s">
        <v>26</v>
      </c>
      <c r="D28">
        <v>24</v>
      </c>
      <c r="E28" t="s">
        <v>144</v>
      </c>
      <c r="I28">
        <v>45</v>
      </c>
      <c r="O28">
        <v>45</v>
      </c>
      <c r="P28">
        <v>1</v>
      </c>
      <c r="Q28" t="s">
        <v>175</v>
      </c>
      <c r="R28">
        <v>45</v>
      </c>
      <c r="S28">
        <v>8.5500000000000007</v>
      </c>
      <c r="T28">
        <v>10.199999999999999</v>
      </c>
      <c r="U28" t="s">
        <v>18</v>
      </c>
      <c r="V28" t="s">
        <v>131</v>
      </c>
      <c r="W28">
        <v>25</v>
      </c>
      <c r="X28">
        <v>25</v>
      </c>
    </row>
    <row r="29" spans="1:24" x14ac:dyDescent="0.3">
      <c r="A29" t="s">
        <v>82</v>
      </c>
      <c r="B29" t="s">
        <v>81</v>
      </c>
      <c r="C29" t="s">
        <v>26</v>
      </c>
      <c r="D29">
        <v>25</v>
      </c>
      <c r="E29" t="s">
        <v>144</v>
      </c>
      <c r="J29">
        <v>40</v>
      </c>
      <c r="O29">
        <v>40</v>
      </c>
      <c r="P29">
        <v>1</v>
      </c>
      <c r="Q29" t="s">
        <v>176</v>
      </c>
      <c r="R29">
        <v>40</v>
      </c>
      <c r="S29">
        <v>8.08</v>
      </c>
      <c r="T29">
        <v>9.68</v>
      </c>
      <c r="U29" t="s">
        <v>18</v>
      </c>
      <c r="V29" t="s">
        <v>131</v>
      </c>
      <c r="W29">
        <v>26</v>
      </c>
      <c r="X29">
        <v>26</v>
      </c>
    </row>
    <row r="30" spans="1:24" x14ac:dyDescent="0.3">
      <c r="A30" t="s">
        <v>82</v>
      </c>
      <c r="B30" t="s">
        <v>81</v>
      </c>
      <c r="C30" t="s">
        <v>26</v>
      </c>
      <c r="D30">
        <v>26</v>
      </c>
      <c r="E30" t="s">
        <v>144</v>
      </c>
      <c r="F30">
        <v>27</v>
      </c>
      <c r="G30">
        <v>10</v>
      </c>
      <c r="N30">
        <v>3</v>
      </c>
      <c r="O30">
        <v>40</v>
      </c>
      <c r="P30">
        <v>1</v>
      </c>
      <c r="Q30" t="s">
        <v>233</v>
      </c>
      <c r="R30">
        <v>40</v>
      </c>
      <c r="S30">
        <v>6.93</v>
      </c>
      <c r="T30">
        <v>8.5299999999999994</v>
      </c>
      <c r="U30" t="s">
        <v>18</v>
      </c>
      <c r="V30" t="s">
        <v>131</v>
      </c>
      <c r="W30">
        <v>27</v>
      </c>
      <c r="X30">
        <v>27</v>
      </c>
    </row>
    <row r="31" spans="1:24" x14ac:dyDescent="0.3">
      <c r="A31" t="s">
        <v>82</v>
      </c>
      <c r="B31" t="s">
        <v>81</v>
      </c>
      <c r="C31" t="s">
        <v>26</v>
      </c>
      <c r="D31">
        <v>27</v>
      </c>
      <c r="E31" t="s">
        <v>144</v>
      </c>
      <c r="H31">
        <v>16</v>
      </c>
      <c r="I31">
        <v>19</v>
      </c>
      <c r="L31">
        <v>3</v>
      </c>
      <c r="O31">
        <v>38</v>
      </c>
      <c r="P31">
        <v>1</v>
      </c>
      <c r="Q31" t="s">
        <v>234</v>
      </c>
      <c r="R31">
        <v>38</v>
      </c>
      <c r="S31">
        <v>7.25</v>
      </c>
      <c r="T31">
        <v>8.83</v>
      </c>
      <c r="U31" t="s">
        <v>18</v>
      </c>
      <c r="V31" t="s">
        <v>131</v>
      </c>
      <c r="W31">
        <v>28</v>
      </c>
      <c r="X31">
        <v>28</v>
      </c>
    </row>
    <row r="32" spans="1:24" x14ac:dyDescent="0.3">
      <c r="A32" t="s">
        <v>82</v>
      </c>
      <c r="B32" t="s">
        <v>81</v>
      </c>
      <c r="C32" t="s">
        <v>26</v>
      </c>
      <c r="D32">
        <v>28</v>
      </c>
      <c r="E32" t="s">
        <v>144</v>
      </c>
      <c r="K32">
        <v>25</v>
      </c>
      <c r="M32">
        <v>3</v>
      </c>
      <c r="O32">
        <v>28</v>
      </c>
      <c r="P32">
        <v>1</v>
      </c>
      <c r="Q32" t="s">
        <v>235</v>
      </c>
      <c r="R32">
        <v>28</v>
      </c>
      <c r="S32">
        <v>6.11</v>
      </c>
      <c r="T32">
        <v>7.59</v>
      </c>
      <c r="U32" t="s">
        <v>18</v>
      </c>
      <c r="V32" t="s">
        <v>131</v>
      </c>
      <c r="W32">
        <v>29</v>
      </c>
      <c r="X32">
        <v>29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F071-C6B2-489C-B03F-00E7FE2D4230}">
  <dimension ref="A1:X21"/>
  <sheetViews>
    <sheetView topLeftCell="C1" workbookViewId="0">
      <selection activeCell="Q23" sqref="Q23"/>
    </sheetView>
  </sheetViews>
  <sheetFormatPr defaultRowHeight="14.4" x14ac:dyDescent="0.3"/>
  <cols>
    <col min="1" max="1" width="14.5546875" bestFit="1" customWidth="1"/>
    <col min="2" max="2" width="13.77734375" bestFit="1" customWidth="1"/>
    <col min="3" max="3" width="10.109375" bestFit="1" customWidth="1"/>
    <col min="4" max="4" width="6.6640625" bestFit="1" customWidth="1"/>
    <col min="5" max="5" width="7.6640625" bestFit="1" customWidth="1"/>
    <col min="6" max="6" width="4.21875" bestFit="1" customWidth="1"/>
    <col min="7" max="7" width="5" bestFit="1" customWidth="1"/>
    <col min="8" max="8" width="4.109375" bestFit="1" customWidth="1"/>
    <col min="9" max="9" width="5.21875" bestFit="1" customWidth="1"/>
    <col min="10" max="10" width="6.33203125" bestFit="1" customWidth="1"/>
    <col min="11" max="11" width="7.44140625" bestFit="1" customWidth="1"/>
    <col min="12" max="12" width="8.5546875" bestFit="1" customWidth="1"/>
    <col min="13" max="13" width="9.6640625" bestFit="1" customWidth="1"/>
    <col min="14" max="14" width="10.77734375" bestFit="1" customWidth="1"/>
    <col min="15" max="15" width="10.88671875" bestFit="1" customWidth="1"/>
    <col min="16" max="16" width="6.5546875" bestFit="1" customWidth="1"/>
    <col min="17" max="17" width="10.44140625" bestFit="1" customWidth="1"/>
    <col min="18" max="18" width="12.88671875" bestFit="1" customWidth="1"/>
    <col min="19" max="19" width="10.5546875" bestFit="1" customWidth="1"/>
    <col min="20" max="20" width="10.44140625" bestFit="1" customWidth="1"/>
    <col min="21" max="21" width="13.6640625" bestFit="1" customWidth="1"/>
    <col min="22" max="22" width="16.6640625" bestFit="1" customWidth="1"/>
    <col min="23" max="23" width="7.88671875" bestFit="1" customWidth="1"/>
    <col min="24" max="24" width="9.6640625" bestFit="1" customWidth="1"/>
  </cols>
  <sheetData>
    <row r="1" spans="1:24" x14ac:dyDescent="0.3">
      <c r="A1" t="s">
        <v>19</v>
      </c>
      <c r="B1" t="s">
        <v>151</v>
      </c>
      <c r="C1" t="s">
        <v>20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16</v>
      </c>
      <c r="L1" t="s">
        <v>21</v>
      </c>
      <c r="M1" t="s">
        <v>22</v>
      </c>
      <c r="N1" t="s">
        <v>23</v>
      </c>
      <c r="O1" t="s">
        <v>15</v>
      </c>
      <c r="P1" t="s">
        <v>7</v>
      </c>
      <c r="Q1" t="s">
        <v>0</v>
      </c>
      <c r="R1" t="s">
        <v>17</v>
      </c>
      <c r="S1" t="s">
        <v>8</v>
      </c>
      <c r="T1" t="s">
        <v>9</v>
      </c>
      <c r="U1" t="s">
        <v>10</v>
      </c>
      <c r="V1" t="s">
        <v>152</v>
      </c>
      <c r="W1" t="s">
        <v>153</v>
      </c>
      <c r="X1" t="s">
        <v>154</v>
      </c>
    </row>
    <row r="2" spans="1:24" x14ac:dyDescent="0.3">
      <c r="A2" t="s">
        <v>82</v>
      </c>
      <c r="B2" t="s">
        <v>85</v>
      </c>
      <c r="C2" t="s">
        <v>26</v>
      </c>
      <c r="D2">
        <v>1</v>
      </c>
      <c r="E2" t="s">
        <v>137</v>
      </c>
      <c r="G2">
        <v>1</v>
      </c>
      <c r="H2">
        <v>1</v>
      </c>
      <c r="I2">
        <v>1</v>
      </c>
      <c r="O2">
        <v>3</v>
      </c>
      <c r="P2">
        <v>1</v>
      </c>
      <c r="Q2">
        <v>1</v>
      </c>
      <c r="R2">
        <v>3</v>
      </c>
      <c r="S2">
        <v>0.55000000000000004</v>
      </c>
      <c r="T2">
        <v>1.8</v>
      </c>
      <c r="U2" t="s">
        <v>18</v>
      </c>
      <c r="V2" t="s">
        <v>132</v>
      </c>
      <c r="W2">
        <v>1</v>
      </c>
      <c r="X2">
        <v>1</v>
      </c>
    </row>
    <row r="3" spans="1:24" x14ac:dyDescent="0.3">
      <c r="A3" t="s">
        <v>82</v>
      </c>
      <c r="B3" t="s">
        <v>85</v>
      </c>
      <c r="C3" t="s">
        <v>26</v>
      </c>
      <c r="D3">
        <v>1</v>
      </c>
      <c r="E3" t="s">
        <v>141</v>
      </c>
      <c r="F3">
        <v>1</v>
      </c>
      <c r="G3">
        <v>2</v>
      </c>
      <c r="H3">
        <v>2</v>
      </c>
      <c r="I3">
        <v>2</v>
      </c>
      <c r="J3">
        <v>2</v>
      </c>
      <c r="K3">
        <v>2</v>
      </c>
      <c r="O3">
        <v>11</v>
      </c>
      <c r="P3">
        <v>1</v>
      </c>
      <c r="Q3">
        <v>2</v>
      </c>
      <c r="R3">
        <v>11</v>
      </c>
      <c r="S3">
        <v>2.1</v>
      </c>
      <c r="T3">
        <v>3.47</v>
      </c>
      <c r="U3" t="s">
        <v>18</v>
      </c>
      <c r="V3" t="s">
        <v>132</v>
      </c>
      <c r="W3">
        <v>2</v>
      </c>
      <c r="X3">
        <v>2</v>
      </c>
    </row>
    <row r="4" spans="1:24" x14ac:dyDescent="0.3">
      <c r="A4" t="s">
        <v>82</v>
      </c>
      <c r="B4" t="s">
        <v>85</v>
      </c>
      <c r="C4" t="s">
        <v>26</v>
      </c>
      <c r="D4">
        <v>1</v>
      </c>
      <c r="E4" t="s">
        <v>149</v>
      </c>
      <c r="F4">
        <v>2</v>
      </c>
      <c r="G4">
        <v>5</v>
      </c>
      <c r="H4">
        <v>6</v>
      </c>
      <c r="I4">
        <v>5</v>
      </c>
      <c r="J4">
        <v>4</v>
      </c>
      <c r="K4">
        <v>3</v>
      </c>
      <c r="O4">
        <v>25</v>
      </c>
      <c r="P4">
        <v>1</v>
      </c>
      <c r="Q4">
        <v>3</v>
      </c>
      <c r="R4">
        <v>25</v>
      </c>
      <c r="S4">
        <v>4.71</v>
      </c>
      <c r="T4">
        <v>6.29</v>
      </c>
      <c r="U4" t="s">
        <v>18</v>
      </c>
      <c r="V4" t="s">
        <v>132</v>
      </c>
      <c r="W4">
        <v>3</v>
      </c>
      <c r="X4">
        <v>3</v>
      </c>
    </row>
    <row r="5" spans="1:24" x14ac:dyDescent="0.3">
      <c r="A5" t="s">
        <v>82</v>
      </c>
      <c r="B5" t="s">
        <v>85</v>
      </c>
      <c r="C5" t="s">
        <v>26</v>
      </c>
      <c r="D5">
        <v>1</v>
      </c>
      <c r="E5" t="s">
        <v>137</v>
      </c>
      <c r="F5">
        <v>5</v>
      </c>
      <c r="G5">
        <v>24</v>
      </c>
      <c r="M5">
        <v>14</v>
      </c>
      <c r="O5">
        <v>43</v>
      </c>
      <c r="P5">
        <v>1</v>
      </c>
      <c r="Q5">
        <v>4</v>
      </c>
      <c r="R5">
        <v>43</v>
      </c>
      <c r="S5">
        <v>8.61</v>
      </c>
      <c r="T5">
        <v>10.46</v>
      </c>
      <c r="U5" t="s">
        <v>18</v>
      </c>
      <c r="V5" t="s">
        <v>131</v>
      </c>
      <c r="W5">
        <v>4</v>
      </c>
      <c r="X5">
        <v>4</v>
      </c>
    </row>
    <row r="6" spans="1:24" x14ac:dyDescent="0.3">
      <c r="A6" t="s">
        <v>82</v>
      </c>
      <c r="B6" t="s">
        <v>85</v>
      </c>
      <c r="C6" t="s">
        <v>26</v>
      </c>
      <c r="D6">
        <v>2</v>
      </c>
      <c r="E6" t="s">
        <v>137</v>
      </c>
      <c r="H6">
        <v>36</v>
      </c>
      <c r="N6">
        <v>10</v>
      </c>
      <c r="O6">
        <v>46</v>
      </c>
      <c r="P6">
        <v>1</v>
      </c>
      <c r="Q6">
        <v>5</v>
      </c>
      <c r="R6">
        <v>46</v>
      </c>
      <c r="S6">
        <v>9.1199999999999992</v>
      </c>
      <c r="T6">
        <v>11.01</v>
      </c>
      <c r="U6" t="s">
        <v>18</v>
      </c>
      <c r="V6" t="s">
        <v>131</v>
      </c>
      <c r="W6">
        <v>5</v>
      </c>
      <c r="X6">
        <v>5</v>
      </c>
    </row>
    <row r="7" spans="1:24" x14ac:dyDescent="0.3">
      <c r="A7" t="s">
        <v>82</v>
      </c>
      <c r="B7" t="s">
        <v>85</v>
      </c>
      <c r="C7" t="s">
        <v>26</v>
      </c>
      <c r="D7">
        <v>3</v>
      </c>
      <c r="E7" t="s">
        <v>137</v>
      </c>
      <c r="I7">
        <v>36</v>
      </c>
      <c r="O7">
        <v>36</v>
      </c>
      <c r="P7">
        <v>1</v>
      </c>
      <c r="Q7">
        <v>6</v>
      </c>
      <c r="R7">
        <v>36</v>
      </c>
      <c r="S7">
        <v>6.84</v>
      </c>
      <c r="T7">
        <v>8.58</v>
      </c>
      <c r="U7" t="s">
        <v>18</v>
      </c>
      <c r="V7" t="s">
        <v>131</v>
      </c>
      <c r="W7">
        <v>6</v>
      </c>
      <c r="X7">
        <v>6</v>
      </c>
    </row>
    <row r="8" spans="1:24" x14ac:dyDescent="0.3">
      <c r="A8" t="s">
        <v>82</v>
      </c>
      <c r="B8" t="s">
        <v>85</v>
      </c>
      <c r="C8" t="s">
        <v>26</v>
      </c>
      <c r="D8">
        <v>4</v>
      </c>
      <c r="E8" t="s">
        <v>137</v>
      </c>
      <c r="J8">
        <v>28</v>
      </c>
      <c r="O8">
        <v>28</v>
      </c>
      <c r="P8">
        <v>1</v>
      </c>
      <c r="Q8">
        <v>7</v>
      </c>
      <c r="R8">
        <v>28</v>
      </c>
      <c r="S8">
        <v>5.6</v>
      </c>
      <c r="T8">
        <v>7.22</v>
      </c>
      <c r="U8" t="s">
        <v>18</v>
      </c>
      <c r="V8" t="s">
        <v>131</v>
      </c>
      <c r="W8">
        <v>7</v>
      </c>
      <c r="X8">
        <v>7</v>
      </c>
    </row>
    <row r="9" spans="1:24" x14ac:dyDescent="0.3">
      <c r="A9" t="s">
        <v>82</v>
      </c>
      <c r="B9" t="s">
        <v>85</v>
      </c>
      <c r="C9" t="s">
        <v>26</v>
      </c>
      <c r="D9">
        <v>5</v>
      </c>
      <c r="E9" t="s">
        <v>137</v>
      </c>
      <c r="K9">
        <v>26</v>
      </c>
      <c r="L9">
        <v>18</v>
      </c>
      <c r="O9">
        <v>44</v>
      </c>
      <c r="P9">
        <v>1</v>
      </c>
      <c r="Q9">
        <v>8</v>
      </c>
      <c r="R9">
        <v>44</v>
      </c>
      <c r="S9">
        <v>9.93</v>
      </c>
      <c r="T9">
        <v>11.79</v>
      </c>
      <c r="U9" t="s">
        <v>18</v>
      </c>
      <c r="V9" t="s">
        <v>131</v>
      </c>
      <c r="W9">
        <v>8</v>
      </c>
      <c r="X9">
        <v>8</v>
      </c>
    </row>
    <row r="10" spans="1:24" x14ac:dyDescent="0.3">
      <c r="A10" t="s">
        <v>82</v>
      </c>
      <c r="B10" t="s">
        <v>85</v>
      </c>
      <c r="C10" t="s">
        <v>26</v>
      </c>
      <c r="D10">
        <v>6</v>
      </c>
      <c r="E10" t="s">
        <v>141</v>
      </c>
      <c r="H10">
        <v>52</v>
      </c>
      <c r="O10">
        <v>52</v>
      </c>
      <c r="P10">
        <v>1</v>
      </c>
      <c r="Q10">
        <v>9</v>
      </c>
      <c r="R10">
        <v>52</v>
      </c>
      <c r="S10">
        <v>9.36</v>
      </c>
      <c r="T10">
        <v>11.34</v>
      </c>
      <c r="U10" t="s">
        <v>18</v>
      </c>
      <c r="V10" t="s">
        <v>131</v>
      </c>
      <c r="W10">
        <v>9</v>
      </c>
      <c r="X10">
        <v>9</v>
      </c>
    </row>
    <row r="11" spans="1:24" x14ac:dyDescent="0.3">
      <c r="A11" t="s">
        <v>82</v>
      </c>
      <c r="B11" t="s">
        <v>85</v>
      </c>
      <c r="C11" t="s">
        <v>26</v>
      </c>
      <c r="D11">
        <v>7</v>
      </c>
      <c r="E11" t="s">
        <v>141</v>
      </c>
      <c r="I11">
        <v>52</v>
      </c>
      <c r="O11">
        <v>52</v>
      </c>
      <c r="P11">
        <v>1</v>
      </c>
      <c r="Q11">
        <v>10</v>
      </c>
      <c r="R11">
        <v>52</v>
      </c>
      <c r="S11">
        <v>9.8800000000000008</v>
      </c>
      <c r="T11">
        <v>11.86</v>
      </c>
      <c r="U11" t="s">
        <v>18</v>
      </c>
      <c r="V11" t="s">
        <v>131</v>
      </c>
      <c r="W11">
        <v>10</v>
      </c>
      <c r="X11">
        <v>10</v>
      </c>
    </row>
    <row r="12" spans="1:24" x14ac:dyDescent="0.3">
      <c r="A12" t="s">
        <v>82</v>
      </c>
      <c r="B12" t="s">
        <v>85</v>
      </c>
      <c r="C12" t="s">
        <v>26</v>
      </c>
      <c r="D12">
        <v>8</v>
      </c>
      <c r="E12" t="s">
        <v>141</v>
      </c>
      <c r="J12">
        <v>49</v>
      </c>
      <c r="O12">
        <v>49</v>
      </c>
      <c r="P12">
        <v>1</v>
      </c>
      <c r="Q12">
        <v>11</v>
      </c>
      <c r="R12">
        <v>49</v>
      </c>
      <c r="S12">
        <v>9.8000000000000007</v>
      </c>
      <c r="T12">
        <v>11.74</v>
      </c>
      <c r="U12" t="s">
        <v>18</v>
      </c>
      <c r="V12" t="s">
        <v>131</v>
      </c>
      <c r="W12">
        <v>11</v>
      </c>
      <c r="X12">
        <v>11</v>
      </c>
    </row>
    <row r="13" spans="1:24" x14ac:dyDescent="0.3">
      <c r="A13" t="s">
        <v>82</v>
      </c>
      <c r="B13" t="s">
        <v>85</v>
      </c>
      <c r="C13" t="s">
        <v>26</v>
      </c>
      <c r="D13">
        <v>9</v>
      </c>
      <c r="E13" t="s">
        <v>141</v>
      </c>
      <c r="K13">
        <v>34</v>
      </c>
      <c r="N13">
        <v>9</v>
      </c>
      <c r="O13">
        <v>43</v>
      </c>
      <c r="P13">
        <v>1</v>
      </c>
      <c r="Q13">
        <v>12</v>
      </c>
      <c r="R13">
        <v>43</v>
      </c>
      <c r="S13">
        <v>9.86</v>
      </c>
      <c r="T13">
        <v>11.71</v>
      </c>
      <c r="U13" t="s">
        <v>18</v>
      </c>
      <c r="V13" t="s">
        <v>131</v>
      </c>
      <c r="W13">
        <v>12</v>
      </c>
      <c r="X13">
        <v>12</v>
      </c>
    </row>
    <row r="14" spans="1:24" x14ac:dyDescent="0.3">
      <c r="A14" t="s">
        <v>82</v>
      </c>
      <c r="B14" t="s">
        <v>85</v>
      </c>
      <c r="C14" t="s">
        <v>26</v>
      </c>
      <c r="D14">
        <v>10</v>
      </c>
      <c r="E14" t="s">
        <v>141</v>
      </c>
      <c r="F14">
        <v>2</v>
      </c>
      <c r="L14">
        <v>21</v>
      </c>
      <c r="M14">
        <v>12</v>
      </c>
      <c r="O14">
        <v>35</v>
      </c>
      <c r="P14">
        <v>1</v>
      </c>
      <c r="Q14">
        <v>13</v>
      </c>
      <c r="R14">
        <v>35</v>
      </c>
      <c r="S14">
        <v>8.2799999999999994</v>
      </c>
      <c r="T14">
        <v>10.01</v>
      </c>
      <c r="U14" t="s">
        <v>18</v>
      </c>
      <c r="V14" t="s">
        <v>131</v>
      </c>
      <c r="W14">
        <v>13</v>
      </c>
      <c r="X14">
        <v>13</v>
      </c>
    </row>
    <row r="15" spans="1:24" x14ac:dyDescent="0.3">
      <c r="A15" t="s">
        <v>82</v>
      </c>
      <c r="B15" t="s">
        <v>85</v>
      </c>
      <c r="C15" t="s">
        <v>26</v>
      </c>
      <c r="D15">
        <v>11</v>
      </c>
      <c r="E15" t="s">
        <v>141</v>
      </c>
      <c r="G15">
        <v>37</v>
      </c>
      <c r="O15">
        <v>37</v>
      </c>
      <c r="P15">
        <v>1</v>
      </c>
      <c r="Q15">
        <v>14</v>
      </c>
      <c r="R15">
        <v>37</v>
      </c>
      <c r="S15">
        <v>6.51</v>
      </c>
      <c r="T15">
        <v>8.27</v>
      </c>
      <c r="U15" t="s">
        <v>18</v>
      </c>
      <c r="V15" t="s">
        <v>131</v>
      </c>
      <c r="W15">
        <v>14</v>
      </c>
      <c r="X15">
        <v>14</v>
      </c>
    </row>
    <row r="16" spans="1:24" x14ac:dyDescent="0.3">
      <c r="A16" t="s">
        <v>82</v>
      </c>
      <c r="B16" t="s">
        <v>85</v>
      </c>
      <c r="C16" t="s">
        <v>26</v>
      </c>
      <c r="D16">
        <v>12</v>
      </c>
      <c r="E16" t="s">
        <v>149</v>
      </c>
      <c r="H16">
        <v>45</v>
      </c>
      <c r="O16">
        <v>45</v>
      </c>
      <c r="P16">
        <v>1</v>
      </c>
      <c r="Q16">
        <v>15</v>
      </c>
      <c r="R16">
        <v>45</v>
      </c>
      <c r="S16">
        <v>8.1</v>
      </c>
      <c r="T16">
        <v>9.98</v>
      </c>
      <c r="U16" t="s">
        <v>18</v>
      </c>
      <c r="V16" t="s">
        <v>131</v>
      </c>
      <c r="W16">
        <v>15</v>
      </c>
      <c r="X16">
        <v>15</v>
      </c>
    </row>
    <row r="17" spans="1:24" x14ac:dyDescent="0.3">
      <c r="A17" t="s">
        <v>82</v>
      </c>
      <c r="B17" t="s">
        <v>85</v>
      </c>
      <c r="C17" t="s">
        <v>26</v>
      </c>
      <c r="D17">
        <v>13</v>
      </c>
      <c r="E17" t="s">
        <v>149</v>
      </c>
      <c r="I17">
        <v>46</v>
      </c>
      <c r="O17">
        <v>46</v>
      </c>
      <c r="P17">
        <v>1</v>
      </c>
      <c r="Q17">
        <v>16</v>
      </c>
      <c r="R17">
        <v>46</v>
      </c>
      <c r="S17">
        <v>8.74</v>
      </c>
      <c r="T17">
        <v>10.63</v>
      </c>
      <c r="U17" t="s">
        <v>18</v>
      </c>
      <c r="V17" t="s">
        <v>131</v>
      </c>
      <c r="W17">
        <v>16</v>
      </c>
      <c r="X17">
        <v>16</v>
      </c>
    </row>
    <row r="18" spans="1:24" x14ac:dyDescent="0.3">
      <c r="A18" t="s">
        <v>82</v>
      </c>
      <c r="B18" t="s">
        <v>85</v>
      </c>
      <c r="C18" t="s">
        <v>26</v>
      </c>
      <c r="D18">
        <v>14</v>
      </c>
      <c r="E18" t="s">
        <v>149</v>
      </c>
      <c r="J18">
        <v>38</v>
      </c>
      <c r="O18">
        <v>38</v>
      </c>
      <c r="P18">
        <v>1</v>
      </c>
      <c r="Q18">
        <v>17</v>
      </c>
      <c r="R18">
        <v>38</v>
      </c>
      <c r="S18">
        <v>7.6</v>
      </c>
      <c r="T18">
        <v>9.3699999999999992</v>
      </c>
      <c r="U18" t="s">
        <v>18</v>
      </c>
      <c r="V18" t="s">
        <v>131</v>
      </c>
      <c r="W18">
        <v>17</v>
      </c>
      <c r="X18">
        <v>17</v>
      </c>
    </row>
    <row r="19" spans="1:24" x14ac:dyDescent="0.3">
      <c r="A19" t="s">
        <v>82</v>
      </c>
      <c r="B19" t="s">
        <v>85</v>
      </c>
      <c r="C19" t="s">
        <v>26</v>
      </c>
      <c r="D19">
        <v>15</v>
      </c>
      <c r="E19" t="s">
        <v>149</v>
      </c>
      <c r="K19">
        <v>30</v>
      </c>
      <c r="O19">
        <v>30</v>
      </c>
      <c r="P19">
        <v>1</v>
      </c>
      <c r="Q19">
        <v>18</v>
      </c>
      <c r="R19">
        <v>30</v>
      </c>
      <c r="S19">
        <v>6.6</v>
      </c>
      <c r="T19">
        <v>8.25</v>
      </c>
      <c r="U19" t="s">
        <v>18</v>
      </c>
      <c r="V19" t="s">
        <v>131</v>
      </c>
      <c r="W19">
        <v>18</v>
      </c>
      <c r="X19">
        <v>18</v>
      </c>
    </row>
    <row r="20" spans="1:24" x14ac:dyDescent="0.3">
      <c r="A20" t="s">
        <v>82</v>
      </c>
      <c r="B20" t="s">
        <v>85</v>
      </c>
      <c r="C20" t="s">
        <v>26</v>
      </c>
      <c r="D20">
        <v>16</v>
      </c>
      <c r="E20" t="s">
        <v>149</v>
      </c>
      <c r="G20">
        <v>31</v>
      </c>
      <c r="O20">
        <v>31</v>
      </c>
      <c r="P20">
        <v>1</v>
      </c>
      <c r="Q20">
        <v>19</v>
      </c>
      <c r="R20">
        <v>31</v>
      </c>
      <c r="S20">
        <v>5.46</v>
      </c>
      <c r="T20">
        <v>7.13</v>
      </c>
      <c r="U20" t="s">
        <v>18</v>
      </c>
      <c r="V20" t="s">
        <v>131</v>
      </c>
      <c r="W20">
        <v>19</v>
      </c>
      <c r="X20">
        <v>19</v>
      </c>
    </row>
    <row r="21" spans="1:24" x14ac:dyDescent="0.3">
      <c r="A21" t="s">
        <v>82</v>
      </c>
      <c r="B21" t="s">
        <v>85</v>
      </c>
      <c r="C21" t="s">
        <v>26</v>
      </c>
      <c r="D21">
        <v>17</v>
      </c>
      <c r="E21" t="s">
        <v>149</v>
      </c>
      <c r="F21">
        <v>1</v>
      </c>
      <c r="L21">
        <v>15</v>
      </c>
      <c r="M21">
        <v>6</v>
      </c>
      <c r="N21">
        <v>6</v>
      </c>
      <c r="O21">
        <v>28</v>
      </c>
      <c r="P21">
        <v>1</v>
      </c>
      <c r="Q21">
        <v>20</v>
      </c>
      <c r="R21">
        <v>28</v>
      </c>
      <c r="S21">
        <v>6.78</v>
      </c>
      <c r="T21">
        <v>8.4</v>
      </c>
      <c r="U21" t="s">
        <v>18</v>
      </c>
      <c r="V21" t="s">
        <v>131</v>
      </c>
      <c r="W21">
        <v>20</v>
      </c>
      <c r="X21">
        <v>20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5722-9D4B-4269-BAD7-F8ACD6841670}">
  <dimension ref="A1:X13"/>
  <sheetViews>
    <sheetView workbookViewId="0">
      <selection activeCell="R21" sqref="R21"/>
    </sheetView>
  </sheetViews>
  <sheetFormatPr defaultRowHeight="14.4" x14ac:dyDescent="0.3"/>
  <cols>
    <col min="1" max="1" width="14.5546875" bestFit="1" customWidth="1"/>
    <col min="2" max="2" width="13.77734375" bestFit="1" customWidth="1"/>
    <col min="3" max="3" width="10.109375" bestFit="1" customWidth="1"/>
    <col min="4" max="4" width="6.6640625" bestFit="1" customWidth="1"/>
    <col min="5" max="5" width="7.6640625" bestFit="1" customWidth="1"/>
    <col min="6" max="6" width="4.21875" bestFit="1" customWidth="1"/>
    <col min="7" max="7" width="5" bestFit="1" customWidth="1"/>
    <col min="8" max="8" width="4.109375" bestFit="1" customWidth="1"/>
    <col min="9" max="9" width="5.21875" bestFit="1" customWidth="1"/>
    <col min="10" max="10" width="6.33203125" bestFit="1" customWidth="1"/>
    <col min="11" max="11" width="7.44140625" bestFit="1" customWidth="1"/>
    <col min="12" max="12" width="8.5546875" bestFit="1" customWidth="1"/>
    <col min="13" max="13" width="9.6640625" bestFit="1" customWidth="1"/>
    <col min="14" max="14" width="10.77734375" bestFit="1" customWidth="1"/>
    <col min="15" max="15" width="10.88671875" bestFit="1" customWidth="1"/>
    <col min="16" max="16" width="6.5546875" bestFit="1" customWidth="1"/>
    <col min="17" max="17" width="10.44140625" bestFit="1" customWidth="1"/>
    <col min="18" max="18" width="12.88671875" bestFit="1" customWidth="1"/>
    <col min="19" max="19" width="10.5546875" bestFit="1" customWidth="1"/>
    <col min="20" max="20" width="10.44140625" bestFit="1" customWidth="1"/>
    <col min="21" max="21" width="13.6640625" bestFit="1" customWidth="1"/>
    <col min="22" max="22" width="16.6640625" bestFit="1" customWidth="1"/>
    <col min="23" max="23" width="7.88671875" bestFit="1" customWidth="1"/>
    <col min="24" max="24" width="9.6640625" bestFit="1" customWidth="1"/>
  </cols>
  <sheetData>
    <row r="1" spans="1:24" x14ac:dyDescent="0.3">
      <c r="A1" t="s">
        <v>19</v>
      </c>
      <c r="B1" t="s">
        <v>151</v>
      </c>
      <c r="C1" t="s">
        <v>20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16</v>
      </c>
      <c r="L1" t="s">
        <v>21</v>
      </c>
      <c r="M1" t="s">
        <v>22</v>
      </c>
      <c r="N1" t="s">
        <v>23</v>
      </c>
      <c r="O1" t="s">
        <v>15</v>
      </c>
      <c r="P1" t="s">
        <v>7</v>
      </c>
      <c r="Q1" t="s">
        <v>0</v>
      </c>
      <c r="R1" t="s">
        <v>17</v>
      </c>
      <c r="S1" t="s">
        <v>8</v>
      </c>
      <c r="T1" t="s">
        <v>9</v>
      </c>
      <c r="U1" t="s">
        <v>10</v>
      </c>
      <c r="V1" t="s">
        <v>152</v>
      </c>
      <c r="W1" t="s">
        <v>153</v>
      </c>
      <c r="X1" t="s">
        <v>154</v>
      </c>
    </row>
    <row r="2" spans="1:24" x14ac:dyDescent="0.3">
      <c r="A2" t="s">
        <v>82</v>
      </c>
      <c r="B2" t="s">
        <v>86</v>
      </c>
      <c r="C2" t="s">
        <v>26</v>
      </c>
      <c r="D2">
        <v>1</v>
      </c>
      <c r="E2" t="s">
        <v>150</v>
      </c>
      <c r="G2">
        <v>2</v>
      </c>
      <c r="H2">
        <v>2</v>
      </c>
      <c r="I2">
        <v>2</v>
      </c>
      <c r="J2">
        <v>2</v>
      </c>
      <c r="O2">
        <v>8</v>
      </c>
      <c r="P2">
        <v>1</v>
      </c>
      <c r="Q2">
        <v>1</v>
      </c>
      <c r="R2">
        <v>8</v>
      </c>
      <c r="S2">
        <v>1.43</v>
      </c>
      <c r="T2">
        <v>2.71</v>
      </c>
      <c r="U2" t="s">
        <v>18</v>
      </c>
      <c r="V2" t="s">
        <v>132</v>
      </c>
      <c r="W2">
        <v>1</v>
      </c>
      <c r="X2">
        <v>1</v>
      </c>
    </row>
    <row r="3" spans="1:24" x14ac:dyDescent="0.3">
      <c r="A3" t="s">
        <v>82</v>
      </c>
      <c r="B3" t="s">
        <v>86</v>
      </c>
      <c r="C3" t="s">
        <v>26</v>
      </c>
      <c r="D3">
        <v>1</v>
      </c>
      <c r="E3" t="s">
        <v>141</v>
      </c>
      <c r="G3">
        <v>1</v>
      </c>
      <c r="H3">
        <v>1</v>
      </c>
      <c r="I3">
        <v>1</v>
      </c>
      <c r="J3">
        <v>1</v>
      </c>
      <c r="K3">
        <v>1</v>
      </c>
      <c r="O3">
        <v>5</v>
      </c>
      <c r="P3">
        <v>1</v>
      </c>
      <c r="Q3">
        <v>2</v>
      </c>
      <c r="R3">
        <v>5</v>
      </c>
      <c r="S3">
        <v>0.92</v>
      </c>
      <c r="T3">
        <v>2.17</v>
      </c>
      <c r="U3" t="s">
        <v>18</v>
      </c>
      <c r="V3" t="s">
        <v>132</v>
      </c>
      <c r="W3">
        <v>2</v>
      </c>
      <c r="X3">
        <v>2</v>
      </c>
    </row>
    <row r="4" spans="1:24" x14ac:dyDescent="0.3">
      <c r="A4" t="s">
        <v>82</v>
      </c>
      <c r="B4" t="s">
        <v>86</v>
      </c>
      <c r="C4" t="s">
        <v>26</v>
      </c>
      <c r="D4">
        <v>1</v>
      </c>
      <c r="E4" t="s">
        <v>150</v>
      </c>
      <c r="F4">
        <v>15</v>
      </c>
      <c r="K4">
        <v>15</v>
      </c>
      <c r="O4">
        <v>30</v>
      </c>
      <c r="P4">
        <v>1</v>
      </c>
      <c r="Q4">
        <v>3</v>
      </c>
      <c r="R4">
        <v>30</v>
      </c>
      <c r="S4">
        <v>5.49</v>
      </c>
      <c r="T4">
        <v>6.99</v>
      </c>
      <c r="U4" t="s">
        <v>18</v>
      </c>
      <c r="V4" t="s">
        <v>131</v>
      </c>
      <c r="W4">
        <v>3</v>
      </c>
      <c r="X4">
        <v>3</v>
      </c>
    </row>
    <row r="5" spans="1:24" x14ac:dyDescent="0.3">
      <c r="A5" t="s">
        <v>82</v>
      </c>
      <c r="B5" t="s">
        <v>86</v>
      </c>
      <c r="C5" t="s">
        <v>26</v>
      </c>
      <c r="D5">
        <v>2</v>
      </c>
      <c r="E5" t="s">
        <v>150</v>
      </c>
      <c r="G5">
        <v>48</v>
      </c>
      <c r="O5">
        <v>48</v>
      </c>
      <c r="P5">
        <v>1</v>
      </c>
      <c r="Q5">
        <v>4</v>
      </c>
      <c r="R5">
        <v>48</v>
      </c>
      <c r="S5">
        <v>7.78</v>
      </c>
      <c r="T5">
        <v>9.4600000000000009</v>
      </c>
      <c r="U5" t="s">
        <v>18</v>
      </c>
      <c r="V5" t="s">
        <v>131</v>
      </c>
      <c r="W5">
        <v>4</v>
      </c>
      <c r="X5">
        <v>4</v>
      </c>
    </row>
    <row r="6" spans="1:24" x14ac:dyDescent="0.3">
      <c r="A6" t="s">
        <v>82</v>
      </c>
      <c r="B6" t="s">
        <v>86</v>
      </c>
      <c r="C6" t="s">
        <v>26</v>
      </c>
      <c r="D6">
        <v>3</v>
      </c>
      <c r="E6" t="s">
        <v>150</v>
      </c>
      <c r="H6">
        <v>48</v>
      </c>
      <c r="O6">
        <v>48</v>
      </c>
      <c r="P6">
        <v>1</v>
      </c>
      <c r="Q6">
        <v>5</v>
      </c>
      <c r="R6">
        <v>48</v>
      </c>
      <c r="S6">
        <v>8.26</v>
      </c>
      <c r="T6">
        <v>9.94</v>
      </c>
      <c r="U6" t="s">
        <v>18</v>
      </c>
      <c r="V6" t="s">
        <v>131</v>
      </c>
      <c r="W6">
        <v>5</v>
      </c>
      <c r="X6">
        <v>5</v>
      </c>
    </row>
    <row r="7" spans="1:24" x14ac:dyDescent="0.3">
      <c r="A7" t="s">
        <v>82</v>
      </c>
      <c r="B7" t="s">
        <v>86</v>
      </c>
      <c r="C7" t="s">
        <v>26</v>
      </c>
      <c r="D7">
        <v>4</v>
      </c>
      <c r="E7" t="s">
        <v>150</v>
      </c>
      <c r="I7">
        <v>38</v>
      </c>
      <c r="O7">
        <v>38</v>
      </c>
      <c r="P7">
        <v>1</v>
      </c>
      <c r="Q7">
        <v>6</v>
      </c>
      <c r="R7">
        <v>38</v>
      </c>
      <c r="S7">
        <v>7.07</v>
      </c>
      <c r="T7">
        <v>8.65</v>
      </c>
      <c r="U7" t="s">
        <v>18</v>
      </c>
      <c r="V7" t="s">
        <v>131</v>
      </c>
      <c r="W7">
        <v>6</v>
      </c>
      <c r="X7">
        <v>6</v>
      </c>
    </row>
    <row r="8" spans="1:24" x14ac:dyDescent="0.3">
      <c r="A8" t="s">
        <v>82</v>
      </c>
      <c r="B8" t="s">
        <v>86</v>
      </c>
      <c r="C8" t="s">
        <v>26</v>
      </c>
      <c r="D8">
        <v>5</v>
      </c>
      <c r="E8" t="s">
        <v>150</v>
      </c>
      <c r="J8">
        <v>28</v>
      </c>
      <c r="O8">
        <v>28</v>
      </c>
      <c r="P8">
        <v>1</v>
      </c>
      <c r="Q8">
        <v>7</v>
      </c>
      <c r="R8">
        <v>28</v>
      </c>
      <c r="S8">
        <v>5.49</v>
      </c>
      <c r="T8">
        <v>6.97</v>
      </c>
      <c r="U8" t="s">
        <v>18</v>
      </c>
      <c r="V8" t="s">
        <v>131</v>
      </c>
      <c r="W8">
        <v>7</v>
      </c>
      <c r="X8">
        <v>7</v>
      </c>
    </row>
    <row r="9" spans="1:24" x14ac:dyDescent="0.3">
      <c r="A9" t="s">
        <v>82</v>
      </c>
      <c r="B9" t="s">
        <v>86</v>
      </c>
      <c r="C9" t="s">
        <v>26</v>
      </c>
      <c r="D9">
        <v>6</v>
      </c>
      <c r="E9" t="s">
        <v>141</v>
      </c>
      <c r="F9">
        <v>15</v>
      </c>
      <c r="K9">
        <v>24</v>
      </c>
      <c r="O9">
        <v>39</v>
      </c>
      <c r="P9">
        <v>1</v>
      </c>
      <c r="Q9">
        <v>8</v>
      </c>
      <c r="R9">
        <v>39</v>
      </c>
      <c r="S9">
        <v>7.34</v>
      </c>
      <c r="T9">
        <v>8.93</v>
      </c>
      <c r="U9" t="s">
        <v>18</v>
      </c>
      <c r="V9" t="s">
        <v>131</v>
      </c>
      <c r="W9">
        <v>8</v>
      </c>
      <c r="X9">
        <v>8</v>
      </c>
    </row>
    <row r="10" spans="1:24" x14ac:dyDescent="0.3">
      <c r="A10" t="s">
        <v>82</v>
      </c>
      <c r="B10" t="s">
        <v>86</v>
      </c>
      <c r="C10" t="s">
        <v>26</v>
      </c>
      <c r="D10">
        <v>7</v>
      </c>
      <c r="E10" t="s">
        <v>141</v>
      </c>
      <c r="G10">
        <v>41</v>
      </c>
      <c r="O10">
        <v>41</v>
      </c>
      <c r="P10">
        <v>1</v>
      </c>
      <c r="Q10">
        <v>9</v>
      </c>
      <c r="R10">
        <v>41</v>
      </c>
      <c r="S10">
        <v>6.64</v>
      </c>
      <c r="T10">
        <v>8.25</v>
      </c>
      <c r="U10" t="s">
        <v>18</v>
      </c>
      <c r="V10" t="s">
        <v>131</v>
      </c>
      <c r="W10">
        <v>9</v>
      </c>
      <c r="X10">
        <v>9</v>
      </c>
    </row>
    <row r="11" spans="1:24" x14ac:dyDescent="0.3">
      <c r="A11" t="s">
        <v>82</v>
      </c>
      <c r="B11" t="s">
        <v>86</v>
      </c>
      <c r="C11" t="s">
        <v>26</v>
      </c>
      <c r="D11">
        <v>8</v>
      </c>
      <c r="E11" t="s">
        <v>141</v>
      </c>
      <c r="H11">
        <v>44</v>
      </c>
      <c r="O11">
        <v>44</v>
      </c>
      <c r="P11">
        <v>1</v>
      </c>
      <c r="Q11">
        <v>10</v>
      </c>
      <c r="R11">
        <v>44</v>
      </c>
      <c r="S11">
        <v>7.57</v>
      </c>
      <c r="T11">
        <v>9.2100000000000009</v>
      </c>
      <c r="U11" t="s">
        <v>18</v>
      </c>
      <c r="V11" t="s">
        <v>131</v>
      </c>
      <c r="W11">
        <v>10</v>
      </c>
      <c r="X11">
        <v>10</v>
      </c>
    </row>
    <row r="12" spans="1:24" x14ac:dyDescent="0.3">
      <c r="A12" t="s">
        <v>82</v>
      </c>
      <c r="B12" t="s">
        <v>86</v>
      </c>
      <c r="C12" t="s">
        <v>26</v>
      </c>
      <c r="D12">
        <v>9</v>
      </c>
      <c r="E12" t="s">
        <v>141</v>
      </c>
      <c r="I12">
        <v>41</v>
      </c>
      <c r="O12">
        <v>41</v>
      </c>
      <c r="P12">
        <v>1</v>
      </c>
      <c r="Q12">
        <v>11</v>
      </c>
      <c r="R12">
        <v>41</v>
      </c>
      <c r="S12">
        <v>7.63</v>
      </c>
      <c r="T12">
        <v>9.24</v>
      </c>
      <c r="U12" t="s">
        <v>18</v>
      </c>
      <c r="V12" t="s">
        <v>131</v>
      </c>
      <c r="W12">
        <v>11</v>
      </c>
      <c r="X12">
        <v>11</v>
      </c>
    </row>
    <row r="13" spans="1:24" x14ac:dyDescent="0.3">
      <c r="A13" t="s">
        <v>82</v>
      </c>
      <c r="B13" t="s">
        <v>86</v>
      </c>
      <c r="C13" t="s">
        <v>26</v>
      </c>
      <c r="D13">
        <v>10</v>
      </c>
      <c r="E13" t="s">
        <v>141</v>
      </c>
      <c r="J13">
        <v>30</v>
      </c>
      <c r="O13">
        <v>30</v>
      </c>
      <c r="P13">
        <v>1</v>
      </c>
      <c r="Q13">
        <v>12</v>
      </c>
      <c r="R13">
        <v>30</v>
      </c>
      <c r="S13">
        <v>5.88</v>
      </c>
      <c r="T13">
        <v>7.38</v>
      </c>
      <c r="U13" t="s">
        <v>18</v>
      </c>
      <c r="V13" t="s">
        <v>131</v>
      </c>
      <c r="W13">
        <v>12</v>
      </c>
      <c r="X13">
        <v>12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1045-A6FD-4BCE-A91C-6EDE989DBF76}">
  <dimension ref="A1:X47"/>
  <sheetViews>
    <sheetView workbookViewId="0">
      <selection activeCell="M37" sqref="M37"/>
    </sheetView>
  </sheetViews>
  <sheetFormatPr defaultRowHeight="14.4" x14ac:dyDescent="0.3"/>
  <cols>
    <col min="1" max="1" width="14.5546875" bestFit="1" customWidth="1"/>
    <col min="2" max="2" width="13.77734375" bestFit="1" customWidth="1"/>
    <col min="3" max="3" width="10.109375" bestFit="1" customWidth="1"/>
    <col min="4" max="4" width="6.6640625" bestFit="1" customWidth="1"/>
    <col min="5" max="5" width="7.6640625" bestFit="1" customWidth="1"/>
    <col min="6" max="6" width="4.21875" bestFit="1" customWidth="1"/>
    <col min="7" max="7" width="5" bestFit="1" customWidth="1"/>
    <col min="8" max="8" width="4.109375" bestFit="1" customWidth="1"/>
    <col min="9" max="9" width="5.21875" bestFit="1" customWidth="1"/>
    <col min="10" max="10" width="6.33203125" bestFit="1" customWidth="1"/>
    <col min="11" max="11" width="7.44140625" bestFit="1" customWidth="1"/>
    <col min="12" max="12" width="8.5546875" bestFit="1" customWidth="1"/>
    <col min="13" max="13" width="9.6640625" bestFit="1" customWidth="1"/>
    <col min="14" max="14" width="10.77734375" bestFit="1" customWidth="1"/>
    <col min="15" max="15" width="10.88671875" bestFit="1" customWidth="1"/>
    <col min="16" max="16" width="6.5546875" bestFit="1" customWidth="1"/>
    <col min="17" max="17" width="10.44140625" bestFit="1" customWidth="1"/>
    <col min="18" max="18" width="12.88671875" bestFit="1" customWidth="1"/>
    <col min="19" max="19" width="10.5546875" bestFit="1" customWidth="1"/>
    <col min="20" max="20" width="10.44140625" bestFit="1" customWidth="1"/>
    <col min="21" max="21" width="13.6640625" bestFit="1" customWidth="1"/>
    <col min="22" max="22" width="16.6640625" bestFit="1" customWidth="1"/>
    <col min="23" max="23" width="7.88671875" bestFit="1" customWidth="1"/>
    <col min="24" max="24" width="9.6640625" bestFit="1" customWidth="1"/>
  </cols>
  <sheetData>
    <row r="1" spans="1:24" x14ac:dyDescent="0.3">
      <c r="A1" t="s">
        <v>19</v>
      </c>
      <c r="B1" t="s">
        <v>151</v>
      </c>
      <c r="C1" t="s">
        <v>20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16</v>
      </c>
      <c r="L1" t="s">
        <v>21</v>
      </c>
      <c r="M1" t="s">
        <v>22</v>
      </c>
      <c r="N1" t="s">
        <v>23</v>
      </c>
      <c r="O1" t="s">
        <v>15</v>
      </c>
      <c r="P1" t="s">
        <v>7</v>
      </c>
      <c r="Q1" t="s">
        <v>0</v>
      </c>
      <c r="R1" t="s">
        <v>17</v>
      </c>
      <c r="S1" t="s">
        <v>8</v>
      </c>
      <c r="T1" t="s">
        <v>9</v>
      </c>
      <c r="U1" t="s">
        <v>10</v>
      </c>
      <c r="V1" t="s">
        <v>152</v>
      </c>
      <c r="W1" t="s">
        <v>153</v>
      </c>
      <c r="X1" t="s">
        <v>154</v>
      </c>
    </row>
    <row r="2" spans="1:24" x14ac:dyDescent="0.3">
      <c r="A2" t="s">
        <v>82</v>
      </c>
      <c r="B2" t="s">
        <v>87</v>
      </c>
      <c r="C2" t="s">
        <v>26</v>
      </c>
      <c r="D2">
        <v>1</v>
      </c>
      <c r="E2" t="s">
        <v>136</v>
      </c>
      <c r="G2">
        <v>5</v>
      </c>
      <c r="H2">
        <v>5</v>
      </c>
      <c r="I2">
        <v>5</v>
      </c>
      <c r="J2">
        <v>5</v>
      </c>
      <c r="O2">
        <v>20</v>
      </c>
      <c r="P2">
        <v>1</v>
      </c>
      <c r="Q2" t="s">
        <v>155</v>
      </c>
      <c r="R2">
        <v>20</v>
      </c>
      <c r="S2">
        <v>3.74</v>
      </c>
      <c r="T2">
        <v>5.14</v>
      </c>
      <c r="U2" t="s">
        <v>18</v>
      </c>
      <c r="V2" t="s">
        <v>132</v>
      </c>
      <c r="W2">
        <v>1</v>
      </c>
      <c r="X2">
        <v>1</v>
      </c>
    </row>
    <row r="3" spans="1:24" x14ac:dyDescent="0.3">
      <c r="A3" t="s">
        <v>82</v>
      </c>
      <c r="B3" t="s">
        <v>87</v>
      </c>
      <c r="C3" t="s">
        <v>26</v>
      </c>
      <c r="D3">
        <v>2</v>
      </c>
      <c r="E3" t="s">
        <v>141</v>
      </c>
      <c r="F3">
        <v>5</v>
      </c>
      <c r="G3">
        <v>8</v>
      </c>
      <c r="H3">
        <v>10</v>
      </c>
      <c r="I3">
        <v>10</v>
      </c>
      <c r="J3">
        <v>8</v>
      </c>
      <c r="O3">
        <v>41</v>
      </c>
      <c r="P3">
        <v>1</v>
      </c>
      <c r="Q3" t="s">
        <v>221</v>
      </c>
      <c r="R3">
        <v>41</v>
      </c>
      <c r="S3">
        <v>7.56</v>
      </c>
      <c r="T3">
        <v>9.17</v>
      </c>
      <c r="U3" t="s">
        <v>18</v>
      </c>
      <c r="V3" t="s">
        <v>132</v>
      </c>
      <c r="W3">
        <v>2</v>
      </c>
      <c r="X3">
        <v>2</v>
      </c>
    </row>
    <row r="4" spans="1:24" x14ac:dyDescent="0.3">
      <c r="A4" t="s">
        <v>82</v>
      </c>
      <c r="B4" t="s">
        <v>87</v>
      </c>
      <c r="C4" t="s">
        <v>26</v>
      </c>
      <c r="D4">
        <v>3</v>
      </c>
      <c r="E4" t="s">
        <v>141</v>
      </c>
      <c r="K4">
        <v>5</v>
      </c>
      <c r="L4">
        <v>5</v>
      </c>
      <c r="M4">
        <v>4</v>
      </c>
      <c r="N4">
        <v>4</v>
      </c>
      <c r="O4">
        <v>18</v>
      </c>
      <c r="P4">
        <v>1</v>
      </c>
      <c r="Q4" t="s">
        <v>222</v>
      </c>
      <c r="R4">
        <v>18</v>
      </c>
      <c r="S4">
        <v>4.33</v>
      </c>
      <c r="T4">
        <v>5.71</v>
      </c>
      <c r="U4" t="s">
        <v>18</v>
      </c>
      <c r="V4" t="s">
        <v>132</v>
      </c>
      <c r="W4">
        <v>3</v>
      </c>
      <c r="X4">
        <v>3</v>
      </c>
    </row>
    <row r="5" spans="1:24" x14ac:dyDescent="0.3">
      <c r="A5" t="s">
        <v>82</v>
      </c>
      <c r="B5" t="s">
        <v>87</v>
      </c>
      <c r="C5" t="s">
        <v>26</v>
      </c>
      <c r="D5">
        <v>4</v>
      </c>
      <c r="E5" t="s">
        <v>144</v>
      </c>
      <c r="H5">
        <v>20</v>
      </c>
      <c r="I5">
        <v>21</v>
      </c>
      <c r="K5">
        <v>8</v>
      </c>
      <c r="O5">
        <v>49</v>
      </c>
      <c r="P5">
        <v>1</v>
      </c>
      <c r="Q5" t="s">
        <v>157</v>
      </c>
      <c r="R5">
        <v>49</v>
      </c>
      <c r="S5">
        <v>9.32</v>
      </c>
      <c r="T5">
        <v>11.01</v>
      </c>
      <c r="U5" t="s">
        <v>18</v>
      </c>
      <c r="V5" t="s">
        <v>132</v>
      </c>
      <c r="W5">
        <v>4</v>
      </c>
      <c r="X5">
        <v>4</v>
      </c>
    </row>
    <row r="6" spans="1:24" x14ac:dyDescent="0.3">
      <c r="A6" t="s">
        <v>82</v>
      </c>
      <c r="B6" t="s">
        <v>87</v>
      </c>
      <c r="C6" t="s">
        <v>26</v>
      </c>
      <c r="D6">
        <v>5</v>
      </c>
      <c r="E6" t="s">
        <v>144</v>
      </c>
      <c r="F6">
        <v>5</v>
      </c>
      <c r="G6">
        <v>16</v>
      </c>
      <c r="J6">
        <v>18</v>
      </c>
      <c r="L6">
        <v>6</v>
      </c>
      <c r="M6">
        <v>2</v>
      </c>
      <c r="O6">
        <v>47</v>
      </c>
      <c r="P6">
        <v>1</v>
      </c>
      <c r="Q6" t="s">
        <v>223</v>
      </c>
      <c r="R6">
        <v>47</v>
      </c>
      <c r="S6">
        <v>9.2100000000000009</v>
      </c>
      <c r="T6">
        <v>10.88</v>
      </c>
      <c r="U6" t="s">
        <v>18</v>
      </c>
      <c r="V6" t="s">
        <v>132</v>
      </c>
      <c r="W6">
        <v>5</v>
      </c>
      <c r="X6">
        <v>5</v>
      </c>
    </row>
    <row r="7" spans="1:24" x14ac:dyDescent="0.3">
      <c r="A7" t="s">
        <v>82</v>
      </c>
      <c r="B7" t="s">
        <v>87</v>
      </c>
      <c r="C7" t="s">
        <v>26</v>
      </c>
      <c r="D7">
        <v>1</v>
      </c>
      <c r="E7" t="s">
        <v>136</v>
      </c>
      <c r="G7">
        <v>43</v>
      </c>
      <c r="O7">
        <v>43</v>
      </c>
      <c r="P7">
        <v>1</v>
      </c>
      <c r="Q7" t="s">
        <v>224</v>
      </c>
      <c r="R7">
        <v>43</v>
      </c>
      <c r="S7">
        <v>7.61</v>
      </c>
      <c r="T7">
        <v>9.24</v>
      </c>
      <c r="U7" t="s">
        <v>18</v>
      </c>
      <c r="V7" t="s">
        <v>131</v>
      </c>
      <c r="W7">
        <v>6</v>
      </c>
      <c r="X7">
        <v>6</v>
      </c>
    </row>
    <row r="8" spans="1:24" x14ac:dyDescent="0.3">
      <c r="A8" t="s">
        <v>82</v>
      </c>
      <c r="B8" t="s">
        <v>87</v>
      </c>
      <c r="C8" t="s">
        <v>26</v>
      </c>
      <c r="D8">
        <v>2</v>
      </c>
      <c r="E8" t="s">
        <v>136</v>
      </c>
      <c r="H8">
        <v>50</v>
      </c>
      <c r="O8">
        <v>50</v>
      </c>
      <c r="P8">
        <v>1</v>
      </c>
      <c r="Q8" t="s">
        <v>225</v>
      </c>
      <c r="R8">
        <v>50</v>
      </c>
      <c r="S8">
        <v>9</v>
      </c>
      <c r="T8">
        <v>10.7</v>
      </c>
      <c r="U8" t="s">
        <v>18</v>
      </c>
      <c r="V8" t="s">
        <v>131</v>
      </c>
      <c r="W8">
        <v>7</v>
      </c>
      <c r="X8">
        <v>7</v>
      </c>
    </row>
    <row r="9" spans="1:24" x14ac:dyDescent="0.3">
      <c r="A9" t="s">
        <v>82</v>
      </c>
      <c r="B9" t="s">
        <v>87</v>
      </c>
      <c r="C9" t="s">
        <v>26</v>
      </c>
      <c r="D9">
        <v>3</v>
      </c>
      <c r="E9" t="s">
        <v>136</v>
      </c>
      <c r="I9">
        <v>43</v>
      </c>
      <c r="O9">
        <v>43</v>
      </c>
      <c r="P9">
        <v>1</v>
      </c>
      <c r="Q9" t="s">
        <v>226</v>
      </c>
      <c r="R9">
        <v>43</v>
      </c>
      <c r="S9">
        <v>8.1300000000000008</v>
      </c>
      <c r="T9">
        <v>9.76</v>
      </c>
      <c r="U9" t="s">
        <v>18</v>
      </c>
      <c r="V9" t="s">
        <v>131</v>
      </c>
      <c r="W9">
        <v>8</v>
      </c>
      <c r="X9">
        <v>8</v>
      </c>
    </row>
    <row r="10" spans="1:24" x14ac:dyDescent="0.3">
      <c r="A10" t="s">
        <v>82</v>
      </c>
      <c r="B10" t="s">
        <v>87</v>
      </c>
      <c r="C10" t="s">
        <v>26</v>
      </c>
      <c r="D10">
        <v>4</v>
      </c>
      <c r="E10" t="s">
        <v>136</v>
      </c>
      <c r="J10">
        <v>39</v>
      </c>
      <c r="O10">
        <v>39</v>
      </c>
      <c r="P10">
        <v>1</v>
      </c>
      <c r="Q10" t="s">
        <v>227</v>
      </c>
      <c r="R10">
        <v>39</v>
      </c>
      <c r="S10">
        <v>7.84</v>
      </c>
      <c r="T10">
        <v>9.43</v>
      </c>
      <c r="U10" t="s">
        <v>18</v>
      </c>
      <c r="V10" t="s">
        <v>131</v>
      </c>
      <c r="W10">
        <v>9</v>
      </c>
      <c r="X10">
        <v>9</v>
      </c>
    </row>
    <row r="11" spans="1:24" x14ac:dyDescent="0.3">
      <c r="A11" t="s">
        <v>82</v>
      </c>
      <c r="B11" t="s">
        <v>87</v>
      </c>
      <c r="C11" t="s">
        <v>26</v>
      </c>
      <c r="D11">
        <v>5</v>
      </c>
      <c r="E11" t="s">
        <v>136</v>
      </c>
      <c r="F11">
        <v>20</v>
      </c>
      <c r="K11">
        <v>22</v>
      </c>
      <c r="O11">
        <v>42</v>
      </c>
      <c r="P11">
        <v>1</v>
      </c>
      <c r="Q11" t="s">
        <v>160</v>
      </c>
      <c r="R11">
        <v>42</v>
      </c>
      <c r="S11">
        <v>8.2200000000000006</v>
      </c>
      <c r="T11">
        <v>9.84</v>
      </c>
      <c r="U11" t="s">
        <v>18</v>
      </c>
      <c r="V11" t="s">
        <v>131</v>
      </c>
      <c r="W11">
        <v>10</v>
      </c>
      <c r="X11">
        <v>10</v>
      </c>
    </row>
    <row r="12" spans="1:24" x14ac:dyDescent="0.3">
      <c r="A12" t="s">
        <v>82</v>
      </c>
      <c r="B12" t="s">
        <v>87</v>
      </c>
      <c r="C12" t="s">
        <v>26</v>
      </c>
      <c r="D12">
        <v>6</v>
      </c>
      <c r="E12" t="s">
        <v>136</v>
      </c>
      <c r="L12">
        <v>40</v>
      </c>
      <c r="O12">
        <v>40</v>
      </c>
      <c r="P12">
        <v>1</v>
      </c>
      <c r="Q12" t="s">
        <v>161</v>
      </c>
      <c r="R12">
        <v>40</v>
      </c>
      <c r="S12">
        <v>9.4</v>
      </c>
      <c r="T12">
        <v>11</v>
      </c>
      <c r="U12" t="s">
        <v>18</v>
      </c>
      <c r="V12" t="s">
        <v>131</v>
      </c>
      <c r="W12">
        <v>11</v>
      </c>
      <c r="X12">
        <v>11</v>
      </c>
    </row>
    <row r="13" spans="1:24" x14ac:dyDescent="0.3">
      <c r="A13" t="s">
        <v>82</v>
      </c>
      <c r="B13" t="s">
        <v>87</v>
      </c>
      <c r="C13" t="s">
        <v>26</v>
      </c>
      <c r="D13">
        <v>7</v>
      </c>
      <c r="E13" t="s">
        <v>136</v>
      </c>
      <c r="M13">
        <v>40</v>
      </c>
      <c r="O13">
        <v>40</v>
      </c>
      <c r="P13">
        <v>1</v>
      </c>
      <c r="Q13" t="s">
        <v>162</v>
      </c>
      <c r="R13">
        <v>40</v>
      </c>
      <c r="S13">
        <v>10.039999999999999</v>
      </c>
      <c r="T13">
        <v>11.64</v>
      </c>
      <c r="U13" t="s">
        <v>18</v>
      </c>
      <c r="V13" t="s">
        <v>131</v>
      </c>
      <c r="W13">
        <v>12</v>
      </c>
      <c r="X13">
        <v>12</v>
      </c>
    </row>
    <row r="14" spans="1:24" x14ac:dyDescent="0.3">
      <c r="A14" t="s">
        <v>82</v>
      </c>
      <c r="B14" t="s">
        <v>87</v>
      </c>
      <c r="C14" t="s">
        <v>26</v>
      </c>
      <c r="D14">
        <v>8</v>
      </c>
      <c r="E14" t="s">
        <v>136</v>
      </c>
      <c r="N14">
        <v>29</v>
      </c>
      <c r="O14">
        <v>29</v>
      </c>
      <c r="P14">
        <v>1</v>
      </c>
      <c r="Q14" t="s">
        <v>163</v>
      </c>
      <c r="R14">
        <v>29</v>
      </c>
      <c r="S14">
        <v>7.69</v>
      </c>
      <c r="T14">
        <v>9.18</v>
      </c>
      <c r="U14" t="s">
        <v>18</v>
      </c>
      <c r="V14" t="s">
        <v>131</v>
      </c>
      <c r="W14">
        <v>13</v>
      </c>
      <c r="X14">
        <v>13</v>
      </c>
    </row>
    <row r="15" spans="1:24" x14ac:dyDescent="0.3">
      <c r="A15" t="s">
        <v>82</v>
      </c>
      <c r="B15" t="s">
        <v>87</v>
      </c>
      <c r="C15" t="s">
        <v>26</v>
      </c>
      <c r="D15">
        <v>9</v>
      </c>
      <c r="E15" t="s">
        <v>136</v>
      </c>
      <c r="H15">
        <v>4</v>
      </c>
      <c r="L15">
        <v>17</v>
      </c>
      <c r="M15">
        <v>8</v>
      </c>
      <c r="O15">
        <v>29</v>
      </c>
      <c r="P15">
        <v>1</v>
      </c>
      <c r="Q15" t="s">
        <v>164</v>
      </c>
      <c r="R15">
        <v>29</v>
      </c>
      <c r="S15">
        <v>6.72</v>
      </c>
      <c r="T15">
        <v>8.2100000000000009</v>
      </c>
      <c r="U15" t="s">
        <v>18</v>
      </c>
      <c r="V15" t="s">
        <v>131</v>
      </c>
      <c r="W15">
        <v>14</v>
      </c>
      <c r="X15">
        <v>14</v>
      </c>
    </row>
    <row r="16" spans="1:24" x14ac:dyDescent="0.3">
      <c r="A16" t="s">
        <v>82</v>
      </c>
      <c r="B16" t="s">
        <v>87</v>
      </c>
      <c r="C16" t="s">
        <v>26</v>
      </c>
      <c r="D16">
        <v>10</v>
      </c>
      <c r="E16" t="s">
        <v>141</v>
      </c>
      <c r="F16">
        <v>37</v>
      </c>
      <c r="O16">
        <v>37</v>
      </c>
      <c r="P16">
        <v>1</v>
      </c>
      <c r="Q16" t="s">
        <v>165</v>
      </c>
      <c r="R16">
        <v>37</v>
      </c>
      <c r="S16">
        <v>6.29</v>
      </c>
      <c r="T16">
        <v>7.86</v>
      </c>
      <c r="U16" t="s">
        <v>18</v>
      </c>
      <c r="V16" t="s">
        <v>131</v>
      </c>
      <c r="W16">
        <v>15</v>
      </c>
      <c r="X16">
        <v>15</v>
      </c>
    </row>
    <row r="17" spans="1:24" x14ac:dyDescent="0.3">
      <c r="A17" t="s">
        <v>82</v>
      </c>
      <c r="B17" t="s">
        <v>87</v>
      </c>
      <c r="C17" t="s">
        <v>26</v>
      </c>
      <c r="D17">
        <v>11</v>
      </c>
      <c r="E17" t="s">
        <v>141</v>
      </c>
      <c r="G17">
        <v>50</v>
      </c>
      <c r="O17">
        <v>50</v>
      </c>
      <c r="P17">
        <v>2</v>
      </c>
      <c r="Q17" t="s">
        <v>309</v>
      </c>
      <c r="R17">
        <v>100</v>
      </c>
      <c r="S17">
        <v>8.85</v>
      </c>
      <c r="T17">
        <v>10.55</v>
      </c>
      <c r="U17" t="s">
        <v>18</v>
      </c>
      <c r="V17" t="s">
        <v>131</v>
      </c>
      <c r="W17">
        <v>16</v>
      </c>
      <c r="X17">
        <v>16</v>
      </c>
    </row>
    <row r="18" spans="1:24" x14ac:dyDescent="0.3">
      <c r="A18" t="s">
        <v>82</v>
      </c>
      <c r="B18" t="s">
        <v>87</v>
      </c>
      <c r="C18" t="s">
        <v>26</v>
      </c>
      <c r="D18">
        <v>12</v>
      </c>
      <c r="E18" t="s">
        <v>141</v>
      </c>
      <c r="G18">
        <v>50</v>
      </c>
      <c r="O18">
        <v>50</v>
      </c>
      <c r="P18">
        <v>2</v>
      </c>
      <c r="Q18" t="s">
        <v>309</v>
      </c>
      <c r="R18">
        <v>100</v>
      </c>
      <c r="S18">
        <v>8.85</v>
      </c>
      <c r="T18">
        <v>10.55</v>
      </c>
      <c r="U18" t="s">
        <v>18</v>
      </c>
      <c r="V18" t="s">
        <v>131</v>
      </c>
      <c r="W18">
        <v>16</v>
      </c>
      <c r="X18">
        <v>16</v>
      </c>
    </row>
    <row r="19" spans="1:24" x14ac:dyDescent="0.3">
      <c r="A19" t="s">
        <v>82</v>
      </c>
      <c r="B19" t="s">
        <v>87</v>
      </c>
      <c r="C19" t="s">
        <v>26</v>
      </c>
      <c r="D19">
        <v>13</v>
      </c>
      <c r="E19" t="s">
        <v>141</v>
      </c>
      <c r="H19">
        <v>50</v>
      </c>
      <c r="O19">
        <v>50</v>
      </c>
      <c r="P19">
        <v>3</v>
      </c>
      <c r="Q19" t="s">
        <v>314</v>
      </c>
      <c r="R19">
        <v>150</v>
      </c>
      <c r="S19">
        <v>9</v>
      </c>
      <c r="T19">
        <v>10.7</v>
      </c>
      <c r="U19" t="s">
        <v>18</v>
      </c>
      <c r="V19" t="s">
        <v>131</v>
      </c>
      <c r="W19">
        <v>17</v>
      </c>
      <c r="X19">
        <v>17</v>
      </c>
    </row>
    <row r="20" spans="1:24" x14ac:dyDescent="0.3">
      <c r="A20" t="s">
        <v>82</v>
      </c>
      <c r="B20" t="s">
        <v>87</v>
      </c>
      <c r="C20" t="s">
        <v>26</v>
      </c>
      <c r="D20">
        <v>14</v>
      </c>
      <c r="E20" t="s">
        <v>141</v>
      </c>
      <c r="H20">
        <v>50</v>
      </c>
      <c r="O20">
        <v>50</v>
      </c>
      <c r="P20">
        <v>3</v>
      </c>
      <c r="Q20" t="s">
        <v>314</v>
      </c>
      <c r="R20">
        <v>150</v>
      </c>
      <c r="S20">
        <v>9</v>
      </c>
      <c r="T20">
        <v>10.7</v>
      </c>
      <c r="U20" t="s">
        <v>18</v>
      </c>
      <c r="V20" t="s">
        <v>131</v>
      </c>
      <c r="W20">
        <v>17</v>
      </c>
      <c r="X20">
        <v>17</v>
      </c>
    </row>
    <row r="21" spans="1:24" x14ac:dyDescent="0.3">
      <c r="A21" t="s">
        <v>82</v>
      </c>
      <c r="B21" t="s">
        <v>87</v>
      </c>
      <c r="C21" t="s">
        <v>26</v>
      </c>
      <c r="D21">
        <v>15</v>
      </c>
      <c r="E21" t="s">
        <v>141</v>
      </c>
      <c r="H21">
        <v>50</v>
      </c>
      <c r="O21">
        <v>50</v>
      </c>
      <c r="P21">
        <v>3</v>
      </c>
      <c r="Q21" t="s">
        <v>314</v>
      </c>
      <c r="R21">
        <v>150</v>
      </c>
      <c r="S21">
        <v>9</v>
      </c>
      <c r="T21">
        <v>10.7</v>
      </c>
      <c r="U21" t="s">
        <v>18</v>
      </c>
      <c r="V21" t="s">
        <v>131</v>
      </c>
      <c r="W21">
        <v>17</v>
      </c>
      <c r="X21">
        <v>17</v>
      </c>
    </row>
    <row r="22" spans="1:24" x14ac:dyDescent="0.3">
      <c r="A22" t="s">
        <v>82</v>
      </c>
      <c r="B22" t="s">
        <v>87</v>
      </c>
      <c r="C22" t="s">
        <v>26</v>
      </c>
      <c r="D22">
        <v>16</v>
      </c>
      <c r="E22" t="s">
        <v>141</v>
      </c>
      <c r="I22">
        <v>45</v>
      </c>
      <c r="O22">
        <v>45</v>
      </c>
      <c r="P22">
        <v>3</v>
      </c>
      <c r="Q22" t="s">
        <v>315</v>
      </c>
      <c r="R22">
        <v>135</v>
      </c>
      <c r="S22">
        <v>8.51</v>
      </c>
      <c r="T22">
        <v>10.16</v>
      </c>
      <c r="U22" t="s">
        <v>18</v>
      </c>
      <c r="V22" t="s">
        <v>131</v>
      </c>
      <c r="W22">
        <v>18</v>
      </c>
      <c r="X22">
        <v>18</v>
      </c>
    </row>
    <row r="23" spans="1:24" x14ac:dyDescent="0.3">
      <c r="A23" t="s">
        <v>82</v>
      </c>
      <c r="B23" t="s">
        <v>87</v>
      </c>
      <c r="C23" t="s">
        <v>26</v>
      </c>
      <c r="D23">
        <v>17</v>
      </c>
      <c r="E23" t="s">
        <v>141</v>
      </c>
      <c r="I23">
        <v>45</v>
      </c>
      <c r="O23">
        <v>45</v>
      </c>
      <c r="P23">
        <v>3</v>
      </c>
      <c r="Q23" t="s">
        <v>315</v>
      </c>
      <c r="R23">
        <v>135</v>
      </c>
      <c r="S23">
        <v>8.51</v>
      </c>
      <c r="T23">
        <v>10.16</v>
      </c>
      <c r="U23" t="s">
        <v>18</v>
      </c>
      <c r="V23" t="s">
        <v>131</v>
      </c>
      <c r="W23">
        <v>18</v>
      </c>
      <c r="X23">
        <v>18</v>
      </c>
    </row>
    <row r="24" spans="1:24" x14ac:dyDescent="0.3">
      <c r="A24" t="s">
        <v>82</v>
      </c>
      <c r="B24" t="s">
        <v>87</v>
      </c>
      <c r="C24" t="s">
        <v>26</v>
      </c>
      <c r="D24">
        <v>18</v>
      </c>
      <c r="E24" t="s">
        <v>141</v>
      </c>
      <c r="I24">
        <v>45</v>
      </c>
      <c r="O24">
        <v>45</v>
      </c>
      <c r="P24">
        <v>3</v>
      </c>
      <c r="Q24" t="s">
        <v>315</v>
      </c>
      <c r="R24">
        <v>135</v>
      </c>
      <c r="S24">
        <v>8.51</v>
      </c>
      <c r="T24">
        <v>10.16</v>
      </c>
      <c r="U24" t="s">
        <v>18</v>
      </c>
      <c r="V24" t="s">
        <v>131</v>
      </c>
      <c r="W24">
        <v>18</v>
      </c>
      <c r="X24">
        <v>18</v>
      </c>
    </row>
    <row r="25" spans="1:24" x14ac:dyDescent="0.3">
      <c r="A25" t="s">
        <v>82</v>
      </c>
      <c r="B25" t="s">
        <v>87</v>
      </c>
      <c r="C25" t="s">
        <v>26</v>
      </c>
      <c r="D25">
        <v>19</v>
      </c>
      <c r="E25" t="s">
        <v>141</v>
      </c>
      <c r="J25">
        <v>45</v>
      </c>
      <c r="O25">
        <v>45</v>
      </c>
      <c r="P25">
        <v>2</v>
      </c>
      <c r="Q25" t="s">
        <v>231</v>
      </c>
      <c r="R25">
        <v>90</v>
      </c>
      <c r="S25">
        <v>9.0500000000000007</v>
      </c>
      <c r="T25">
        <v>10.7</v>
      </c>
      <c r="U25" t="s">
        <v>18</v>
      </c>
      <c r="V25" t="s">
        <v>131</v>
      </c>
      <c r="W25">
        <v>19</v>
      </c>
      <c r="X25">
        <v>19</v>
      </c>
    </row>
    <row r="26" spans="1:24" x14ac:dyDescent="0.3">
      <c r="A26" t="s">
        <v>82</v>
      </c>
      <c r="B26" t="s">
        <v>87</v>
      </c>
      <c r="C26" t="s">
        <v>26</v>
      </c>
      <c r="D26">
        <v>20</v>
      </c>
      <c r="E26" t="s">
        <v>141</v>
      </c>
      <c r="J26">
        <v>45</v>
      </c>
      <c r="O26">
        <v>45</v>
      </c>
      <c r="P26">
        <v>2</v>
      </c>
      <c r="Q26" t="s">
        <v>231</v>
      </c>
      <c r="R26">
        <v>90</v>
      </c>
      <c r="S26">
        <v>9.0500000000000007</v>
      </c>
      <c r="T26">
        <v>10.7</v>
      </c>
      <c r="U26" t="s">
        <v>18</v>
      </c>
      <c r="V26" t="s">
        <v>131</v>
      </c>
      <c r="W26">
        <v>19</v>
      </c>
      <c r="X26">
        <v>19</v>
      </c>
    </row>
    <row r="27" spans="1:24" x14ac:dyDescent="0.3">
      <c r="A27" t="s">
        <v>82</v>
      </c>
      <c r="B27" t="s">
        <v>87</v>
      </c>
      <c r="C27" t="s">
        <v>26</v>
      </c>
      <c r="D27">
        <v>21</v>
      </c>
      <c r="E27" t="s">
        <v>141</v>
      </c>
      <c r="J27">
        <v>30</v>
      </c>
      <c r="O27">
        <v>30</v>
      </c>
      <c r="P27">
        <v>1</v>
      </c>
      <c r="Q27" t="s">
        <v>174</v>
      </c>
      <c r="R27">
        <v>30</v>
      </c>
      <c r="S27">
        <v>6.03</v>
      </c>
      <c r="T27">
        <v>7.53</v>
      </c>
      <c r="U27" t="s">
        <v>18</v>
      </c>
      <c r="V27" t="s">
        <v>131</v>
      </c>
      <c r="W27">
        <v>20</v>
      </c>
      <c r="X27">
        <v>20</v>
      </c>
    </row>
    <row r="28" spans="1:24" x14ac:dyDescent="0.3">
      <c r="A28" t="s">
        <v>82</v>
      </c>
      <c r="B28" t="s">
        <v>87</v>
      </c>
      <c r="C28" t="s">
        <v>26</v>
      </c>
      <c r="D28">
        <v>22</v>
      </c>
      <c r="E28" t="s">
        <v>141</v>
      </c>
      <c r="K28">
        <v>40</v>
      </c>
      <c r="O28">
        <v>40</v>
      </c>
      <c r="P28">
        <v>2</v>
      </c>
      <c r="Q28" t="s">
        <v>316</v>
      </c>
      <c r="R28">
        <v>80</v>
      </c>
      <c r="S28">
        <v>8.76</v>
      </c>
      <c r="T28">
        <v>10.36</v>
      </c>
      <c r="U28" t="s">
        <v>18</v>
      </c>
      <c r="V28" t="s">
        <v>131</v>
      </c>
      <c r="W28">
        <v>21</v>
      </c>
      <c r="X28">
        <v>21</v>
      </c>
    </row>
    <row r="29" spans="1:24" x14ac:dyDescent="0.3">
      <c r="A29" t="s">
        <v>82</v>
      </c>
      <c r="B29" t="s">
        <v>87</v>
      </c>
      <c r="C29" t="s">
        <v>26</v>
      </c>
      <c r="D29">
        <v>23</v>
      </c>
      <c r="E29" t="s">
        <v>141</v>
      </c>
      <c r="K29">
        <v>40</v>
      </c>
      <c r="O29">
        <v>40</v>
      </c>
      <c r="P29">
        <v>2</v>
      </c>
      <c r="Q29" t="s">
        <v>316</v>
      </c>
      <c r="R29">
        <v>80</v>
      </c>
      <c r="S29">
        <v>8.76</v>
      </c>
      <c r="T29">
        <v>10.36</v>
      </c>
      <c r="U29" t="s">
        <v>18</v>
      </c>
      <c r="V29" t="s">
        <v>131</v>
      </c>
      <c r="W29">
        <v>21</v>
      </c>
      <c r="X29">
        <v>21</v>
      </c>
    </row>
    <row r="30" spans="1:24" x14ac:dyDescent="0.3">
      <c r="A30" t="s">
        <v>82</v>
      </c>
      <c r="B30" t="s">
        <v>87</v>
      </c>
      <c r="C30" t="s">
        <v>26</v>
      </c>
      <c r="D30">
        <v>24</v>
      </c>
      <c r="E30" t="s">
        <v>141</v>
      </c>
      <c r="L30">
        <v>40</v>
      </c>
      <c r="O30">
        <v>40</v>
      </c>
      <c r="P30">
        <v>1</v>
      </c>
      <c r="Q30" t="s">
        <v>233</v>
      </c>
      <c r="R30">
        <v>40</v>
      </c>
      <c r="S30">
        <v>9.4</v>
      </c>
      <c r="T30">
        <v>11</v>
      </c>
      <c r="U30" t="s">
        <v>18</v>
      </c>
      <c r="V30" t="s">
        <v>131</v>
      </c>
      <c r="W30">
        <v>22</v>
      </c>
      <c r="X30">
        <v>22</v>
      </c>
    </row>
    <row r="31" spans="1:24" x14ac:dyDescent="0.3">
      <c r="A31" t="s">
        <v>82</v>
      </c>
      <c r="B31" t="s">
        <v>87</v>
      </c>
      <c r="C31" t="s">
        <v>26</v>
      </c>
      <c r="D31">
        <v>25</v>
      </c>
      <c r="E31" t="s">
        <v>141</v>
      </c>
      <c r="M31">
        <v>40</v>
      </c>
      <c r="O31">
        <v>40</v>
      </c>
      <c r="P31">
        <v>1</v>
      </c>
      <c r="Q31" t="s">
        <v>234</v>
      </c>
      <c r="R31">
        <v>40</v>
      </c>
      <c r="S31">
        <v>10.039999999999999</v>
      </c>
      <c r="T31">
        <v>11.64</v>
      </c>
      <c r="U31" t="s">
        <v>18</v>
      </c>
      <c r="V31" t="s">
        <v>131</v>
      </c>
      <c r="W31">
        <v>23</v>
      </c>
      <c r="X31">
        <v>23</v>
      </c>
    </row>
    <row r="32" spans="1:24" x14ac:dyDescent="0.3">
      <c r="A32" t="s">
        <v>82</v>
      </c>
      <c r="B32" t="s">
        <v>87</v>
      </c>
      <c r="C32" t="s">
        <v>26</v>
      </c>
      <c r="D32">
        <v>26</v>
      </c>
      <c r="E32" t="s">
        <v>141</v>
      </c>
      <c r="N32">
        <v>31</v>
      </c>
      <c r="O32">
        <v>31</v>
      </c>
      <c r="P32">
        <v>1</v>
      </c>
      <c r="Q32" t="s">
        <v>235</v>
      </c>
      <c r="R32">
        <v>31</v>
      </c>
      <c r="S32">
        <v>8.2200000000000006</v>
      </c>
      <c r="T32">
        <v>9.73</v>
      </c>
      <c r="U32" t="s">
        <v>18</v>
      </c>
      <c r="V32" t="s">
        <v>131</v>
      </c>
      <c r="W32">
        <v>24</v>
      </c>
      <c r="X32">
        <v>24</v>
      </c>
    </row>
    <row r="33" spans="1:24" x14ac:dyDescent="0.3">
      <c r="A33" t="s">
        <v>82</v>
      </c>
      <c r="B33" t="s">
        <v>87</v>
      </c>
      <c r="C33" t="s">
        <v>26</v>
      </c>
      <c r="D33">
        <v>27</v>
      </c>
      <c r="E33" t="s">
        <v>141</v>
      </c>
      <c r="G33">
        <v>28</v>
      </c>
      <c r="H33">
        <v>7</v>
      </c>
      <c r="I33">
        <v>7</v>
      </c>
      <c r="O33">
        <v>42</v>
      </c>
      <c r="P33">
        <v>1</v>
      </c>
      <c r="Q33" t="s">
        <v>236</v>
      </c>
      <c r="R33">
        <v>42</v>
      </c>
      <c r="S33">
        <v>7.54</v>
      </c>
      <c r="T33">
        <v>9.16</v>
      </c>
      <c r="U33" t="s">
        <v>18</v>
      </c>
      <c r="V33" t="s">
        <v>131</v>
      </c>
      <c r="W33">
        <v>25</v>
      </c>
      <c r="X33">
        <v>25</v>
      </c>
    </row>
    <row r="34" spans="1:24" x14ac:dyDescent="0.3">
      <c r="A34" t="s">
        <v>82</v>
      </c>
      <c r="B34" t="s">
        <v>87</v>
      </c>
      <c r="C34" t="s">
        <v>26</v>
      </c>
      <c r="D34">
        <v>28</v>
      </c>
      <c r="E34" t="s">
        <v>141</v>
      </c>
      <c r="K34">
        <v>7</v>
      </c>
      <c r="L34">
        <v>28</v>
      </c>
      <c r="M34">
        <v>11</v>
      </c>
      <c r="O34">
        <v>46</v>
      </c>
      <c r="P34">
        <v>1</v>
      </c>
      <c r="Q34" t="s">
        <v>179</v>
      </c>
      <c r="R34">
        <v>46</v>
      </c>
      <c r="S34">
        <v>10.87</v>
      </c>
      <c r="T34">
        <v>12.53</v>
      </c>
      <c r="U34" t="s">
        <v>18</v>
      </c>
      <c r="V34" t="s">
        <v>131</v>
      </c>
      <c r="W34">
        <v>26</v>
      </c>
      <c r="X34">
        <v>26</v>
      </c>
    </row>
    <row r="35" spans="1:24" x14ac:dyDescent="0.3">
      <c r="A35" t="s">
        <v>82</v>
      </c>
      <c r="B35" t="s">
        <v>87</v>
      </c>
      <c r="C35" t="s">
        <v>26</v>
      </c>
      <c r="D35">
        <v>29</v>
      </c>
      <c r="E35" t="s">
        <v>144</v>
      </c>
      <c r="G35">
        <v>50</v>
      </c>
      <c r="O35">
        <v>50</v>
      </c>
      <c r="P35">
        <v>2</v>
      </c>
      <c r="Q35" t="s">
        <v>317</v>
      </c>
      <c r="R35">
        <v>100</v>
      </c>
      <c r="S35">
        <v>8.85</v>
      </c>
      <c r="T35">
        <v>10.55</v>
      </c>
      <c r="U35" t="s">
        <v>18</v>
      </c>
      <c r="V35" t="s">
        <v>131</v>
      </c>
      <c r="W35">
        <v>27</v>
      </c>
      <c r="X35">
        <v>27</v>
      </c>
    </row>
    <row r="36" spans="1:24" x14ac:dyDescent="0.3">
      <c r="A36" t="s">
        <v>82</v>
      </c>
      <c r="B36" t="s">
        <v>87</v>
      </c>
      <c r="C36" t="s">
        <v>26</v>
      </c>
      <c r="D36">
        <v>30</v>
      </c>
      <c r="E36" t="s">
        <v>144</v>
      </c>
      <c r="G36">
        <v>50</v>
      </c>
      <c r="O36">
        <v>50</v>
      </c>
      <c r="P36">
        <v>2</v>
      </c>
      <c r="Q36" t="s">
        <v>317</v>
      </c>
      <c r="R36">
        <v>100</v>
      </c>
      <c r="S36">
        <v>8.85</v>
      </c>
      <c r="T36">
        <v>10.55</v>
      </c>
      <c r="U36" t="s">
        <v>18</v>
      </c>
      <c r="V36" t="s">
        <v>131</v>
      </c>
      <c r="W36">
        <v>27</v>
      </c>
      <c r="X36">
        <v>27</v>
      </c>
    </row>
    <row r="37" spans="1:24" x14ac:dyDescent="0.3">
      <c r="A37" t="s">
        <v>82</v>
      </c>
      <c r="B37" t="s">
        <v>87</v>
      </c>
      <c r="C37" t="s">
        <v>26</v>
      </c>
      <c r="D37">
        <v>31</v>
      </c>
      <c r="E37" t="s">
        <v>144</v>
      </c>
      <c r="H37">
        <v>50</v>
      </c>
      <c r="O37">
        <v>50</v>
      </c>
      <c r="P37">
        <v>2</v>
      </c>
      <c r="Q37" t="s">
        <v>318</v>
      </c>
      <c r="R37">
        <v>100</v>
      </c>
      <c r="S37">
        <v>9</v>
      </c>
      <c r="T37">
        <v>10.7</v>
      </c>
      <c r="U37" t="s">
        <v>18</v>
      </c>
      <c r="V37" t="s">
        <v>131</v>
      </c>
      <c r="W37">
        <v>28</v>
      </c>
      <c r="X37">
        <v>28</v>
      </c>
    </row>
    <row r="38" spans="1:24" x14ac:dyDescent="0.3">
      <c r="A38" t="s">
        <v>82</v>
      </c>
      <c r="B38" t="s">
        <v>87</v>
      </c>
      <c r="C38" t="s">
        <v>26</v>
      </c>
      <c r="D38">
        <v>32</v>
      </c>
      <c r="E38" t="s">
        <v>144</v>
      </c>
      <c r="H38">
        <v>50</v>
      </c>
      <c r="O38">
        <v>50</v>
      </c>
      <c r="P38">
        <v>2</v>
      </c>
      <c r="Q38" t="s">
        <v>318</v>
      </c>
      <c r="R38">
        <v>100</v>
      </c>
      <c r="S38">
        <v>9</v>
      </c>
      <c r="T38">
        <v>10.7</v>
      </c>
      <c r="U38" t="s">
        <v>18</v>
      </c>
      <c r="V38" t="s">
        <v>131</v>
      </c>
      <c r="W38">
        <v>28</v>
      </c>
      <c r="X38">
        <v>28</v>
      </c>
    </row>
    <row r="39" spans="1:24" x14ac:dyDescent="0.3">
      <c r="A39" t="s">
        <v>82</v>
      </c>
      <c r="B39" t="s">
        <v>87</v>
      </c>
      <c r="C39" t="s">
        <v>26</v>
      </c>
      <c r="D39">
        <v>33</v>
      </c>
      <c r="E39" t="s">
        <v>144</v>
      </c>
      <c r="H39">
        <v>43</v>
      </c>
      <c r="O39">
        <v>43</v>
      </c>
      <c r="P39">
        <v>1</v>
      </c>
      <c r="Q39" t="s">
        <v>319</v>
      </c>
      <c r="R39">
        <v>43</v>
      </c>
      <c r="S39">
        <v>7.74</v>
      </c>
      <c r="T39">
        <v>9.3699999999999992</v>
      </c>
      <c r="U39" t="s">
        <v>18</v>
      </c>
      <c r="V39" t="s">
        <v>131</v>
      </c>
      <c r="W39">
        <v>29</v>
      </c>
      <c r="X39">
        <v>29</v>
      </c>
    </row>
    <row r="40" spans="1:24" x14ac:dyDescent="0.3">
      <c r="A40" t="s">
        <v>82</v>
      </c>
      <c r="B40" t="s">
        <v>87</v>
      </c>
      <c r="C40" t="s">
        <v>26</v>
      </c>
      <c r="D40">
        <v>34</v>
      </c>
      <c r="E40" t="s">
        <v>144</v>
      </c>
      <c r="I40">
        <v>45</v>
      </c>
      <c r="O40">
        <v>45</v>
      </c>
      <c r="P40">
        <v>2</v>
      </c>
      <c r="Q40" t="s">
        <v>320</v>
      </c>
      <c r="R40">
        <v>90</v>
      </c>
      <c r="S40">
        <v>8.51</v>
      </c>
      <c r="T40">
        <v>10.16</v>
      </c>
      <c r="U40" t="s">
        <v>18</v>
      </c>
      <c r="V40" t="s">
        <v>131</v>
      </c>
      <c r="W40">
        <v>30</v>
      </c>
      <c r="X40">
        <v>30</v>
      </c>
    </row>
    <row r="41" spans="1:24" x14ac:dyDescent="0.3">
      <c r="A41" t="s">
        <v>82</v>
      </c>
      <c r="B41" t="s">
        <v>87</v>
      </c>
      <c r="C41" t="s">
        <v>26</v>
      </c>
      <c r="D41">
        <v>35</v>
      </c>
      <c r="E41" t="s">
        <v>144</v>
      </c>
      <c r="I41">
        <v>45</v>
      </c>
      <c r="O41">
        <v>45</v>
      </c>
      <c r="P41">
        <v>2</v>
      </c>
      <c r="Q41" t="s">
        <v>320</v>
      </c>
      <c r="R41">
        <v>90</v>
      </c>
      <c r="S41">
        <v>8.51</v>
      </c>
      <c r="T41">
        <v>10.16</v>
      </c>
      <c r="U41" t="s">
        <v>18</v>
      </c>
      <c r="V41" t="s">
        <v>131</v>
      </c>
      <c r="W41">
        <v>30</v>
      </c>
      <c r="X41">
        <v>30</v>
      </c>
    </row>
    <row r="42" spans="1:24" x14ac:dyDescent="0.3">
      <c r="A42" t="s">
        <v>82</v>
      </c>
      <c r="B42" t="s">
        <v>87</v>
      </c>
      <c r="C42" t="s">
        <v>26</v>
      </c>
      <c r="D42">
        <v>36</v>
      </c>
      <c r="E42" t="s">
        <v>144</v>
      </c>
      <c r="I42">
        <v>32</v>
      </c>
      <c r="O42">
        <v>32</v>
      </c>
      <c r="P42">
        <v>1</v>
      </c>
      <c r="Q42" t="s">
        <v>241</v>
      </c>
      <c r="R42">
        <v>32</v>
      </c>
      <c r="S42">
        <v>6.05</v>
      </c>
      <c r="T42">
        <v>7.57</v>
      </c>
      <c r="U42" t="s">
        <v>18</v>
      </c>
      <c r="V42" t="s">
        <v>131</v>
      </c>
      <c r="W42">
        <v>31</v>
      </c>
      <c r="X42">
        <v>31</v>
      </c>
    </row>
    <row r="43" spans="1:24" x14ac:dyDescent="0.3">
      <c r="A43" t="s">
        <v>82</v>
      </c>
      <c r="B43" t="s">
        <v>87</v>
      </c>
      <c r="C43" t="s">
        <v>26</v>
      </c>
      <c r="D43">
        <v>37</v>
      </c>
      <c r="E43" t="s">
        <v>144</v>
      </c>
      <c r="J43">
        <v>45</v>
      </c>
      <c r="O43">
        <v>45</v>
      </c>
      <c r="P43">
        <v>1</v>
      </c>
      <c r="Q43" t="s">
        <v>242</v>
      </c>
      <c r="R43">
        <v>45</v>
      </c>
      <c r="S43">
        <v>9.0500000000000007</v>
      </c>
      <c r="T43">
        <v>10.7</v>
      </c>
      <c r="U43" t="s">
        <v>18</v>
      </c>
      <c r="V43" t="s">
        <v>131</v>
      </c>
      <c r="W43">
        <v>32</v>
      </c>
      <c r="X43">
        <v>32</v>
      </c>
    </row>
    <row r="44" spans="1:24" x14ac:dyDescent="0.3">
      <c r="A44" t="s">
        <v>82</v>
      </c>
      <c r="B44" t="s">
        <v>87</v>
      </c>
      <c r="C44" t="s">
        <v>26</v>
      </c>
      <c r="D44">
        <v>38</v>
      </c>
      <c r="E44" t="s">
        <v>144</v>
      </c>
      <c r="J44">
        <v>43</v>
      </c>
      <c r="O44">
        <v>43</v>
      </c>
      <c r="P44">
        <v>1</v>
      </c>
      <c r="Q44" t="s">
        <v>243</v>
      </c>
      <c r="R44">
        <v>43</v>
      </c>
      <c r="S44">
        <v>8.64</v>
      </c>
      <c r="T44">
        <v>10.27</v>
      </c>
      <c r="U44" t="s">
        <v>18</v>
      </c>
      <c r="V44" t="s">
        <v>131</v>
      </c>
      <c r="W44">
        <v>33</v>
      </c>
      <c r="X44">
        <v>33</v>
      </c>
    </row>
    <row r="45" spans="1:24" x14ac:dyDescent="0.3">
      <c r="A45" t="s">
        <v>82</v>
      </c>
      <c r="B45" t="s">
        <v>87</v>
      </c>
      <c r="C45" t="s">
        <v>26</v>
      </c>
      <c r="D45">
        <v>39</v>
      </c>
      <c r="E45" t="s">
        <v>144</v>
      </c>
      <c r="K45">
        <v>40</v>
      </c>
      <c r="O45">
        <v>40</v>
      </c>
      <c r="P45">
        <v>1</v>
      </c>
      <c r="Q45" t="s">
        <v>244</v>
      </c>
      <c r="R45">
        <v>40</v>
      </c>
      <c r="S45">
        <v>8.76</v>
      </c>
      <c r="T45">
        <v>10.36</v>
      </c>
      <c r="U45" t="s">
        <v>18</v>
      </c>
      <c r="V45" t="s">
        <v>131</v>
      </c>
      <c r="W45">
        <v>34</v>
      </c>
      <c r="X45">
        <v>34</v>
      </c>
    </row>
    <row r="46" spans="1:24" x14ac:dyDescent="0.3">
      <c r="A46" t="s">
        <v>82</v>
      </c>
      <c r="B46" t="s">
        <v>87</v>
      </c>
      <c r="C46" t="s">
        <v>26</v>
      </c>
      <c r="D46">
        <v>40</v>
      </c>
      <c r="E46" t="s">
        <v>144</v>
      </c>
      <c r="F46">
        <v>28</v>
      </c>
      <c r="K46">
        <v>16</v>
      </c>
      <c r="O46">
        <v>44</v>
      </c>
      <c r="P46">
        <v>1</v>
      </c>
      <c r="Q46" t="s">
        <v>245</v>
      </c>
      <c r="R46">
        <v>44</v>
      </c>
      <c r="S46">
        <v>8.26</v>
      </c>
      <c r="T46">
        <v>9.9</v>
      </c>
      <c r="U46" t="s">
        <v>18</v>
      </c>
      <c r="V46" t="s">
        <v>131</v>
      </c>
      <c r="W46">
        <v>35</v>
      </c>
      <c r="X46">
        <v>35</v>
      </c>
    </row>
    <row r="47" spans="1:24" x14ac:dyDescent="0.3">
      <c r="A47" t="s">
        <v>82</v>
      </c>
      <c r="B47" t="s">
        <v>87</v>
      </c>
      <c r="C47" t="s">
        <v>26</v>
      </c>
      <c r="D47">
        <v>41</v>
      </c>
      <c r="E47" t="s">
        <v>144</v>
      </c>
      <c r="G47">
        <v>29</v>
      </c>
      <c r="L47">
        <v>1</v>
      </c>
      <c r="O47">
        <v>30</v>
      </c>
      <c r="P47">
        <v>1</v>
      </c>
      <c r="Q47" t="s">
        <v>246</v>
      </c>
      <c r="R47">
        <v>30</v>
      </c>
      <c r="S47">
        <v>5.37</v>
      </c>
      <c r="T47">
        <v>6.87</v>
      </c>
      <c r="U47" t="s">
        <v>18</v>
      </c>
      <c r="V47" t="s">
        <v>131</v>
      </c>
      <c r="W47">
        <v>36</v>
      </c>
      <c r="X47">
        <v>36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A41F5-50BA-4BE6-9324-F397EAAEFF06}">
  <sheetPr>
    <pageSetUpPr fitToPage="1"/>
  </sheetPr>
  <dimension ref="A1:Q76"/>
  <sheetViews>
    <sheetView showGridLines="0" view="pageBreakPreview" topLeftCell="A28" zoomScaleNormal="100" zoomScaleSheetLayoutView="100" workbookViewId="0">
      <selection activeCell="C36" sqref="C36"/>
    </sheetView>
  </sheetViews>
  <sheetFormatPr defaultRowHeight="14.4" x14ac:dyDescent="0.3"/>
  <cols>
    <col min="1" max="1" width="6.109375" customWidth="1"/>
    <col min="2" max="2" width="11.6640625" customWidth="1"/>
    <col min="3" max="3" width="14.88671875" customWidth="1"/>
    <col min="4" max="4" width="23.88671875" bestFit="1" customWidth="1"/>
    <col min="5" max="5" width="17.33203125" customWidth="1"/>
    <col min="6" max="6" width="15.6640625" customWidth="1"/>
    <col min="7" max="8" width="7.44140625" customWidth="1"/>
    <col min="9" max="9" width="4.44140625" customWidth="1"/>
    <col min="10" max="10" width="10.44140625" customWidth="1"/>
    <col min="11" max="11" width="9.109375" customWidth="1"/>
    <col min="12" max="12" width="11.5546875" customWidth="1"/>
    <col min="13" max="13" width="7.88671875" customWidth="1"/>
    <col min="14" max="14" width="3.6640625" customWidth="1"/>
    <col min="15" max="15" width="17.88671875" customWidth="1"/>
    <col min="17" max="17" width="11.5546875" bestFit="1" customWidth="1"/>
  </cols>
  <sheetData>
    <row r="1" spans="1:15" s="8" customFormat="1" ht="29.25" customHeight="1" x14ac:dyDescent="0.8">
      <c r="A1" s="6" t="s">
        <v>27</v>
      </c>
      <c r="B1" s="7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s="11" customFormat="1" ht="22.5" customHeight="1" x14ac:dyDescent="0.3">
      <c r="A2" s="9" t="s">
        <v>28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s="11" customFormat="1" ht="18" x14ac:dyDescent="0.3">
      <c r="A3" s="9" t="s">
        <v>29</v>
      </c>
      <c r="B3" s="12"/>
      <c r="C3" s="12"/>
      <c r="D3" s="12"/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s="11" customFormat="1" ht="16.8" x14ac:dyDescent="0.3">
      <c r="A4" s="15" t="s">
        <v>30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ht="23.4" x14ac:dyDescent="0.4">
      <c r="A5" s="139" t="s">
        <v>31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</row>
    <row r="6" spans="1:15" ht="9.75" customHeight="1" x14ac:dyDescent="0.4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1:15" s="23" customFormat="1" ht="15.75" customHeight="1" x14ac:dyDescent="0.3">
      <c r="A7" s="18" t="s">
        <v>32</v>
      </c>
      <c r="B7" s="19"/>
      <c r="C7" s="19"/>
      <c r="D7" s="19"/>
      <c r="E7" s="20" t="s">
        <v>33</v>
      </c>
      <c r="F7" s="21"/>
      <c r="G7" s="22"/>
      <c r="H7" s="22"/>
      <c r="I7" s="22"/>
      <c r="J7" s="21"/>
      <c r="K7" s="21"/>
      <c r="L7" s="22" t="s">
        <v>34</v>
      </c>
      <c r="M7" s="140" t="s">
        <v>35</v>
      </c>
      <c r="N7" s="140"/>
      <c r="O7" s="140"/>
    </row>
    <row r="8" spans="1:15" ht="15.6" x14ac:dyDescent="0.3">
      <c r="A8" s="24"/>
      <c r="B8" s="24"/>
      <c r="C8" s="24"/>
      <c r="D8" s="24"/>
      <c r="E8" s="24"/>
      <c r="F8" s="21"/>
      <c r="G8" s="21"/>
      <c r="H8" s="21"/>
      <c r="I8" s="21"/>
      <c r="J8" s="21"/>
      <c r="K8" s="21"/>
      <c r="L8" s="22"/>
      <c r="M8" s="21"/>
      <c r="N8" s="21"/>
      <c r="O8" s="21"/>
    </row>
    <row r="9" spans="1:15" ht="15.6" x14ac:dyDescent="0.3">
      <c r="A9" s="25" t="s">
        <v>36</v>
      </c>
      <c r="B9" s="26"/>
      <c r="C9" s="26"/>
      <c r="D9" s="26"/>
      <c r="E9" s="27"/>
      <c r="F9" s="26"/>
      <c r="G9" s="25"/>
      <c r="H9" s="25"/>
      <c r="I9" s="28"/>
      <c r="J9" s="26"/>
      <c r="K9" s="26"/>
      <c r="L9" s="25" t="s">
        <v>37</v>
      </c>
      <c r="M9" s="28"/>
      <c r="N9" s="28"/>
      <c r="O9" s="26"/>
    </row>
    <row r="10" spans="1:15" ht="16.5" customHeight="1" x14ac:dyDescent="0.4">
      <c r="A10" s="29" t="s">
        <v>38</v>
      </c>
      <c r="B10" s="30"/>
      <c r="C10" s="30"/>
      <c r="D10" s="30"/>
      <c r="E10" s="31"/>
      <c r="F10" s="30"/>
      <c r="G10" s="32"/>
      <c r="H10" s="32"/>
      <c r="I10" s="33"/>
      <c r="J10" s="30"/>
      <c r="K10" s="30"/>
      <c r="L10" s="32" t="s">
        <v>39</v>
      </c>
      <c r="M10" s="33"/>
      <c r="N10" s="33"/>
      <c r="O10" s="30"/>
    </row>
    <row r="11" spans="1:15" ht="15.6" x14ac:dyDescent="0.3">
      <c r="A11" s="34" t="s">
        <v>40</v>
      </c>
      <c r="B11" s="35"/>
      <c r="C11" s="35"/>
      <c r="D11" s="35"/>
      <c r="E11" s="31"/>
      <c r="F11" s="35"/>
      <c r="G11" s="34"/>
      <c r="H11" s="34"/>
      <c r="I11" s="36"/>
      <c r="J11" s="35"/>
      <c r="K11" s="35"/>
      <c r="L11" s="32" t="s">
        <v>41</v>
      </c>
      <c r="M11" s="36"/>
      <c r="N11" s="36"/>
      <c r="O11" s="35"/>
    </row>
    <row r="12" spans="1:15" ht="15.6" x14ac:dyDescent="0.3">
      <c r="A12" s="34" t="s">
        <v>42</v>
      </c>
      <c r="B12" s="35"/>
      <c r="C12" s="35"/>
      <c r="D12" s="35"/>
      <c r="E12" s="37"/>
      <c r="F12" s="35"/>
      <c r="G12" s="34"/>
      <c r="H12" s="34"/>
      <c r="I12" s="38"/>
      <c r="J12" s="35"/>
      <c r="K12" s="35"/>
      <c r="L12" s="32" t="s">
        <v>43</v>
      </c>
      <c r="M12" s="38"/>
      <c r="N12" s="38"/>
      <c r="O12" s="35"/>
    </row>
    <row r="13" spans="1:15" ht="15.6" x14ac:dyDescent="0.3">
      <c r="A13" s="39"/>
      <c r="B13" s="39"/>
      <c r="C13" s="39"/>
      <c r="D13" s="39"/>
      <c r="E13" s="40"/>
      <c r="F13" s="39"/>
      <c r="G13" s="34"/>
      <c r="H13" s="34"/>
      <c r="I13" s="41"/>
      <c r="J13" s="39"/>
      <c r="K13" s="39"/>
      <c r="L13" s="34" t="s">
        <v>44</v>
      </c>
      <c r="M13" s="41"/>
      <c r="N13" s="41"/>
      <c r="O13" s="39"/>
    </row>
    <row r="14" spans="1:15" ht="16.5" customHeight="1" x14ac:dyDescent="0.3">
      <c r="A14" s="25"/>
      <c r="B14" s="39"/>
      <c r="C14" s="39"/>
      <c r="D14" s="39"/>
      <c r="E14" s="39"/>
      <c r="F14" s="39"/>
      <c r="G14" s="34"/>
      <c r="H14" s="34"/>
      <c r="I14" s="41"/>
      <c r="J14" s="39"/>
      <c r="K14" s="39"/>
      <c r="L14" s="34" t="s">
        <v>45</v>
      </c>
      <c r="M14" s="41"/>
      <c r="N14" s="41"/>
      <c r="O14" s="39"/>
    </row>
    <row r="15" spans="1:15" ht="15" customHeight="1" x14ac:dyDescent="0.35">
      <c r="A15" s="25" t="s">
        <v>46</v>
      </c>
      <c r="B15" s="26"/>
      <c r="C15" s="26"/>
      <c r="D15" s="26"/>
      <c r="E15" s="29"/>
      <c r="F15" s="39"/>
      <c r="G15" s="25"/>
      <c r="H15" s="25"/>
      <c r="I15" s="41"/>
      <c r="J15" s="39"/>
      <c r="K15" s="39"/>
      <c r="L15" s="25" t="s">
        <v>47</v>
      </c>
      <c r="M15" s="41"/>
      <c r="N15" s="41"/>
      <c r="O15" s="39"/>
    </row>
    <row r="16" spans="1:15" ht="18" customHeight="1" x14ac:dyDescent="0.4">
      <c r="A16" s="32" t="s">
        <v>48</v>
      </c>
      <c r="B16" s="30"/>
      <c r="C16" s="30"/>
      <c r="D16" s="30"/>
      <c r="E16" s="34"/>
      <c r="F16" s="39"/>
      <c r="G16" s="32"/>
      <c r="H16" s="32"/>
      <c r="I16" s="41"/>
      <c r="J16" s="39"/>
      <c r="K16" s="39"/>
      <c r="L16" s="32" t="s">
        <v>49</v>
      </c>
      <c r="M16" s="41"/>
      <c r="N16" s="41"/>
      <c r="O16" s="39"/>
    </row>
    <row r="17" spans="1:16" ht="15.6" x14ac:dyDescent="0.3">
      <c r="A17" s="34" t="s">
        <v>50</v>
      </c>
      <c r="B17" s="35"/>
      <c r="C17" s="35"/>
      <c r="D17" s="35"/>
      <c r="E17" s="34"/>
      <c r="F17" s="39"/>
      <c r="G17" s="34"/>
      <c r="H17" s="34"/>
      <c r="I17" s="41"/>
      <c r="J17" s="39"/>
      <c r="K17" s="39"/>
      <c r="L17" s="34"/>
      <c r="M17" s="41"/>
      <c r="N17" s="41"/>
      <c r="O17" s="39"/>
    </row>
    <row r="18" spans="1:16" ht="15.6" x14ac:dyDescent="0.3">
      <c r="A18" s="34" t="s">
        <v>51</v>
      </c>
      <c r="B18" s="35"/>
      <c r="C18" s="35"/>
      <c r="D18" s="35"/>
      <c r="E18" s="35"/>
      <c r="F18" s="39"/>
      <c r="G18" s="34"/>
      <c r="H18" s="34"/>
      <c r="I18" s="41"/>
      <c r="J18" s="39"/>
      <c r="K18" s="39"/>
      <c r="L18" s="34"/>
      <c r="M18" s="41"/>
      <c r="N18" s="41"/>
      <c r="O18" s="39"/>
    </row>
    <row r="19" spans="1:16" ht="18" x14ac:dyDescent="0.35">
      <c r="A19" s="34" t="s">
        <v>52</v>
      </c>
      <c r="B19" s="26"/>
      <c r="C19" s="26"/>
      <c r="D19" s="26"/>
      <c r="E19" s="29"/>
      <c r="F19" s="39"/>
      <c r="G19" s="34"/>
      <c r="H19" s="34"/>
      <c r="I19" s="41"/>
      <c r="J19" s="39"/>
      <c r="K19" s="39"/>
      <c r="L19" s="34"/>
      <c r="M19" s="41"/>
      <c r="N19" s="41"/>
      <c r="O19" s="39"/>
    </row>
    <row r="20" spans="1:16" ht="19.5" customHeight="1" x14ac:dyDescent="0.4">
      <c r="A20" s="34" t="s">
        <v>53</v>
      </c>
      <c r="B20" s="30"/>
      <c r="C20" s="30"/>
      <c r="D20" s="30"/>
      <c r="E20" s="34"/>
      <c r="F20" s="39"/>
      <c r="G20" s="42"/>
      <c r="H20" s="42"/>
      <c r="I20" s="41"/>
      <c r="J20" s="39"/>
      <c r="K20" s="39"/>
      <c r="L20" s="42" t="s">
        <v>54</v>
      </c>
      <c r="M20" s="41"/>
      <c r="N20" s="41"/>
      <c r="O20" s="39"/>
    </row>
    <row r="21" spans="1:16" ht="15.6" x14ac:dyDescent="0.3">
      <c r="A21" s="43" t="s">
        <v>55</v>
      </c>
      <c r="B21" s="35"/>
      <c r="C21" s="35"/>
      <c r="D21" s="35"/>
      <c r="E21" s="34"/>
      <c r="F21" s="39"/>
      <c r="G21" s="39"/>
      <c r="H21" s="39"/>
      <c r="I21" s="39"/>
      <c r="J21" s="39"/>
      <c r="K21" s="39"/>
      <c r="L21" s="32" t="s">
        <v>49</v>
      </c>
      <c r="M21" s="41"/>
      <c r="N21" s="41"/>
      <c r="O21" s="41"/>
    </row>
    <row r="22" spans="1:16" ht="16.2" thickBot="1" x14ac:dyDescent="0.35">
      <c r="A22" s="43"/>
      <c r="B22" s="35"/>
      <c r="C22" s="35"/>
      <c r="D22" s="35"/>
      <c r="E22" s="34"/>
      <c r="F22" s="39"/>
      <c r="G22" s="39"/>
      <c r="H22" s="39"/>
      <c r="I22" s="39"/>
      <c r="J22" s="39"/>
      <c r="K22" s="39"/>
      <c r="L22" s="41"/>
      <c r="M22" s="41"/>
      <c r="N22" s="41"/>
      <c r="O22" s="41"/>
    </row>
    <row r="23" spans="1:16" ht="31.5" customHeight="1" x14ac:dyDescent="0.3">
      <c r="A23" s="44" t="s">
        <v>56</v>
      </c>
      <c r="B23" s="45" t="s">
        <v>57</v>
      </c>
      <c r="C23" s="46" t="s">
        <v>58</v>
      </c>
      <c r="D23" s="46" t="s">
        <v>59</v>
      </c>
      <c r="E23" s="45" t="s">
        <v>60</v>
      </c>
      <c r="F23" s="45" t="s">
        <v>61</v>
      </c>
      <c r="G23" s="45" t="s">
        <v>62</v>
      </c>
      <c r="H23" s="45" t="s">
        <v>63</v>
      </c>
      <c r="I23" s="45" t="s">
        <v>64</v>
      </c>
      <c r="J23" s="45" t="s">
        <v>65</v>
      </c>
      <c r="K23" s="45" t="s">
        <v>66</v>
      </c>
      <c r="L23" s="45" t="s">
        <v>67</v>
      </c>
      <c r="M23" s="141" t="s">
        <v>68</v>
      </c>
      <c r="N23" s="142"/>
      <c r="O23" s="47" t="s">
        <v>69</v>
      </c>
    </row>
    <row r="24" spans="1:16" ht="21.75" customHeight="1" x14ac:dyDescent="0.3">
      <c r="A24" s="48" t="s">
        <v>70</v>
      </c>
      <c r="B24" s="49"/>
      <c r="C24" s="49"/>
      <c r="D24" s="49"/>
      <c r="E24" s="49"/>
      <c r="F24" s="49"/>
      <c r="G24" s="49"/>
      <c r="H24" s="49"/>
      <c r="I24" s="50"/>
      <c r="J24" s="50"/>
      <c r="K24" s="50"/>
      <c r="L24" s="50"/>
      <c r="M24" s="50"/>
      <c r="N24" s="50"/>
      <c r="O24" s="51"/>
    </row>
    <row r="25" spans="1:16" s="61" customFormat="1" ht="30.75" customHeight="1" x14ac:dyDescent="0.3">
      <c r="A25" s="52">
        <v>1</v>
      </c>
      <c r="B25" s="5" t="s">
        <v>71</v>
      </c>
      <c r="C25" s="115" t="s">
        <v>24</v>
      </c>
      <c r="D25" s="53" t="s">
        <v>25</v>
      </c>
      <c r="E25" s="54" t="s">
        <v>72</v>
      </c>
      <c r="F25" s="54" t="s">
        <v>73</v>
      </c>
      <c r="G25" s="5" t="s">
        <v>74</v>
      </c>
      <c r="H25" s="5" t="s">
        <v>75</v>
      </c>
      <c r="I25" s="5">
        <v>4</v>
      </c>
      <c r="J25" s="55">
        <v>61051000</v>
      </c>
      <c r="K25" s="56" t="s">
        <v>76</v>
      </c>
      <c r="L25" s="57">
        <v>6248</v>
      </c>
      <c r="M25" s="58">
        <v>5.9</v>
      </c>
      <c r="N25" s="59" t="s">
        <v>77</v>
      </c>
      <c r="O25" s="60">
        <f t="shared" ref="O25:O38" si="0">L25*M25</f>
        <v>36863.200000000004</v>
      </c>
      <c r="P25" s="23"/>
    </row>
    <row r="26" spans="1:16" s="61" customFormat="1" ht="30.75" customHeight="1" x14ac:dyDescent="0.3">
      <c r="A26" s="52">
        <v>2</v>
      </c>
      <c r="B26" s="5" t="s">
        <v>71</v>
      </c>
      <c r="C26" s="115" t="s">
        <v>24</v>
      </c>
      <c r="D26" s="53" t="s">
        <v>25</v>
      </c>
      <c r="E26" s="54" t="s">
        <v>72</v>
      </c>
      <c r="F26" s="54" t="s">
        <v>73</v>
      </c>
      <c r="G26" s="5" t="s">
        <v>74</v>
      </c>
      <c r="H26" s="5" t="s">
        <v>78</v>
      </c>
      <c r="I26" s="5">
        <v>4</v>
      </c>
      <c r="J26" s="55">
        <v>61051000</v>
      </c>
      <c r="K26" s="56" t="s">
        <v>76</v>
      </c>
      <c r="L26" s="57">
        <v>964</v>
      </c>
      <c r="M26" s="58">
        <v>7.08</v>
      </c>
      <c r="N26" s="59" t="s">
        <v>77</v>
      </c>
      <c r="O26" s="60">
        <f t="shared" si="0"/>
        <v>6825.12</v>
      </c>
      <c r="P26" s="23"/>
    </row>
    <row r="27" spans="1:16" s="61" customFormat="1" ht="30.75" customHeight="1" x14ac:dyDescent="0.3">
      <c r="A27" s="52">
        <v>3</v>
      </c>
      <c r="B27" s="5" t="s">
        <v>71</v>
      </c>
      <c r="C27" s="5" t="s">
        <v>79</v>
      </c>
      <c r="D27" s="53" t="s">
        <v>25</v>
      </c>
      <c r="E27" s="54" t="s">
        <v>72</v>
      </c>
      <c r="F27" s="54" t="s">
        <v>73</v>
      </c>
      <c r="G27" s="5" t="s">
        <v>74</v>
      </c>
      <c r="H27" s="5" t="s">
        <v>75</v>
      </c>
      <c r="I27" s="5">
        <v>4</v>
      </c>
      <c r="J27" s="55">
        <v>61051000</v>
      </c>
      <c r="K27" s="56" t="s">
        <v>76</v>
      </c>
      <c r="L27" s="57">
        <v>8422</v>
      </c>
      <c r="M27" s="58">
        <v>6.2</v>
      </c>
      <c r="N27" s="59" t="s">
        <v>77</v>
      </c>
      <c r="O27" s="60">
        <f t="shared" si="0"/>
        <v>52216.4</v>
      </c>
      <c r="P27" s="23"/>
    </row>
    <row r="28" spans="1:16" s="61" customFormat="1" ht="30.75" customHeight="1" x14ac:dyDescent="0.3">
      <c r="A28" s="52">
        <v>4</v>
      </c>
      <c r="B28" s="5" t="s">
        <v>71</v>
      </c>
      <c r="C28" s="5" t="s">
        <v>80</v>
      </c>
      <c r="D28" s="53" t="s">
        <v>25</v>
      </c>
      <c r="E28" s="54" t="s">
        <v>72</v>
      </c>
      <c r="F28" s="54" t="s">
        <v>73</v>
      </c>
      <c r="G28" s="5" t="s">
        <v>74</v>
      </c>
      <c r="H28" s="5" t="s">
        <v>75</v>
      </c>
      <c r="I28" s="5">
        <v>4</v>
      </c>
      <c r="J28" s="55">
        <v>61051000</v>
      </c>
      <c r="K28" s="56" t="s">
        <v>76</v>
      </c>
      <c r="L28" s="57">
        <v>1333</v>
      </c>
      <c r="M28" s="58">
        <v>6.6</v>
      </c>
      <c r="N28" s="59" t="s">
        <v>77</v>
      </c>
      <c r="O28" s="60">
        <f t="shared" si="0"/>
        <v>8797.7999999999993</v>
      </c>
      <c r="P28" s="23"/>
    </row>
    <row r="29" spans="1:16" s="61" customFormat="1" ht="30.75" customHeight="1" x14ac:dyDescent="0.3">
      <c r="A29" s="52">
        <v>5</v>
      </c>
      <c r="B29" s="5" t="s">
        <v>71</v>
      </c>
      <c r="C29" s="5" t="s">
        <v>80</v>
      </c>
      <c r="D29" s="53" t="s">
        <v>25</v>
      </c>
      <c r="E29" s="54" t="s">
        <v>72</v>
      </c>
      <c r="F29" s="54" t="s">
        <v>73</v>
      </c>
      <c r="G29" s="5" t="s">
        <v>74</v>
      </c>
      <c r="H29" s="5" t="s">
        <v>78</v>
      </c>
      <c r="I29" s="5">
        <v>4</v>
      </c>
      <c r="J29" s="55">
        <v>61051000</v>
      </c>
      <c r="K29" s="56" t="s">
        <v>76</v>
      </c>
      <c r="L29" s="57">
        <v>199</v>
      </c>
      <c r="M29" s="58">
        <v>7.92</v>
      </c>
      <c r="N29" s="59" t="s">
        <v>77</v>
      </c>
      <c r="O29" s="60">
        <f t="shared" si="0"/>
        <v>1576.08</v>
      </c>
      <c r="P29" s="23"/>
    </row>
    <row r="30" spans="1:16" s="61" customFormat="1" ht="30.75" customHeight="1" x14ac:dyDescent="0.3">
      <c r="A30" s="52">
        <v>6</v>
      </c>
      <c r="B30" s="5" t="s">
        <v>71</v>
      </c>
      <c r="C30" s="115" t="s">
        <v>81</v>
      </c>
      <c r="D30" s="53" t="s">
        <v>82</v>
      </c>
      <c r="E30" s="53" t="s">
        <v>82</v>
      </c>
      <c r="F30" s="54" t="s">
        <v>73</v>
      </c>
      <c r="G30" s="5" t="s">
        <v>74</v>
      </c>
      <c r="H30" s="5" t="s">
        <v>75</v>
      </c>
      <c r="I30" s="5">
        <v>4</v>
      </c>
      <c r="J30" s="55">
        <v>61091000</v>
      </c>
      <c r="K30" s="56" t="s">
        <v>76</v>
      </c>
      <c r="L30" s="57">
        <v>1129</v>
      </c>
      <c r="M30" s="58">
        <v>4.1500000000000004</v>
      </c>
      <c r="N30" s="59" t="s">
        <v>77</v>
      </c>
      <c r="O30" s="60">
        <f t="shared" si="0"/>
        <v>4685.3500000000004</v>
      </c>
      <c r="P30" s="23"/>
    </row>
    <row r="31" spans="1:16" s="61" customFormat="1" ht="30.75" customHeight="1" x14ac:dyDescent="0.3">
      <c r="A31" s="52">
        <v>7</v>
      </c>
      <c r="B31" s="5" t="s">
        <v>71</v>
      </c>
      <c r="C31" s="115" t="s">
        <v>81</v>
      </c>
      <c r="D31" s="53" t="s">
        <v>82</v>
      </c>
      <c r="E31" s="53" t="s">
        <v>82</v>
      </c>
      <c r="F31" s="54" t="s">
        <v>73</v>
      </c>
      <c r="G31" s="5" t="s">
        <v>74</v>
      </c>
      <c r="H31" s="5" t="s">
        <v>78</v>
      </c>
      <c r="I31" s="5">
        <v>4</v>
      </c>
      <c r="J31" s="55">
        <v>61091000</v>
      </c>
      <c r="K31" s="56" t="s">
        <v>76</v>
      </c>
      <c r="L31" s="57">
        <v>36</v>
      </c>
      <c r="M31" s="58">
        <v>4.9800000000000004</v>
      </c>
      <c r="N31" s="59" t="s">
        <v>77</v>
      </c>
      <c r="O31" s="60">
        <f t="shared" si="0"/>
        <v>179.28000000000003</v>
      </c>
      <c r="P31" s="23"/>
    </row>
    <row r="32" spans="1:16" s="61" customFormat="1" ht="30.75" customHeight="1" x14ac:dyDescent="0.3">
      <c r="A32" s="52">
        <v>8</v>
      </c>
      <c r="B32" s="5" t="s">
        <v>71</v>
      </c>
      <c r="C32" s="5" t="s">
        <v>83</v>
      </c>
      <c r="D32" s="53" t="s">
        <v>82</v>
      </c>
      <c r="E32" s="53" t="s">
        <v>82</v>
      </c>
      <c r="F32" s="54" t="s">
        <v>73</v>
      </c>
      <c r="G32" s="5" t="s">
        <v>74</v>
      </c>
      <c r="H32" s="5" t="s">
        <v>75</v>
      </c>
      <c r="I32" s="5">
        <v>4</v>
      </c>
      <c r="J32" s="55">
        <v>61091000</v>
      </c>
      <c r="K32" s="56" t="s">
        <v>76</v>
      </c>
      <c r="L32" s="57">
        <v>693</v>
      </c>
      <c r="M32" s="58">
        <v>6.25</v>
      </c>
      <c r="N32" s="59" t="s">
        <v>77</v>
      </c>
      <c r="O32" s="60">
        <f t="shared" si="0"/>
        <v>4331.25</v>
      </c>
      <c r="P32" s="23"/>
    </row>
    <row r="33" spans="1:17" s="61" customFormat="1" ht="30.75" customHeight="1" x14ac:dyDescent="0.3">
      <c r="A33" s="52">
        <v>9</v>
      </c>
      <c r="B33" s="5" t="s">
        <v>71</v>
      </c>
      <c r="C33" s="5" t="s">
        <v>84</v>
      </c>
      <c r="D33" s="53" t="s">
        <v>82</v>
      </c>
      <c r="E33" s="53" t="s">
        <v>82</v>
      </c>
      <c r="F33" s="54" t="s">
        <v>73</v>
      </c>
      <c r="G33" s="5" t="s">
        <v>74</v>
      </c>
      <c r="H33" s="5" t="s">
        <v>75</v>
      </c>
      <c r="I33" s="5">
        <v>4</v>
      </c>
      <c r="J33" s="55">
        <v>61091000</v>
      </c>
      <c r="K33" s="56" t="s">
        <v>76</v>
      </c>
      <c r="L33" s="57">
        <v>624</v>
      </c>
      <c r="M33" s="58">
        <v>6.55</v>
      </c>
      <c r="N33" s="59" t="s">
        <v>77</v>
      </c>
      <c r="O33" s="60">
        <f t="shared" si="0"/>
        <v>4087.2</v>
      </c>
      <c r="P33" s="23"/>
    </row>
    <row r="34" spans="1:17" s="61" customFormat="1" ht="30.75" customHeight="1" x14ac:dyDescent="0.3">
      <c r="A34" s="52">
        <v>10</v>
      </c>
      <c r="B34" s="5" t="s">
        <v>71</v>
      </c>
      <c r="C34" s="115" t="s">
        <v>85</v>
      </c>
      <c r="D34" s="53" t="s">
        <v>82</v>
      </c>
      <c r="E34" s="53" t="s">
        <v>82</v>
      </c>
      <c r="F34" s="54" t="s">
        <v>73</v>
      </c>
      <c r="G34" s="5" t="s">
        <v>74</v>
      </c>
      <c r="H34" s="5" t="s">
        <v>75</v>
      </c>
      <c r="I34" s="5">
        <v>4</v>
      </c>
      <c r="J34" s="55">
        <v>61091000</v>
      </c>
      <c r="K34" s="56" t="s">
        <v>76</v>
      </c>
      <c r="L34" s="57">
        <v>611</v>
      </c>
      <c r="M34" s="58">
        <v>6.1</v>
      </c>
      <c r="N34" s="59" t="s">
        <v>77</v>
      </c>
      <c r="O34" s="60">
        <f t="shared" si="0"/>
        <v>3727.1</v>
      </c>
      <c r="P34" s="23"/>
    </row>
    <row r="35" spans="1:17" s="61" customFormat="1" ht="30.75" customHeight="1" x14ac:dyDescent="0.3">
      <c r="A35" s="52">
        <v>11</v>
      </c>
      <c r="B35" s="5" t="s">
        <v>71</v>
      </c>
      <c r="C35" s="115" t="s">
        <v>85</v>
      </c>
      <c r="D35" s="53" t="s">
        <v>82</v>
      </c>
      <c r="E35" s="53" t="s">
        <v>82</v>
      </c>
      <c r="F35" s="54" t="s">
        <v>73</v>
      </c>
      <c r="G35" s="5" t="s">
        <v>74</v>
      </c>
      <c r="H35" s="5" t="s">
        <v>78</v>
      </c>
      <c r="I35" s="5">
        <v>4</v>
      </c>
      <c r="J35" s="55">
        <v>61091000</v>
      </c>
      <c r="K35" s="56" t="s">
        <v>76</v>
      </c>
      <c r="L35" s="57">
        <v>111</v>
      </c>
      <c r="M35" s="58">
        <v>7.32</v>
      </c>
      <c r="N35" s="59" t="s">
        <v>77</v>
      </c>
      <c r="O35" s="60">
        <f t="shared" si="0"/>
        <v>812.52</v>
      </c>
      <c r="P35" s="23"/>
    </row>
    <row r="36" spans="1:17" s="61" customFormat="1" ht="30.75" customHeight="1" x14ac:dyDescent="0.3">
      <c r="A36" s="52">
        <v>12</v>
      </c>
      <c r="B36" s="5" t="s">
        <v>71</v>
      </c>
      <c r="C36" s="115" t="s">
        <v>86</v>
      </c>
      <c r="D36" s="53" t="s">
        <v>82</v>
      </c>
      <c r="E36" s="53" t="s">
        <v>82</v>
      </c>
      <c r="F36" s="54" t="s">
        <v>73</v>
      </c>
      <c r="G36" s="5" t="s">
        <v>74</v>
      </c>
      <c r="H36" s="5" t="s">
        <v>75</v>
      </c>
      <c r="I36" s="5">
        <v>4</v>
      </c>
      <c r="J36" s="55">
        <v>61091000</v>
      </c>
      <c r="K36" s="56" t="s">
        <v>76</v>
      </c>
      <c r="L36" s="57">
        <v>400</v>
      </c>
      <c r="M36" s="58">
        <v>5.75</v>
      </c>
      <c r="N36" s="59" t="s">
        <v>77</v>
      </c>
      <c r="O36" s="60">
        <f t="shared" si="0"/>
        <v>2300</v>
      </c>
      <c r="P36" s="23"/>
    </row>
    <row r="37" spans="1:17" s="61" customFormat="1" ht="30.75" customHeight="1" x14ac:dyDescent="0.3">
      <c r="A37" s="52">
        <v>13</v>
      </c>
      <c r="B37" s="5" t="s">
        <v>71</v>
      </c>
      <c r="C37" s="115" t="s">
        <v>87</v>
      </c>
      <c r="D37" s="53" t="s">
        <v>82</v>
      </c>
      <c r="E37" s="53" t="s">
        <v>82</v>
      </c>
      <c r="F37" s="54" t="s">
        <v>73</v>
      </c>
      <c r="G37" s="5" t="s">
        <v>74</v>
      </c>
      <c r="H37" s="5" t="s">
        <v>75</v>
      </c>
      <c r="I37" s="5">
        <v>4</v>
      </c>
      <c r="J37" s="55">
        <v>61091000</v>
      </c>
      <c r="K37" s="56" t="s">
        <v>76</v>
      </c>
      <c r="L37" s="57">
        <v>1612</v>
      </c>
      <c r="M37" s="58">
        <v>5.75</v>
      </c>
      <c r="N37" s="59" t="s">
        <v>77</v>
      </c>
      <c r="O37" s="60">
        <f t="shared" si="0"/>
        <v>9269</v>
      </c>
      <c r="P37" s="23"/>
    </row>
    <row r="38" spans="1:17" s="61" customFormat="1" ht="30.75" customHeight="1" x14ac:dyDescent="0.3">
      <c r="A38" s="52">
        <v>14</v>
      </c>
      <c r="B38" s="5" t="s">
        <v>71</v>
      </c>
      <c r="C38" s="115" t="s">
        <v>87</v>
      </c>
      <c r="D38" s="53" t="s">
        <v>82</v>
      </c>
      <c r="E38" s="53" t="s">
        <v>82</v>
      </c>
      <c r="F38" s="54" t="s">
        <v>73</v>
      </c>
      <c r="G38" s="5" t="s">
        <v>74</v>
      </c>
      <c r="H38" s="5" t="s">
        <v>78</v>
      </c>
      <c r="I38" s="5">
        <v>4</v>
      </c>
      <c r="J38" s="55">
        <v>61091000</v>
      </c>
      <c r="K38" s="56" t="s">
        <v>76</v>
      </c>
      <c r="L38" s="57">
        <v>306</v>
      </c>
      <c r="M38" s="58">
        <v>6.9</v>
      </c>
      <c r="N38" s="59" t="s">
        <v>77</v>
      </c>
      <c r="O38" s="60">
        <f t="shared" si="0"/>
        <v>2111.4</v>
      </c>
      <c r="P38" s="23"/>
    </row>
    <row r="39" spans="1:17" ht="15" thickBot="1" x14ac:dyDescent="0.35">
      <c r="A39" s="143" t="s">
        <v>88</v>
      </c>
      <c r="B39" s="144"/>
      <c r="C39" s="144"/>
      <c r="D39" s="144"/>
      <c r="E39" s="144"/>
      <c r="F39" s="144"/>
      <c r="G39" s="144"/>
      <c r="H39" s="144"/>
      <c r="I39" s="144"/>
      <c r="J39" s="144"/>
      <c r="K39" s="145"/>
      <c r="L39" s="62">
        <f>SUM(L25:L38)</f>
        <v>22688</v>
      </c>
      <c r="M39" s="63"/>
      <c r="N39" s="64"/>
      <c r="O39" s="65">
        <f>SUM(O25:O38)</f>
        <v>137781.70000000001</v>
      </c>
      <c r="P39" s="23"/>
      <c r="Q39" s="66"/>
    </row>
    <row r="40" spans="1:17" ht="24" customHeight="1" x14ac:dyDescent="0.3">
      <c r="A40" s="146" t="s">
        <v>89</v>
      </c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</row>
    <row r="41" spans="1:17" ht="12" customHeight="1" x14ac:dyDescent="0.3"/>
    <row r="42" spans="1:17" ht="12" customHeight="1" x14ac:dyDescent="0.3">
      <c r="A42" s="67" t="s">
        <v>90</v>
      </c>
    </row>
    <row r="43" spans="1:17" ht="18" customHeight="1" x14ac:dyDescent="0.3">
      <c r="A43" s="148" t="s">
        <v>91</v>
      </c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</row>
    <row r="44" spans="1:17" ht="15.75" customHeight="1" x14ac:dyDescent="0.35">
      <c r="A44" s="137" t="s">
        <v>92</v>
      </c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</row>
    <row r="45" spans="1:17" ht="15.75" customHeight="1" x14ac:dyDescent="0.35">
      <c r="A45" s="69" t="s">
        <v>93</v>
      </c>
      <c r="B45" s="70"/>
      <c r="C45" s="71"/>
      <c r="D45" s="71"/>
      <c r="E45" s="71"/>
      <c r="F45" s="68"/>
      <c r="G45" s="68"/>
      <c r="H45" s="68"/>
      <c r="I45" s="68"/>
      <c r="J45" s="68"/>
      <c r="K45" s="68"/>
      <c r="L45" s="68"/>
      <c r="M45" s="68"/>
      <c r="N45" s="68"/>
      <c r="O45" s="68"/>
    </row>
    <row r="46" spans="1:17" ht="15.75" customHeight="1" x14ac:dyDescent="0.35">
      <c r="A46" s="69" t="s">
        <v>94</v>
      </c>
      <c r="B46" s="69"/>
      <c r="C46" s="71"/>
      <c r="D46" s="71"/>
      <c r="E46" s="71"/>
      <c r="F46" s="68"/>
      <c r="G46" s="68"/>
      <c r="H46" s="68"/>
      <c r="I46" s="68"/>
      <c r="J46" s="68"/>
      <c r="K46" s="68"/>
      <c r="L46" s="68"/>
      <c r="M46" s="68"/>
      <c r="N46" s="68"/>
      <c r="O46" s="68"/>
    </row>
    <row r="47" spans="1:17" ht="15.75" customHeight="1" x14ac:dyDescent="0.35">
      <c r="A47" s="69" t="s">
        <v>95</v>
      </c>
      <c r="B47" s="69"/>
      <c r="C47" s="71"/>
      <c r="D47" s="71"/>
      <c r="E47" s="71"/>
      <c r="F47" s="68"/>
      <c r="G47" s="68"/>
      <c r="H47" s="68"/>
      <c r="I47" s="68"/>
      <c r="J47" s="68"/>
      <c r="K47" s="68"/>
      <c r="L47" s="68"/>
      <c r="M47" s="68"/>
      <c r="N47" s="68"/>
      <c r="O47" s="68"/>
    </row>
    <row r="48" spans="1:17" ht="15.75" customHeight="1" x14ac:dyDescent="0.35">
      <c r="A48" s="69" t="s">
        <v>96</v>
      </c>
      <c r="B48" s="69"/>
      <c r="C48" s="71"/>
      <c r="D48" s="71"/>
      <c r="E48" s="71"/>
      <c r="F48" s="68"/>
      <c r="G48" s="68"/>
      <c r="H48" s="68"/>
      <c r="I48" s="68"/>
      <c r="J48" s="68"/>
      <c r="K48" s="68"/>
      <c r="L48" s="68"/>
      <c r="M48" s="68"/>
      <c r="N48" s="68"/>
      <c r="O48" s="68"/>
    </row>
    <row r="49" spans="1:15" ht="15.75" customHeight="1" x14ac:dyDescent="0.35">
      <c r="A49" s="69" t="s">
        <v>97</v>
      </c>
      <c r="B49" s="69"/>
      <c r="C49" s="72"/>
      <c r="D49" s="72"/>
      <c r="E49" s="72"/>
      <c r="F49" s="73"/>
      <c r="G49" s="73"/>
      <c r="H49" s="73"/>
      <c r="I49" s="73"/>
      <c r="J49" s="73"/>
      <c r="K49" s="73"/>
      <c r="L49" s="73"/>
      <c r="M49" s="73"/>
      <c r="N49" s="73"/>
      <c r="O49" s="73"/>
    </row>
    <row r="50" spans="1:15" ht="18.75" customHeight="1" x14ac:dyDescent="0.35">
      <c r="A50" s="68" t="s">
        <v>98</v>
      </c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</row>
    <row r="51" spans="1:15" ht="18.75" customHeight="1" x14ac:dyDescent="0.35">
      <c r="A51" s="68" t="s">
        <v>99</v>
      </c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</row>
    <row r="52" spans="1:15" ht="18.75" customHeight="1" x14ac:dyDescent="0.35">
      <c r="A52" s="68" t="s">
        <v>100</v>
      </c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</row>
    <row r="53" spans="1:15" ht="18.75" customHeight="1" x14ac:dyDescent="0.35">
      <c r="A53" s="74" t="s">
        <v>101</v>
      </c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</row>
    <row r="54" spans="1:15" ht="17.399999999999999" x14ac:dyDescent="0.35">
      <c r="A54" s="74" t="s">
        <v>102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 ht="17.399999999999999" x14ac:dyDescent="0.35">
      <c r="A55" s="74" t="s">
        <v>103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spans="1:15" ht="17.399999999999999" x14ac:dyDescent="0.35">
      <c r="A56" s="74" t="s">
        <v>104</v>
      </c>
      <c r="B56" s="75"/>
      <c r="C56" s="75"/>
      <c r="D56" s="75"/>
      <c r="E56" s="75"/>
      <c r="F56" s="75"/>
      <c r="G56" s="75"/>
      <c r="H56" s="75"/>
      <c r="I56" s="39"/>
      <c r="J56" s="39"/>
      <c r="K56" s="39"/>
      <c r="L56" s="39"/>
      <c r="M56" s="39"/>
      <c r="N56" s="39"/>
      <c r="O56" s="39"/>
    </row>
    <row r="57" spans="1:15" ht="17.399999999999999" x14ac:dyDescent="0.3">
      <c r="A57" s="76" t="s">
        <v>105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39"/>
      <c r="M57" s="39"/>
      <c r="N57" s="39"/>
      <c r="O57" s="39"/>
    </row>
    <row r="58" spans="1:15" ht="17.399999999999999" x14ac:dyDescent="0.3">
      <c r="A58" s="76" t="s">
        <v>106</v>
      </c>
      <c r="B58" s="77"/>
      <c r="C58" s="78" t="s">
        <v>107</v>
      </c>
      <c r="D58" s="78"/>
      <c r="E58" s="78"/>
      <c r="F58" s="78"/>
      <c r="G58" s="78"/>
      <c r="H58" s="78"/>
      <c r="I58" s="78"/>
      <c r="J58" s="78"/>
      <c r="K58" s="78"/>
      <c r="L58" s="39"/>
      <c r="M58" s="39"/>
      <c r="N58" s="39"/>
      <c r="O58" s="39"/>
    </row>
    <row r="59" spans="1:15" ht="17.399999999999999" x14ac:dyDescent="0.3">
      <c r="A59" s="76"/>
      <c r="B59" s="77"/>
      <c r="C59" s="78" t="s">
        <v>108</v>
      </c>
      <c r="D59" s="78"/>
      <c r="E59" s="78"/>
      <c r="F59" s="78"/>
      <c r="G59" s="78"/>
      <c r="H59" s="78"/>
      <c r="I59" s="78"/>
      <c r="J59" s="78"/>
      <c r="K59" s="78"/>
      <c r="L59" s="39"/>
      <c r="M59" s="39"/>
      <c r="N59" s="39"/>
      <c r="O59" s="39"/>
    </row>
    <row r="60" spans="1:15" ht="17.399999999999999" x14ac:dyDescent="0.3">
      <c r="A60" s="76"/>
      <c r="B60" s="77"/>
      <c r="C60" s="78" t="s">
        <v>109</v>
      </c>
      <c r="D60" s="78"/>
      <c r="E60" s="78"/>
      <c r="F60" s="78"/>
      <c r="G60" s="78"/>
      <c r="H60" s="78"/>
      <c r="I60" s="78"/>
      <c r="J60" s="78"/>
      <c r="K60" s="78"/>
      <c r="L60" s="39"/>
      <c r="M60" s="39"/>
      <c r="N60" s="39"/>
      <c r="O60" s="39"/>
    </row>
    <row r="61" spans="1:15" ht="17.399999999999999" x14ac:dyDescent="0.35">
      <c r="A61" s="74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</row>
    <row r="62" spans="1:15" ht="17.399999999999999" x14ac:dyDescent="0.35">
      <c r="A62" s="79" t="s">
        <v>110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</row>
    <row r="63" spans="1:15" ht="17.399999999999999" x14ac:dyDescent="0.35">
      <c r="A63" s="74" t="s">
        <v>111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</row>
    <row r="64" spans="1:15" ht="20.25" customHeight="1" x14ac:dyDescent="0.35">
      <c r="A64" s="138" t="s">
        <v>112</v>
      </c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</row>
    <row r="65" spans="1:15" ht="17.399999999999999" x14ac:dyDescent="0.35">
      <c r="A65" s="74" t="s">
        <v>113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</row>
    <row r="66" spans="1:15" ht="17.399999999999999" x14ac:dyDescent="0.35">
      <c r="A66" s="74" t="s">
        <v>114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</row>
    <row r="67" spans="1:15" ht="17.399999999999999" x14ac:dyDescent="0.35">
      <c r="A67" s="74"/>
    </row>
    <row r="68" spans="1:15" ht="15.6" x14ac:dyDescent="0.3">
      <c r="A68" s="27" t="s">
        <v>115</v>
      </c>
      <c r="L68" s="27" t="s">
        <v>115</v>
      </c>
    </row>
    <row r="69" spans="1:15" ht="15.6" x14ac:dyDescent="0.3">
      <c r="A69" s="27" t="str">
        <f>A10</f>
        <v>SARA FASHIONWEAR LTD.</v>
      </c>
      <c r="L69" s="27" t="str">
        <f>L10</f>
        <v>CLAN SRL</v>
      </c>
    </row>
    <row r="70" spans="1:15" ht="15.6" x14ac:dyDescent="0.3">
      <c r="A70" s="27"/>
      <c r="L70" s="27"/>
    </row>
    <row r="71" spans="1:15" ht="15.6" x14ac:dyDescent="0.3">
      <c r="A71" s="27"/>
      <c r="F71" s="80"/>
      <c r="G71" s="80"/>
      <c r="H71" s="80"/>
      <c r="I71" s="80"/>
      <c r="J71" s="80"/>
      <c r="K71" s="80"/>
      <c r="L71" s="27"/>
    </row>
    <row r="72" spans="1:15" ht="15.6" x14ac:dyDescent="0.3">
      <c r="A72" s="27"/>
      <c r="L72" s="27"/>
    </row>
    <row r="73" spans="1:15" ht="15.6" x14ac:dyDescent="0.3">
      <c r="A73" s="27" t="s">
        <v>116</v>
      </c>
      <c r="L73" s="27" t="s">
        <v>117</v>
      </c>
    </row>
    <row r="74" spans="1:15" ht="15.6" x14ac:dyDescent="0.3">
      <c r="A74" s="27" t="s">
        <v>118</v>
      </c>
      <c r="B74" s="81"/>
      <c r="C74" s="81"/>
      <c r="D74" s="81"/>
      <c r="L74" s="27" t="s">
        <v>118</v>
      </c>
    </row>
    <row r="75" spans="1:15" x14ac:dyDescent="0.3">
      <c r="A75" s="82"/>
      <c r="B75" s="81"/>
      <c r="C75" s="81"/>
      <c r="D75" s="81"/>
    </row>
    <row r="76" spans="1:15" x14ac:dyDescent="0.3">
      <c r="A76" s="83"/>
    </row>
  </sheetData>
  <mergeCells count="8">
    <mergeCell ref="A44:O44"/>
    <mergeCell ref="A64:O64"/>
    <mergeCell ref="A5:O5"/>
    <mergeCell ref="M7:O7"/>
    <mergeCell ref="M23:N23"/>
    <mergeCell ref="A39:K39"/>
    <mergeCell ref="A40:O40"/>
    <mergeCell ref="A43:O43"/>
  </mergeCells>
  <pageMargins left="0.45" right="0.2" top="0.17" bottom="0.24" header="0.24" footer="0.12"/>
  <pageSetup paperSize="9" scale="57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0"/>
  <sheetViews>
    <sheetView zoomScale="94" zoomScaleNormal="94" workbookViewId="0">
      <selection activeCell="R5" sqref="R5:R70"/>
    </sheetView>
  </sheetViews>
  <sheetFormatPr defaultColWidth="11.33203125" defaultRowHeight="14.4" x14ac:dyDescent="0.3"/>
  <cols>
    <col min="1" max="1" width="20.33203125" style="1" bestFit="1" customWidth="1"/>
    <col min="2" max="2" width="13.33203125" style="1" customWidth="1"/>
    <col min="3" max="3" width="9.88671875" style="1" customWidth="1"/>
    <col min="4" max="4" width="6.21875" style="1" customWidth="1"/>
    <col min="5" max="5" width="7.33203125" style="1" customWidth="1"/>
    <col min="6" max="9" width="5.6640625" style="1" bestFit="1" customWidth="1"/>
    <col min="10" max="10" width="5.88671875" style="1" customWidth="1"/>
    <col min="11" max="11" width="7" style="1" customWidth="1"/>
    <col min="12" max="12" width="8" style="1" customWidth="1"/>
    <col min="13" max="13" width="9.109375" style="1" customWidth="1"/>
    <col min="14" max="14" width="10.109375" style="1" customWidth="1"/>
    <col min="15" max="15" width="10.33203125" style="1" customWidth="1"/>
    <col min="16" max="16" width="6.33203125" style="1" customWidth="1"/>
    <col min="17" max="17" width="10.109375" style="1" customWidth="1"/>
    <col min="18" max="18" width="12.33203125" style="1" customWidth="1"/>
    <col min="19" max="20" width="10.33203125" style="1" customWidth="1"/>
    <col min="21" max="21" width="13.5546875" style="1" customWidth="1"/>
    <col min="22" max="22" width="16" style="1" customWidth="1"/>
    <col min="23" max="16384" width="11.33203125" style="1"/>
  </cols>
  <sheetData>
    <row r="1" spans="1:22" x14ac:dyDescent="0.3">
      <c r="R1" s="1" t="s">
        <v>11</v>
      </c>
      <c r="S1" s="1" t="s">
        <v>12</v>
      </c>
      <c r="T1" s="1" t="s">
        <v>13</v>
      </c>
    </row>
    <row r="2" spans="1:22" x14ac:dyDescent="0.3">
      <c r="F2" s="4">
        <v>0.218</v>
      </c>
      <c r="G2" s="4">
        <v>0.22600000000000001</v>
      </c>
      <c r="H2" s="4">
        <v>0.23400000000000001</v>
      </c>
      <c r="I2" s="4">
        <v>0.24399999999999999</v>
      </c>
      <c r="J2" s="4">
        <v>0.26200000000000001</v>
      </c>
      <c r="K2" s="4">
        <v>0.27</v>
      </c>
      <c r="L2" s="4">
        <v>0.28999999999999998</v>
      </c>
      <c r="M2" s="4">
        <v>0.32200000000000001</v>
      </c>
      <c r="N2" s="4">
        <v>0.32600000000000001</v>
      </c>
      <c r="R2" s="2"/>
      <c r="S2" s="2">
        <v>1.2</v>
      </c>
      <c r="T2" s="2">
        <v>0.02</v>
      </c>
    </row>
    <row r="4" spans="1:22" x14ac:dyDescent="0.3">
      <c r="A4" s="118" t="s">
        <v>19</v>
      </c>
      <c r="B4" s="119" t="s">
        <v>151</v>
      </c>
      <c r="C4" s="119" t="s">
        <v>20</v>
      </c>
      <c r="D4" s="119" t="s">
        <v>14</v>
      </c>
      <c r="E4" s="119" t="s">
        <v>1</v>
      </c>
      <c r="F4" s="119" t="s">
        <v>2</v>
      </c>
      <c r="G4" s="119" t="s">
        <v>3</v>
      </c>
      <c r="H4" s="119" t="s">
        <v>4</v>
      </c>
      <c r="I4" s="119" t="s">
        <v>5</v>
      </c>
      <c r="J4" s="119" t="s">
        <v>6</v>
      </c>
      <c r="K4" s="119" t="s">
        <v>16</v>
      </c>
      <c r="L4" s="119" t="s">
        <v>21</v>
      </c>
      <c r="M4" s="119" t="s">
        <v>22</v>
      </c>
      <c r="N4" s="119" t="s">
        <v>23</v>
      </c>
      <c r="O4" s="120" t="s">
        <v>15</v>
      </c>
      <c r="P4" s="120" t="s">
        <v>7</v>
      </c>
      <c r="Q4" s="119" t="s">
        <v>0</v>
      </c>
      <c r="R4" s="120" t="s">
        <v>17</v>
      </c>
      <c r="S4" s="119" t="s">
        <v>8</v>
      </c>
      <c r="T4" s="119" t="s">
        <v>9</v>
      </c>
      <c r="U4" s="119" t="s">
        <v>10</v>
      </c>
      <c r="V4" s="121" t="s">
        <v>152</v>
      </c>
    </row>
    <row r="5" spans="1:22" x14ac:dyDescent="0.3">
      <c r="A5" s="116" t="s">
        <v>25</v>
      </c>
      <c r="B5" s="2" t="s">
        <v>24</v>
      </c>
      <c r="C5" s="5" t="s">
        <v>26</v>
      </c>
      <c r="D5" s="2"/>
      <c r="E5" s="2" t="s">
        <v>133</v>
      </c>
      <c r="F5" s="2"/>
      <c r="G5" s="2">
        <v>30</v>
      </c>
      <c r="H5" s="2"/>
      <c r="I5" s="2"/>
      <c r="J5" s="2"/>
      <c r="K5" s="2"/>
      <c r="L5" s="2"/>
      <c r="M5" s="2"/>
      <c r="N5" s="2"/>
      <c r="O5" s="2">
        <f t="shared" ref="O5:O10" si="0">SUM(F5:N5)</f>
        <v>30</v>
      </c>
      <c r="P5" s="2">
        <v>1</v>
      </c>
      <c r="Q5" s="3" t="str">
        <f>IF(ISBLANK(P5),"",IF(P5=1,CONCATENATE(SUM($P$5:P5)),CONCATENATE(SUM($P$5:P5)-P5+1,"-",SUM($P$5:P5))))</f>
        <v>1</v>
      </c>
      <c r="R5" s="2">
        <f>O5*P5</f>
        <v>30</v>
      </c>
      <c r="S5" s="2">
        <f t="shared" ref="S5:S36" si="1">ROUND(SUMPRODUCT($F$2:$N$2,F5:N5)+$R$2,2)</f>
        <v>6.78</v>
      </c>
      <c r="T5" s="2">
        <f t="shared" ref="T5:T36" si="2">ROUND(S5+$S$2+(O5*$T$2),2)</f>
        <v>8.58</v>
      </c>
      <c r="U5" s="2" t="s">
        <v>18</v>
      </c>
      <c r="V5" s="117" t="s">
        <v>132</v>
      </c>
    </row>
    <row r="6" spans="1:22" x14ac:dyDescent="0.3">
      <c r="A6" s="116" t="s">
        <v>25</v>
      </c>
      <c r="B6" s="2" t="s">
        <v>24</v>
      </c>
      <c r="C6" s="5" t="s">
        <v>26</v>
      </c>
      <c r="D6" s="2"/>
      <c r="E6" s="2" t="s">
        <v>133</v>
      </c>
      <c r="F6" s="2"/>
      <c r="G6" s="2"/>
      <c r="H6" s="2">
        <v>30</v>
      </c>
      <c r="I6" s="2"/>
      <c r="J6" s="2"/>
      <c r="K6" s="2"/>
      <c r="L6" s="2"/>
      <c r="M6" s="2"/>
      <c r="N6" s="2"/>
      <c r="O6" s="2">
        <f t="shared" si="0"/>
        <v>30</v>
      </c>
      <c r="P6" s="2">
        <v>2</v>
      </c>
      <c r="Q6" s="3" t="str">
        <f>IF(ISBLANK(P6),"",IF(P6=1,CONCATENATE(SUM($P$5:P6)),CONCATENATE(SUM($P$5:P6)-P6+1,"-",SUM($P$5:P6))))</f>
        <v>2-3</v>
      </c>
      <c r="R6" s="2">
        <f t="shared" ref="R6:R70" si="3">O6*P6</f>
        <v>60</v>
      </c>
      <c r="S6" s="2">
        <f t="shared" si="1"/>
        <v>7.02</v>
      </c>
      <c r="T6" s="2">
        <f t="shared" si="2"/>
        <v>8.82</v>
      </c>
      <c r="U6" s="2" t="s">
        <v>18</v>
      </c>
      <c r="V6" s="117" t="s">
        <v>132</v>
      </c>
    </row>
    <row r="7" spans="1:22" x14ac:dyDescent="0.3">
      <c r="A7" s="116" t="s">
        <v>25</v>
      </c>
      <c r="B7" s="2" t="s">
        <v>24</v>
      </c>
      <c r="C7" s="5" t="s">
        <v>26</v>
      </c>
      <c r="D7" s="2"/>
      <c r="E7" s="2" t="s">
        <v>133</v>
      </c>
      <c r="F7" s="2">
        <v>2</v>
      </c>
      <c r="G7" s="2">
        <v>4</v>
      </c>
      <c r="H7" s="2">
        <v>23</v>
      </c>
      <c r="I7" s="2">
        <v>3</v>
      </c>
      <c r="J7" s="2"/>
      <c r="K7" s="2"/>
      <c r="L7" s="2"/>
      <c r="M7" s="2"/>
      <c r="N7" s="2"/>
      <c r="O7" s="2">
        <f t="shared" si="0"/>
        <v>32</v>
      </c>
      <c r="P7" s="2">
        <v>1</v>
      </c>
      <c r="Q7" s="3" t="str">
        <f>IF(ISBLANK(P7),"",IF(P7=1,CONCATENATE(SUM($P$5:P7)),CONCATENATE(SUM($P$5:P7)-P7+1,"-",SUM($P$5:P7))))</f>
        <v>4</v>
      </c>
      <c r="R7" s="2">
        <f t="shared" si="3"/>
        <v>32</v>
      </c>
      <c r="S7" s="2">
        <f t="shared" si="1"/>
        <v>7.45</v>
      </c>
      <c r="T7" s="2">
        <f t="shared" si="2"/>
        <v>9.2899999999999991</v>
      </c>
      <c r="U7" s="2" t="s">
        <v>18</v>
      </c>
      <c r="V7" s="117" t="s">
        <v>132</v>
      </c>
    </row>
    <row r="8" spans="1:22" x14ac:dyDescent="0.3">
      <c r="A8" s="116" t="s">
        <v>25</v>
      </c>
      <c r="B8" s="2" t="s">
        <v>24</v>
      </c>
      <c r="C8" s="5" t="s">
        <v>26</v>
      </c>
      <c r="D8" s="2"/>
      <c r="E8" s="2" t="s">
        <v>133</v>
      </c>
      <c r="F8" s="2"/>
      <c r="G8" s="2"/>
      <c r="H8" s="2"/>
      <c r="I8" s="2">
        <v>30</v>
      </c>
      <c r="J8" s="2"/>
      <c r="K8" s="2"/>
      <c r="L8" s="2"/>
      <c r="M8" s="2"/>
      <c r="N8" s="2"/>
      <c r="O8" s="2">
        <f t="shared" si="0"/>
        <v>30</v>
      </c>
      <c r="P8" s="2">
        <v>3</v>
      </c>
      <c r="Q8" s="3" t="str">
        <f>IF(ISBLANK(P8),"",IF(P8=1,CONCATENATE(SUM($P$5:P8)),CONCATENATE(SUM($P$5:P8)-P8+1,"-",SUM($P$5:P8))))</f>
        <v>5-7</v>
      </c>
      <c r="R8" s="2">
        <f t="shared" si="3"/>
        <v>90</v>
      </c>
      <c r="S8" s="2">
        <f t="shared" si="1"/>
        <v>7.32</v>
      </c>
      <c r="T8" s="2">
        <f t="shared" si="2"/>
        <v>9.1199999999999992</v>
      </c>
      <c r="U8" s="2" t="s">
        <v>18</v>
      </c>
      <c r="V8" s="117" t="s">
        <v>132</v>
      </c>
    </row>
    <row r="9" spans="1:22" x14ac:dyDescent="0.3">
      <c r="A9" s="116" t="s">
        <v>25</v>
      </c>
      <c r="B9" s="2" t="s">
        <v>24</v>
      </c>
      <c r="C9" s="5" t="s">
        <v>26</v>
      </c>
      <c r="D9" s="2"/>
      <c r="E9" s="2" t="s">
        <v>133</v>
      </c>
      <c r="F9" s="2"/>
      <c r="G9" s="2"/>
      <c r="H9" s="2"/>
      <c r="I9" s="2"/>
      <c r="J9" s="2">
        <v>24</v>
      </c>
      <c r="K9" s="2"/>
      <c r="L9" s="2"/>
      <c r="M9" s="2"/>
      <c r="N9" s="2"/>
      <c r="O9" s="2">
        <f t="shared" si="0"/>
        <v>24</v>
      </c>
      <c r="P9" s="2">
        <v>2</v>
      </c>
      <c r="Q9" s="3" t="str">
        <f>IF(ISBLANK(P9),"",IF(P9=1,CONCATENATE(SUM($P$5:P9)),CONCATENATE(SUM($P$5:P9)-P9+1,"-",SUM($P$5:P9))))</f>
        <v>8-9</v>
      </c>
      <c r="R9" s="2">
        <f t="shared" si="3"/>
        <v>48</v>
      </c>
      <c r="S9" s="2">
        <f t="shared" si="1"/>
        <v>6.29</v>
      </c>
      <c r="T9" s="2">
        <f t="shared" si="2"/>
        <v>7.97</v>
      </c>
      <c r="U9" s="2" t="s">
        <v>18</v>
      </c>
      <c r="V9" s="117" t="s">
        <v>132</v>
      </c>
    </row>
    <row r="10" spans="1:22" x14ac:dyDescent="0.3">
      <c r="A10" s="116" t="s">
        <v>25</v>
      </c>
      <c r="B10" s="2" t="s">
        <v>24</v>
      </c>
      <c r="C10" s="5" t="s">
        <v>26</v>
      </c>
      <c r="D10" s="2"/>
      <c r="E10" s="2" t="s">
        <v>133</v>
      </c>
      <c r="F10" s="2"/>
      <c r="G10" s="2"/>
      <c r="H10" s="2"/>
      <c r="I10" s="2"/>
      <c r="J10" s="2">
        <v>23</v>
      </c>
      <c r="K10" s="2"/>
      <c r="L10" s="2"/>
      <c r="M10" s="2"/>
      <c r="N10" s="2"/>
      <c r="O10" s="2">
        <f t="shared" si="0"/>
        <v>23</v>
      </c>
      <c r="P10" s="2">
        <v>1</v>
      </c>
      <c r="Q10" s="3" t="str">
        <f>IF(ISBLANK(P10),"",IF(P10=1,CONCATENATE(SUM($P$5:P10)),CONCATENATE(SUM($P$5:P10)-P10+1,"-",SUM($P$5:P10))))</f>
        <v>10</v>
      </c>
      <c r="R10" s="2">
        <f t="shared" si="3"/>
        <v>23</v>
      </c>
      <c r="S10" s="2">
        <f t="shared" si="1"/>
        <v>6.03</v>
      </c>
      <c r="T10" s="2">
        <f t="shared" si="2"/>
        <v>7.69</v>
      </c>
      <c r="U10" s="2" t="s">
        <v>18</v>
      </c>
      <c r="V10" s="117" t="s">
        <v>132</v>
      </c>
    </row>
    <row r="11" spans="1:22" x14ac:dyDescent="0.3">
      <c r="A11" s="116" t="s">
        <v>25</v>
      </c>
      <c r="B11" s="2" t="s">
        <v>24</v>
      </c>
      <c r="C11" s="5" t="s">
        <v>26</v>
      </c>
      <c r="D11" s="2"/>
      <c r="E11" s="2" t="s">
        <v>133</v>
      </c>
      <c r="F11" s="2"/>
      <c r="G11" s="2"/>
      <c r="H11" s="2"/>
      <c r="I11" s="2"/>
      <c r="J11" s="2"/>
      <c r="K11" s="2">
        <v>24</v>
      </c>
      <c r="L11" s="2"/>
      <c r="M11" s="2"/>
      <c r="N11" s="2"/>
      <c r="O11" s="2">
        <f t="shared" ref="O11:O56" si="4">SUM(F11:N11)</f>
        <v>24</v>
      </c>
      <c r="P11" s="2">
        <v>1</v>
      </c>
      <c r="Q11" s="3" t="str">
        <f>IF(ISBLANK(P11),"",IF(P11=1,CONCATENATE(SUM($P$5:P11)),CONCATENATE(SUM($P$5:P11)-P11+1,"-",SUM($P$5:P11))))</f>
        <v>11</v>
      </c>
      <c r="R11" s="2">
        <f t="shared" si="3"/>
        <v>24</v>
      </c>
      <c r="S11" s="2">
        <f t="shared" si="1"/>
        <v>6.48</v>
      </c>
      <c r="T11" s="2">
        <f t="shared" si="2"/>
        <v>8.16</v>
      </c>
      <c r="U11" s="2" t="s">
        <v>18</v>
      </c>
      <c r="V11" s="117" t="s">
        <v>132</v>
      </c>
    </row>
    <row r="12" spans="1:22" x14ac:dyDescent="0.3">
      <c r="A12" s="116" t="s">
        <v>25</v>
      </c>
      <c r="B12" s="2" t="s">
        <v>24</v>
      </c>
      <c r="C12" s="5" t="s">
        <v>26</v>
      </c>
      <c r="D12" s="2"/>
      <c r="E12" s="2" t="s">
        <v>133</v>
      </c>
      <c r="F12" s="2"/>
      <c r="G12" s="2"/>
      <c r="H12" s="2"/>
      <c r="I12" s="2"/>
      <c r="J12" s="2"/>
      <c r="K12" s="2"/>
      <c r="L12" s="2">
        <v>10</v>
      </c>
      <c r="M12" s="2">
        <v>10</v>
      </c>
      <c r="N12" s="2"/>
      <c r="O12" s="2">
        <f t="shared" si="4"/>
        <v>20</v>
      </c>
      <c r="P12" s="2">
        <v>1</v>
      </c>
      <c r="Q12" s="3" t="str">
        <f>IF(ISBLANK(P12),"",IF(P12=1,CONCATENATE(SUM($P$5:P12)),CONCATENATE(SUM($P$5:P12)-P12+1,"-",SUM($P$5:P12))))</f>
        <v>12</v>
      </c>
      <c r="R12" s="2">
        <f t="shared" si="3"/>
        <v>20</v>
      </c>
      <c r="S12" s="2">
        <f t="shared" si="1"/>
        <v>6.12</v>
      </c>
      <c r="T12" s="2">
        <f t="shared" si="2"/>
        <v>7.72</v>
      </c>
      <c r="U12" s="2" t="s">
        <v>18</v>
      </c>
      <c r="V12" s="117" t="s">
        <v>132</v>
      </c>
    </row>
    <row r="13" spans="1:22" x14ac:dyDescent="0.3">
      <c r="A13" s="116" t="s">
        <v>25</v>
      </c>
      <c r="B13" s="2" t="s">
        <v>24</v>
      </c>
      <c r="C13" s="5" t="s">
        <v>26</v>
      </c>
      <c r="D13" s="2"/>
      <c r="E13" s="2" t="s">
        <v>133</v>
      </c>
      <c r="F13" s="2"/>
      <c r="G13" s="2"/>
      <c r="H13" s="2"/>
      <c r="I13" s="2"/>
      <c r="J13" s="2"/>
      <c r="K13" s="2">
        <v>14</v>
      </c>
      <c r="L13" s="2"/>
      <c r="M13" s="2"/>
      <c r="N13" s="2">
        <v>10</v>
      </c>
      <c r="O13" s="2">
        <f t="shared" si="4"/>
        <v>24</v>
      </c>
      <c r="P13" s="2">
        <v>1</v>
      </c>
      <c r="Q13" s="3" t="str">
        <f>IF(ISBLANK(P13),"",IF(P13=1,CONCATENATE(SUM($P$5:P13)),CONCATENATE(SUM($P$5:P13)-P13+1,"-",SUM($P$5:P13))))</f>
        <v>13</v>
      </c>
      <c r="R13" s="2">
        <f t="shared" si="3"/>
        <v>24</v>
      </c>
      <c r="S13" s="2">
        <f t="shared" si="1"/>
        <v>7.04</v>
      </c>
      <c r="T13" s="2">
        <f t="shared" si="2"/>
        <v>8.7200000000000006</v>
      </c>
      <c r="U13" s="2" t="s">
        <v>18</v>
      </c>
      <c r="V13" s="117" t="s">
        <v>132</v>
      </c>
    </row>
    <row r="14" spans="1:22" x14ac:dyDescent="0.3">
      <c r="A14" s="116" t="s">
        <v>25</v>
      </c>
      <c r="B14" s="2" t="s">
        <v>24</v>
      </c>
      <c r="C14" s="5" t="s">
        <v>26</v>
      </c>
      <c r="D14" s="2"/>
      <c r="E14" s="2" t="s">
        <v>136</v>
      </c>
      <c r="F14" s="2"/>
      <c r="G14" s="2">
        <v>1</v>
      </c>
      <c r="H14" s="2">
        <v>2</v>
      </c>
      <c r="I14" s="2">
        <v>2</v>
      </c>
      <c r="J14" s="2">
        <v>1</v>
      </c>
      <c r="K14" s="2">
        <v>1</v>
      </c>
      <c r="L14" s="2"/>
      <c r="M14" s="2"/>
      <c r="N14" s="2"/>
      <c r="O14" s="2">
        <f t="shared" si="4"/>
        <v>7</v>
      </c>
      <c r="P14" s="2">
        <v>1</v>
      </c>
      <c r="Q14" s="3" t="str">
        <f>IF(ISBLANK(P14),"",IF(P14=1,CONCATENATE(SUM($P$5:P14)),CONCATENATE(SUM($P$5:P14)-P14+1,"-",SUM($P$5:P14))))</f>
        <v>14</v>
      </c>
      <c r="R14" s="2">
        <f t="shared" si="3"/>
        <v>7</v>
      </c>
      <c r="S14" s="2">
        <f t="shared" si="1"/>
        <v>1.71</v>
      </c>
      <c r="T14" s="2">
        <f t="shared" si="2"/>
        <v>3.05</v>
      </c>
      <c r="U14" s="2" t="s">
        <v>18</v>
      </c>
      <c r="V14" s="117" t="s">
        <v>132</v>
      </c>
    </row>
    <row r="15" spans="1:22" x14ac:dyDescent="0.3">
      <c r="A15" s="116" t="s">
        <v>25</v>
      </c>
      <c r="B15" s="2" t="s">
        <v>24</v>
      </c>
      <c r="C15" s="5" t="s">
        <v>26</v>
      </c>
      <c r="D15" s="2"/>
      <c r="E15" s="2" t="s">
        <v>139</v>
      </c>
      <c r="F15" s="2"/>
      <c r="G15" s="2">
        <v>3</v>
      </c>
      <c r="H15" s="2">
        <v>3</v>
      </c>
      <c r="I15" s="2">
        <v>4</v>
      </c>
      <c r="J15" s="2">
        <v>4</v>
      </c>
      <c r="K15" s="2">
        <v>1</v>
      </c>
      <c r="L15" s="2">
        <v>1</v>
      </c>
      <c r="M15" s="2"/>
      <c r="N15" s="2"/>
      <c r="O15" s="2">
        <f t="shared" si="4"/>
        <v>16</v>
      </c>
      <c r="P15" s="2">
        <v>1</v>
      </c>
      <c r="Q15" s="3" t="str">
        <f>IF(ISBLANK(P15),"",IF(P15=1,CONCATENATE(SUM($P$5:P15)),CONCATENATE(SUM($P$5:P15)-P15+1,"-",SUM($P$5:P15))))</f>
        <v>15</v>
      </c>
      <c r="R15" s="2">
        <f t="shared" si="3"/>
        <v>16</v>
      </c>
      <c r="S15" s="2">
        <f t="shared" si="1"/>
        <v>3.96</v>
      </c>
      <c r="T15" s="2">
        <f t="shared" si="2"/>
        <v>5.48</v>
      </c>
      <c r="U15" s="2" t="s">
        <v>18</v>
      </c>
      <c r="V15" s="117" t="s">
        <v>132</v>
      </c>
    </row>
    <row r="16" spans="1:22" x14ac:dyDescent="0.3">
      <c r="A16" s="116" t="s">
        <v>25</v>
      </c>
      <c r="B16" s="2" t="s">
        <v>24</v>
      </c>
      <c r="C16" s="5" t="s">
        <v>26</v>
      </c>
      <c r="D16" s="2"/>
      <c r="E16" s="2" t="s">
        <v>137</v>
      </c>
      <c r="F16" s="2">
        <v>3</v>
      </c>
      <c r="G16" s="2">
        <v>25</v>
      </c>
      <c r="H16" s="2"/>
      <c r="I16" s="2"/>
      <c r="J16" s="2"/>
      <c r="K16" s="2">
        <v>3</v>
      </c>
      <c r="L16" s="2"/>
      <c r="M16" s="2"/>
      <c r="N16" s="2"/>
      <c r="O16" s="2">
        <f t="shared" si="4"/>
        <v>31</v>
      </c>
      <c r="P16" s="2">
        <v>1</v>
      </c>
      <c r="Q16" s="3" t="str">
        <f>IF(ISBLANK(P16),"",IF(P16=1,CONCATENATE(SUM($P$5:P16)),CONCATENATE(SUM($P$5:P16)-P16+1,"-",SUM($P$5:P16))))</f>
        <v>16</v>
      </c>
      <c r="R16" s="2">
        <f t="shared" si="3"/>
        <v>31</v>
      </c>
      <c r="S16" s="2">
        <f t="shared" si="1"/>
        <v>7.11</v>
      </c>
      <c r="T16" s="2">
        <f t="shared" si="2"/>
        <v>8.93</v>
      </c>
      <c r="U16" s="2" t="s">
        <v>18</v>
      </c>
      <c r="V16" s="117" t="s">
        <v>132</v>
      </c>
    </row>
    <row r="17" spans="1:22" x14ac:dyDescent="0.3">
      <c r="A17" s="116" t="s">
        <v>25</v>
      </c>
      <c r="B17" s="2" t="s">
        <v>24</v>
      </c>
      <c r="C17" s="5" t="s">
        <v>26</v>
      </c>
      <c r="D17" s="2"/>
      <c r="E17" s="2" t="s">
        <v>137</v>
      </c>
      <c r="F17" s="2"/>
      <c r="G17" s="2"/>
      <c r="H17" s="2">
        <v>30</v>
      </c>
      <c r="I17" s="2"/>
      <c r="J17" s="2"/>
      <c r="K17" s="2"/>
      <c r="L17" s="2"/>
      <c r="M17" s="2"/>
      <c r="N17" s="2"/>
      <c r="O17" s="2">
        <f t="shared" si="4"/>
        <v>30</v>
      </c>
      <c r="P17" s="2">
        <v>1</v>
      </c>
      <c r="Q17" s="3" t="str">
        <f>IF(ISBLANK(P17),"",IF(P17=1,CONCATENATE(SUM($P$5:P17)),CONCATENATE(SUM($P$5:P17)-P17+1,"-",SUM($P$5:P17))))</f>
        <v>17</v>
      </c>
      <c r="R17" s="2">
        <f t="shared" si="3"/>
        <v>30</v>
      </c>
      <c r="S17" s="2">
        <f t="shared" si="1"/>
        <v>7.02</v>
      </c>
      <c r="T17" s="2">
        <f t="shared" si="2"/>
        <v>8.82</v>
      </c>
      <c r="U17" s="2" t="s">
        <v>18</v>
      </c>
      <c r="V17" s="117" t="s">
        <v>132</v>
      </c>
    </row>
    <row r="18" spans="1:22" x14ac:dyDescent="0.3">
      <c r="A18" s="116" t="s">
        <v>25</v>
      </c>
      <c r="B18" s="2" t="s">
        <v>24</v>
      </c>
      <c r="C18" s="5" t="s">
        <v>26</v>
      </c>
      <c r="D18" s="2"/>
      <c r="E18" s="2" t="s">
        <v>137</v>
      </c>
      <c r="F18" s="2"/>
      <c r="G18" s="2"/>
      <c r="H18" s="2">
        <v>31</v>
      </c>
      <c r="I18" s="2"/>
      <c r="J18" s="2"/>
      <c r="K18" s="2"/>
      <c r="L18" s="2"/>
      <c r="M18" s="2"/>
      <c r="N18" s="2"/>
      <c r="O18" s="2">
        <f t="shared" si="4"/>
        <v>31</v>
      </c>
      <c r="P18" s="2">
        <v>1</v>
      </c>
      <c r="Q18" s="3" t="str">
        <f>IF(ISBLANK(P18),"",IF(P18=1,CONCATENATE(SUM($P$5:P18)),CONCATENATE(SUM($P$5:P18)-P18+1,"-",SUM($P$5:P18))))</f>
        <v>18</v>
      </c>
      <c r="R18" s="2">
        <f t="shared" si="3"/>
        <v>31</v>
      </c>
      <c r="S18" s="2">
        <f t="shared" si="1"/>
        <v>7.25</v>
      </c>
      <c r="T18" s="2">
        <f t="shared" si="2"/>
        <v>9.07</v>
      </c>
      <c r="U18" s="2" t="s">
        <v>18</v>
      </c>
      <c r="V18" s="117" t="s">
        <v>132</v>
      </c>
    </row>
    <row r="19" spans="1:22" x14ac:dyDescent="0.3">
      <c r="A19" s="116" t="s">
        <v>25</v>
      </c>
      <c r="B19" s="2" t="s">
        <v>24</v>
      </c>
      <c r="C19" s="5" t="s">
        <v>26</v>
      </c>
      <c r="D19" s="2"/>
      <c r="E19" s="2" t="s">
        <v>137</v>
      </c>
      <c r="F19" s="2"/>
      <c r="G19" s="2"/>
      <c r="H19" s="2"/>
      <c r="I19" s="2">
        <v>30</v>
      </c>
      <c r="J19" s="2"/>
      <c r="K19" s="2"/>
      <c r="L19" s="2"/>
      <c r="M19" s="2"/>
      <c r="N19" s="2"/>
      <c r="O19" s="2">
        <f>SUM(F19:N19)</f>
        <v>30</v>
      </c>
      <c r="P19" s="2">
        <v>2</v>
      </c>
      <c r="Q19" s="3" t="str">
        <f>IF(ISBLANK(P19),"",IF(P19=1,CONCATENATE(SUM($P$5:P19)),CONCATENATE(SUM($P$5:P19)-P19+1,"-",SUM($P$5:P19))))</f>
        <v>19-20</v>
      </c>
      <c r="R19" s="2">
        <f t="shared" si="3"/>
        <v>60</v>
      </c>
      <c r="S19" s="2">
        <f t="shared" si="1"/>
        <v>7.32</v>
      </c>
      <c r="T19" s="2">
        <f t="shared" si="2"/>
        <v>9.1199999999999992</v>
      </c>
      <c r="U19" s="2" t="s">
        <v>18</v>
      </c>
      <c r="V19" s="117" t="s">
        <v>132</v>
      </c>
    </row>
    <row r="20" spans="1:22" x14ac:dyDescent="0.3">
      <c r="A20" s="116" t="s">
        <v>25</v>
      </c>
      <c r="B20" s="2" t="s">
        <v>24</v>
      </c>
      <c r="C20" s="5" t="s">
        <v>26</v>
      </c>
      <c r="D20" s="2"/>
      <c r="E20" s="2" t="s">
        <v>137</v>
      </c>
      <c r="F20" s="2"/>
      <c r="G20" s="2"/>
      <c r="H20" s="2"/>
      <c r="I20" s="2"/>
      <c r="J20" s="2">
        <v>24</v>
      </c>
      <c r="K20" s="2"/>
      <c r="L20" s="2"/>
      <c r="M20" s="2"/>
      <c r="N20" s="2"/>
      <c r="O20" s="2">
        <f t="shared" si="4"/>
        <v>24</v>
      </c>
      <c r="P20" s="2">
        <v>2</v>
      </c>
      <c r="Q20" s="3" t="str">
        <f>IF(ISBLANK(P20),"",IF(P20=1,CONCATENATE(SUM($P$5:P20)),CONCATENATE(SUM($P$5:P20)-P20+1,"-",SUM($P$5:P20))))</f>
        <v>21-22</v>
      </c>
      <c r="R20" s="2">
        <f t="shared" si="3"/>
        <v>48</v>
      </c>
      <c r="S20" s="2">
        <f t="shared" si="1"/>
        <v>6.29</v>
      </c>
      <c r="T20" s="2">
        <f t="shared" si="2"/>
        <v>7.97</v>
      </c>
      <c r="U20" s="2" t="s">
        <v>18</v>
      </c>
      <c r="V20" s="117" t="s">
        <v>132</v>
      </c>
    </row>
    <row r="21" spans="1:22" x14ac:dyDescent="0.3">
      <c r="A21" s="116" t="s">
        <v>25</v>
      </c>
      <c r="B21" s="2" t="s">
        <v>24</v>
      </c>
      <c r="C21" s="5" t="s">
        <v>26</v>
      </c>
      <c r="D21" s="2"/>
      <c r="E21" s="2" t="s">
        <v>137</v>
      </c>
      <c r="F21" s="2"/>
      <c r="G21" s="2"/>
      <c r="H21" s="2"/>
      <c r="I21" s="2"/>
      <c r="J21" s="2"/>
      <c r="K21" s="2">
        <v>24</v>
      </c>
      <c r="L21" s="2"/>
      <c r="M21" s="2"/>
      <c r="N21" s="2"/>
      <c r="O21" s="2">
        <f t="shared" si="4"/>
        <v>24</v>
      </c>
      <c r="P21" s="2">
        <v>1</v>
      </c>
      <c r="Q21" s="3" t="str">
        <f>IF(ISBLANK(P21),"",IF(P21=1,CONCATENATE(SUM($P$5:P21)),CONCATENATE(SUM($P$5:P21)-P21+1,"-",SUM($P$5:P21))))</f>
        <v>23</v>
      </c>
      <c r="R21" s="2">
        <f t="shared" si="3"/>
        <v>24</v>
      </c>
      <c r="S21" s="2">
        <f t="shared" si="1"/>
        <v>6.48</v>
      </c>
      <c r="T21" s="2">
        <f t="shared" si="2"/>
        <v>8.16</v>
      </c>
      <c r="U21" s="2" t="s">
        <v>18</v>
      </c>
      <c r="V21" s="117" t="s">
        <v>132</v>
      </c>
    </row>
    <row r="22" spans="1:22" x14ac:dyDescent="0.3">
      <c r="A22" s="116" t="s">
        <v>25</v>
      </c>
      <c r="B22" s="2" t="s">
        <v>24</v>
      </c>
      <c r="C22" s="5" t="s">
        <v>26</v>
      </c>
      <c r="D22" s="2"/>
      <c r="E22" s="2" t="s">
        <v>137</v>
      </c>
      <c r="F22" s="2"/>
      <c r="G22" s="2"/>
      <c r="H22" s="2"/>
      <c r="I22" s="2">
        <v>14</v>
      </c>
      <c r="J22" s="2">
        <v>5</v>
      </c>
      <c r="K22" s="2"/>
      <c r="L22" s="2"/>
      <c r="M22" s="2"/>
      <c r="N22" s="2">
        <v>4</v>
      </c>
      <c r="O22" s="2">
        <f t="shared" si="4"/>
        <v>23</v>
      </c>
      <c r="P22" s="2">
        <v>1</v>
      </c>
      <c r="Q22" s="3" t="str">
        <f>IF(ISBLANK(P22),"",IF(P22=1,CONCATENATE(SUM($P$5:P22)),CONCATENATE(SUM($P$5:P22)-P22+1,"-",SUM($P$5:P22))))</f>
        <v>24</v>
      </c>
      <c r="R22" s="2">
        <f t="shared" si="3"/>
        <v>23</v>
      </c>
      <c r="S22" s="2">
        <f t="shared" si="1"/>
        <v>6.03</v>
      </c>
      <c r="T22" s="2">
        <f t="shared" si="2"/>
        <v>7.69</v>
      </c>
      <c r="U22" s="2" t="s">
        <v>18</v>
      </c>
      <c r="V22" s="117" t="s">
        <v>132</v>
      </c>
    </row>
    <row r="23" spans="1:22" x14ac:dyDescent="0.3">
      <c r="A23" s="116" t="s">
        <v>25</v>
      </c>
      <c r="B23" s="2" t="s">
        <v>24</v>
      </c>
      <c r="C23" s="5" t="s">
        <v>26</v>
      </c>
      <c r="D23" s="2"/>
      <c r="E23" s="2" t="s">
        <v>137</v>
      </c>
      <c r="F23" s="2"/>
      <c r="G23" s="2"/>
      <c r="H23" s="2"/>
      <c r="I23" s="2"/>
      <c r="J23" s="2"/>
      <c r="K23" s="2"/>
      <c r="L23" s="2">
        <v>9</v>
      </c>
      <c r="M23" s="2">
        <v>8</v>
      </c>
      <c r="N23" s="2">
        <v>4</v>
      </c>
      <c r="O23" s="2">
        <f t="shared" si="4"/>
        <v>21</v>
      </c>
      <c r="P23" s="2">
        <v>1</v>
      </c>
      <c r="Q23" s="3" t="str">
        <f>IF(ISBLANK(P23),"",IF(P23=1,CONCATENATE(SUM($P$5:P23)),CONCATENATE(SUM($P$5:P23)-P23+1,"-",SUM($P$5:P23))))</f>
        <v>25</v>
      </c>
      <c r="R23" s="2">
        <f t="shared" si="3"/>
        <v>21</v>
      </c>
      <c r="S23" s="2">
        <f t="shared" si="1"/>
        <v>6.49</v>
      </c>
      <c r="T23" s="2">
        <f t="shared" si="2"/>
        <v>8.11</v>
      </c>
      <c r="U23" s="2" t="s">
        <v>18</v>
      </c>
      <c r="V23" s="117" t="s">
        <v>132</v>
      </c>
    </row>
    <row r="24" spans="1:22" x14ac:dyDescent="0.3">
      <c r="A24" s="116" t="s">
        <v>25</v>
      </c>
      <c r="B24" s="2" t="s">
        <v>24</v>
      </c>
      <c r="C24" s="5" t="s">
        <v>26</v>
      </c>
      <c r="D24" s="2"/>
      <c r="E24" s="2" t="s">
        <v>138</v>
      </c>
      <c r="F24" s="2">
        <v>3</v>
      </c>
      <c r="G24" s="2">
        <v>24</v>
      </c>
      <c r="H24" s="2"/>
      <c r="I24" s="2"/>
      <c r="J24" s="2"/>
      <c r="K24" s="2"/>
      <c r="L24" s="2"/>
      <c r="M24" s="2">
        <v>2</v>
      </c>
      <c r="N24" s="2">
        <v>2</v>
      </c>
      <c r="O24" s="2">
        <f t="shared" si="4"/>
        <v>31</v>
      </c>
      <c r="P24" s="2">
        <v>1</v>
      </c>
      <c r="Q24" s="3" t="str">
        <f>IF(ISBLANK(P24),"",IF(P24=1,CONCATENATE(SUM($P$5:P24)),CONCATENATE(SUM($P$5:P24)-P24+1,"-",SUM($P$5:P24))))</f>
        <v>26</v>
      </c>
      <c r="R24" s="2">
        <f t="shared" si="3"/>
        <v>31</v>
      </c>
      <c r="S24" s="2">
        <f t="shared" si="1"/>
        <v>7.37</v>
      </c>
      <c r="T24" s="2">
        <f t="shared" si="2"/>
        <v>9.19</v>
      </c>
      <c r="U24" s="2" t="s">
        <v>18</v>
      </c>
      <c r="V24" s="117" t="s">
        <v>132</v>
      </c>
    </row>
    <row r="25" spans="1:22" x14ac:dyDescent="0.3">
      <c r="A25" s="116" t="s">
        <v>25</v>
      </c>
      <c r="B25" s="2" t="s">
        <v>24</v>
      </c>
      <c r="C25" s="5" t="s">
        <v>26</v>
      </c>
      <c r="D25" s="2"/>
      <c r="E25" s="2" t="s">
        <v>138</v>
      </c>
      <c r="F25" s="2"/>
      <c r="G25" s="2"/>
      <c r="H25" s="2">
        <v>30</v>
      </c>
      <c r="I25" s="2"/>
      <c r="J25" s="2"/>
      <c r="K25" s="2"/>
      <c r="L25" s="2"/>
      <c r="M25" s="2"/>
      <c r="N25" s="2"/>
      <c r="O25" s="2">
        <f t="shared" si="4"/>
        <v>30</v>
      </c>
      <c r="P25" s="2">
        <v>1</v>
      </c>
      <c r="Q25" s="3" t="str">
        <f>IF(ISBLANK(P25),"",IF(P25=1,CONCATENATE(SUM($P$5:P25)),CONCATENATE(SUM($P$5:P25)-P25+1,"-",SUM($P$5:P25))))</f>
        <v>27</v>
      </c>
      <c r="R25" s="2">
        <f t="shared" si="3"/>
        <v>30</v>
      </c>
      <c r="S25" s="2">
        <f t="shared" si="1"/>
        <v>7.02</v>
      </c>
      <c r="T25" s="2">
        <f t="shared" si="2"/>
        <v>8.82</v>
      </c>
      <c r="U25" s="2" t="s">
        <v>18</v>
      </c>
      <c r="V25" s="117" t="s">
        <v>132</v>
      </c>
    </row>
    <row r="26" spans="1:22" x14ac:dyDescent="0.3">
      <c r="A26" s="116" t="s">
        <v>25</v>
      </c>
      <c r="B26" s="2" t="s">
        <v>24</v>
      </c>
      <c r="C26" s="5" t="s">
        <v>26</v>
      </c>
      <c r="D26" s="2"/>
      <c r="E26" s="2" t="s">
        <v>138</v>
      </c>
      <c r="F26" s="2"/>
      <c r="G26" s="2"/>
      <c r="H26" s="2">
        <v>28</v>
      </c>
      <c r="I26" s="2"/>
      <c r="J26" s="2"/>
      <c r="K26" s="2"/>
      <c r="L26" s="2"/>
      <c r="M26" s="2"/>
      <c r="N26" s="2"/>
      <c r="O26" s="2">
        <f t="shared" si="4"/>
        <v>28</v>
      </c>
      <c r="P26" s="2">
        <v>1</v>
      </c>
      <c r="Q26" s="3" t="str">
        <f>IF(ISBLANK(P26),"",IF(P26=1,CONCATENATE(SUM($P$5:P26)),CONCATENATE(SUM($P$5:P26)-P26+1,"-",SUM($P$5:P26))))</f>
        <v>28</v>
      </c>
      <c r="R26" s="2">
        <f t="shared" si="3"/>
        <v>28</v>
      </c>
      <c r="S26" s="2">
        <f t="shared" si="1"/>
        <v>6.55</v>
      </c>
      <c r="T26" s="2">
        <f t="shared" si="2"/>
        <v>8.31</v>
      </c>
      <c r="U26" s="2" t="s">
        <v>18</v>
      </c>
      <c r="V26" s="117" t="s">
        <v>132</v>
      </c>
    </row>
    <row r="27" spans="1:22" x14ac:dyDescent="0.3">
      <c r="A27" s="116" t="s">
        <v>25</v>
      </c>
      <c r="B27" s="2" t="s">
        <v>24</v>
      </c>
      <c r="C27" s="5" t="s">
        <v>26</v>
      </c>
      <c r="D27" s="2"/>
      <c r="E27" s="2" t="s">
        <v>138</v>
      </c>
      <c r="F27" s="2"/>
      <c r="G27" s="2"/>
      <c r="H27" s="2"/>
      <c r="I27" s="2">
        <v>30</v>
      </c>
      <c r="J27" s="2"/>
      <c r="K27" s="2"/>
      <c r="L27" s="2"/>
      <c r="M27" s="2"/>
      <c r="N27" s="2"/>
      <c r="O27" s="2">
        <f t="shared" si="4"/>
        <v>30</v>
      </c>
      <c r="P27" s="2">
        <v>2</v>
      </c>
      <c r="Q27" s="3" t="str">
        <f>IF(ISBLANK(P27),"",IF(P27=1,CONCATENATE(SUM($P$5:P27)),CONCATENATE(SUM($P$5:P27)-P27+1,"-",SUM($P$5:P27))))</f>
        <v>29-30</v>
      </c>
      <c r="R27" s="2">
        <f t="shared" si="3"/>
        <v>60</v>
      </c>
      <c r="S27" s="2">
        <f t="shared" si="1"/>
        <v>7.32</v>
      </c>
      <c r="T27" s="2">
        <f t="shared" si="2"/>
        <v>9.1199999999999992</v>
      </c>
      <c r="U27" s="2" t="s">
        <v>18</v>
      </c>
      <c r="V27" s="117" t="s">
        <v>132</v>
      </c>
    </row>
    <row r="28" spans="1:22" x14ac:dyDescent="0.3">
      <c r="A28" s="116" t="s">
        <v>25</v>
      </c>
      <c r="B28" s="2" t="s">
        <v>24</v>
      </c>
      <c r="C28" s="5" t="s">
        <v>26</v>
      </c>
      <c r="D28" s="2"/>
      <c r="E28" s="2" t="s">
        <v>138</v>
      </c>
      <c r="F28" s="2"/>
      <c r="G28" s="2"/>
      <c r="H28" s="2"/>
      <c r="I28" s="2"/>
      <c r="J28" s="2">
        <v>24</v>
      </c>
      <c r="K28" s="2"/>
      <c r="L28" s="2"/>
      <c r="M28" s="2"/>
      <c r="N28" s="2"/>
      <c r="O28" s="2">
        <f t="shared" si="4"/>
        <v>24</v>
      </c>
      <c r="P28" s="2">
        <v>2</v>
      </c>
      <c r="Q28" s="3" t="str">
        <f>IF(ISBLANK(P28),"",IF(P28=1,CONCATENATE(SUM($P$5:P28)),CONCATENATE(SUM($P$5:P28)-P28+1,"-",SUM($P$5:P28))))</f>
        <v>31-32</v>
      </c>
      <c r="R28" s="2">
        <f t="shared" si="3"/>
        <v>48</v>
      </c>
      <c r="S28" s="2">
        <f t="shared" si="1"/>
        <v>6.29</v>
      </c>
      <c r="T28" s="2">
        <f t="shared" si="2"/>
        <v>7.97</v>
      </c>
      <c r="U28" s="2" t="s">
        <v>18</v>
      </c>
      <c r="V28" s="117" t="s">
        <v>132</v>
      </c>
    </row>
    <row r="29" spans="1:22" x14ac:dyDescent="0.3">
      <c r="A29" s="116" t="s">
        <v>25</v>
      </c>
      <c r="B29" s="2" t="s">
        <v>24</v>
      </c>
      <c r="C29" s="5" t="s">
        <v>26</v>
      </c>
      <c r="D29" s="2"/>
      <c r="E29" s="2" t="s">
        <v>138</v>
      </c>
      <c r="F29" s="2"/>
      <c r="G29" s="2"/>
      <c r="H29" s="2"/>
      <c r="I29" s="2"/>
      <c r="J29" s="2"/>
      <c r="K29" s="2">
        <v>24</v>
      </c>
      <c r="L29" s="2"/>
      <c r="M29" s="2"/>
      <c r="N29" s="2"/>
      <c r="O29" s="2">
        <f t="shared" si="4"/>
        <v>24</v>
      </c>
      <c r="P29" s="2">
        <v>1</v>
      </c>
      <c r="Q29" s="3" t="str">
        <f>IF(ISBLANK(P29),"",IF(P29=1,CONCATENATE(SUM($P$5:P29)),CONCATENATE(SUM($P$5:P29)-P29+1,"-",SUM($P$5:P29))))</f>
        <v>33</v>
      </c>
      <c r="R29" s="2">
        <f t="shared" si="3"/>
        <v>24</v>
      </c>
      <c r="S29" s="2">
        <f t="shared" si="1"/>
        <v>6.48</v>
      </c>
      <c r="T29" s="2">
        <f t="shared" si="2"/>
        <v>8.16</v>
      </c>
      <c r="U29" s="2" t="s">
        <v>18</v>
      </c>
      <c r="V29" s="117" t="s">
        <v>132</v>
      </c>
    </row>
    <row r="30" spans="1:22" x14ac:dyDescent="0.3">
      <c r="A30" s="116" t="s">
        <v>25</v>
      </c>
      <c r="B30" s="2" t="s">
        <v>24</v>
      </c>
      <c r="C30" s="5" t="s">
        <v>26</v>
      </c>
      <c r="D30" s="2"/>
      <c r="E30" s="2" t="s">
        <v>138</v>
      </c>
      <c r="F30" s="2"/>
      <c r="G30" s="2"/>
      <c r="H30" s="2"/>
      <c r="I30" s="2">
        <v>9</v>
      </c>
      <c r="J30" s="2">
        <v>1</v>
      </c>
      <c r="K30" s="2">
        <v>5</v>
      </c>
      <c r="L30" s="2">
        <v>5</v>
      </c>
      <c r="M30" s="2"/>
      <c r="N30" s="2"/>
      <c r="O30" s="2">
        <f t="shared" si="4"/>
        <v>20</v>
      </c>
      <c r="P30" s="2">
        <v>1</v>
      </c>
      <c r="Q30" s="3" t="str">
        <f>IF(ISBLANK(P30),"",IF(P30=1,CONCATENATE(SUM($P$5:P30)),CONCATENATE(SUM($P$5:P30)-P30+1,"-",SUM($P$5:P30))))</f>
        <v>34</v>
      </c>
      <c r="R30" s="2">
        <f t="shared" si="3"/>
        <v>20</v>
      </c>
      <c r="S30" s="2">
        <f t="shared" si="1"/>
        <v>5.26</v>
      </c>
      <c r="T30" s="2">
        <f t="shared" si="2"/>
        <v>6.86</v>
      </c>
      <c r="U30" s="2" t="s">
        <v>18</v>
      </c>
      <c r="V30" s="117" t="s">
        <v>132</v>
      </c>
    </row>
    <row r="31" spans="1:22" x14ac:dyDescent="0.3">
      <c r="A31" s="116" t="s">
        <v>25</v>
      </c>
      <c r="B31" s="2" t="s">
        <v>24</v>
      </c>
      <c r="C31" s="5" t="s">
        <v>26</v>
      </c>
      <c r="D31" s="2"/>
      <c r="E31" s="2" t="s">
        <v>140</v>
      </c>
      <c r="F31" s="2">
        <v>2</v>
      </c>
      <c r="G31" s="2">
        <v>4</v>
      </c>
      <c r="H31" s="2">
        <v>6</v>
      </c>
      <c r="I31" s="2">
        <v>5</v>
      </c>
      <c r="J31" s="2"/>
      <c r="K31" s="2"/>
      <c r="L31" s="2"/>
      <c r="M31" s="2"/>
      <c r="N31" s="2"/>
      <c r="O31" s="2">
        <f t="shared" si="4"/>
        <v>17</v>
      </c>
      <c r="P31" s="2">
        <v>1</v>
      </c>
      <c r="Q31" s="3" t="str">
        <f>IF(ISBLANK(P31),"",IF(P31=1,CONCATENATE(SUM($P$5:P31)),CONCATENATE(SUM($P$5:P31)-P31+1,"-",SUM($P$5:P31))))</f>
        <v>35</v>
      </c>
      <c r="R31" s="2">
        <f t="shared" si="3"/>
        <v>17</v>
      </c>
      <c r="S31" s="2">
        <f t="shared" si="1"/>
        <v>3.96</v>
      </c>
      <c r="T31" s="2">
        <f t="shared" si="2"/>
        <v>5.5</v>
      </c>
      <c r="U31" s="2" t="s">
        <v>18</v>
      </c>
      <c r="V31" s="117" t="s">
        <v>132</v>
      </c>
    </row>
    <row r="32" spans="1:22" x14ac:dyDescent="0.3">
      <c r="A32" s="116" t="s">
        <v>25</v>
      </c>
      <c r="B32" s="2" t="s">
        <v>24</v>
      </c>
      <c r="C32" s="5" t="s">
        <v>26</v>
      </c>
      <c r="D32" s="2"/>
      <c r="E32" s="2" t="s">
        <v>140</v>
      </c>
      <c r="F32" s="2"/>
      <c r="G32" s="2"/>
      <c r="H32" s="2"/>
      <c r="I32" s="2"/>
      <c r="J32" s="2">
        <v>5</v>
      </c>
      <c r="K32" s="2">
        <v>4</v>
      </c>
      <c r="L32" s="2">
        <v>4</v>
      </c>
      <c r="M32" s="2">
        <v>4</v>
      </c>
      <c r="N32" s="2">
        <v>4</v>
      </c>
      <c r="O32" s="2">
        <f t="shared" si="4"/>
        <v>21</v>
      </c>
      <c r="P32" s="2">
        <v>1</v>
      </c>
      <c r="Q32" s="3" t="str">
        <f>IF(ISBLANK(P32),"",IF(P32=1,CONCATENATE(SUM($P$5:P32)),CONCATENATE(SUM($P$5:P32)-P32+1,"-",SUM($P$5:P32))))</f>
        <v>36</v>
      </c>
      <c r="R32" s="2">
        <f t="shared" si="3"/>
        <v>21</v>
      </c>
      <c r="S32" s="2">
        <f t="shared" si="1"/>
        <v>6.14</v>
      </c>
      <c r="T32" s="2">
        <f t="shared" si="2"/>
        <v>7.76</v>
      </c>
      <c r="U32" s="2" t="s">
        <v>18</v>
      </c>
      <c r="V32" s="117" t="s">
        <v>132</v>
      </c>
    </row>
    <row r="33" spans="1:22" x14ac:dyDescent="0.3">
      <c r="A33" s="116" t="s">
        <v>25</v>
      </c>
      <c r="B33" s="2" t="s">
        <v>24</v>
      </c>
      <c r="C33" s="5" t="s">
        <v>26</v>
      </c>
      <c r="D33" s="2"/>
      <c r="E33" s="2" t="s">
        <v>141</v>
      </c>
      <c r="F33" s="2"/>
      <c r="G33" s="2">
        <v>30</v>
      </c>
      <c r="H33" s="2"/>
      <c r="I33" s="2"/>
      <c r="J33" s="2"/>
      <c r="K33" s="2"/>
      <c r="L33" s="2"/>
      <c r="M33" s="2"/>
      <c r="N33" s="2"/>
      <c r="O33" s="2">
        <f t="shared" si="4"/>
        <v>30</v>
      </c>
      <c r="P33" s="2">
        <v>1</v>
      </c>
      <c r="Q33" s="3" t="str">
        <f>IF(ISBLANK(P33),"",IF(P33=1,CONCATENATE(SUM($P$5:P33)),CONCATENATE(SUM($P$5:P33)-P33+1,"-",SUM($P$5:P33))))</f>
        <v>37</v>
      </c>
      <c r="R33" s="2">
        <f t="shared" si="3"/>
        <v>30</v>
      </c>
      <c r="S33" s="2">
        <f t="shared" si="1"/>
        <v>6.78</v>
      </c>
      <c r="T33" s="2">
        <f t="shared" si="2"/>
        <v>8.58</v>
      </c>
      <c r="U33" s="2" t="s">
        <v>18</v>
      </c>
      <c r="V33" s="117" t="s">
        <v>132</v>
      </c>
    </row>
    <row r="34" spans="1:22" x14ac:dyDescent="0.3">
      <c r="A34" s="116" t="s">
        <v>25</v>
      </c>
      <c r="B34" s="2" t="s">
        <v>24</v>
      </c>
      <c r="C34" s="5" t="s">
        <v>26</v>
      </c>
      <c r="D34" s="2"/>
      <c r="E34" s="2" t="s">
        <v>141</v>
      </c>
      <c r="F34" s="2"/>
      <c r="G34" s="2"/>
      <c r="H34" s="2">
        <v>30</v>
      </c>
      <c r="I34" s="2"/>
      <c r="J34" s="2"/>
      <c r="K34" s="2"/>
      <c r="L34" s="2"/>
      <c r="M34" s="2"/>
      <c r="N34" s="2"/>
      <c r="O34" s="2">
        <f t="shared" si="4"/>
        <v>30</v>
      </c>
      <c r="P34" s="2">
        <v>3</v>
      </c>
      <c r="Q34" s="3" t="str">
        <f>IF(ISBLANK(P34),"",IF(P34=1,CONCATENATE(SUM($P$5:P34)),CONCATENATE(SUM($P$5:P34)-P34+1,"-",SUM($P$5:P34))))</f>
        <v>38-40</v>
      </c>
      <c r="R34" s="2">
        <f t="shared" si="3"/>
        <v>90</v>
      </c>
      <c r="S34" s="2">
        <f t="shared" si="1"/>
        <v>7.02</v>
      </c>
      <c r="T34" s="2">
        <f t="shared" si="2"/>
        <v>8.82</v>
      </c>
      <c r="U34" s="2" t="s">
        <v>18</v>
      </c>
      <c r="V34" s="117" t="s">
        <v>132</v>
      </c>
    </row>
    <row r="35" spans="1:22" x14ac:dyDescent="0.3">
      <c r="A35" s="116" t="s">
        <v>25</v>
      </c>
      <c r="B35" s="2" t="s">
        <v>24</v>
      </c>
      <c r="C35" s="5" t="s">
        <v>26</v>
      </c>
      <c r="D35" s="2"/>
      <c r="E35" s="2" t="s">
        <v>141</v>
      </c>
      <c r="F35" s="2"/>
      <c r="G35" s="2"/>
      <c r="H35" s="2"/>
      <c r="I35" s="2">
        <v>30</v>
      </c>
      <c r="J35" s="2"/>
      <c r="K35" s="2"/>
      <c r="L35" s="2"/>
      <c r="M35" s="2"/>
      <c r="N35" s="2"/>
      <c r="O35" s="2">
        <f t="shared" si="4"/>
        <v>30</v>
      </c>
      <c r="P35" s="2">
        <v>3</v>
      </c>
      <c r="Q35" s="3" t="str">
        <f>IF(ISBLANK(P35),"",IF(P35=1,CONCATENATE(SUM($P$5:P35)),CONCATENATE(SUM($P$5:P35)-P35+1,"-",SUM($P$5:P35))))</f>
        <v>41-43</v>
      </c>
      <c r="R35" s="2">
        <f t="shared" si="3"/>
        <v>90</v>
      </c>
      <c r="S35" s="2">
        <f t="shared" si="1"/>
        <v>7.32</v>
      </c>
      <c r="T35" s="2">
        <f t="shared" si="2"/>
        <v>9.1199999999999992</v>
      </c>
      <c r="U35" s="2" t="s">
        <v>18</v>
      </c>
      <c r="V35" s="117" t="s">
        <v>132</v>
      </c>
    </row>
    <row r="36" spans="1:22" x14ac:dyDescent="0.3">
      <c r="A36" s="116" t="s">
        <v>25</v>
      </c>
      <c r="B36" s="2" t="s">
        <v>24</v>
      </c>
      <c r="C36" s="5" t="s">
        <v>26</v>
      </c>
      <c r="D36" s="2"/>
      <c r="E36" s="2" t="s">
        <v>141</v>
      </c>
      <c r="F36" s="2"/>
      <c r="G36" s="2"/>
      <c r="H36" s="2"/>
      <c r="I36" s="2"/>
      <c r="J36" s="2">
        <v>24</v>
      </c>
      <c r="K36" s="2"/>
      <c r="L36" s="2"/>
      <c r="M36" s="2"/>
      <c r="N36" s="2"/>
      <c r="O36" s="2">
        <f t="shared" si="4"/>
        <v>24</v>
      </c>
      <c r="P36" s="2">
        <v>3</v>
      </c>
      <c r="Q36" s="3" t="str">
        <f>IF(ISBLANK(P36),"",IF(P36=1,CONCATENATE(SUM($P$5:P36)),CONCATENATE(SUM($P$5:P36)-P36+1,"-",SUM($P$5:P36))))</f>
        <v>44-46</v>
      </c>
      <c r="R36" s="2">
        <f t="shared" si="3"/>
        <v>72</v>
      </c>
      <c r="S36" s="2">
        <f t="shared" si="1"/>
        <v>6.29</v>
      </c>
      <c r="T36" s="2">
        <f t="shared" si="2"/>
        <v>7.97</v>
      </c>
      <c r="U36" s="2" t="s">
        <v>18</v>
      </c>
      <c r="V36" s="117" t="s">
        <v>132</v>
      </c>
    </row>
    <row r="37" spans="1:22" x14ac:dyDescent="0.3">
      <c r="A37" s="116" t="s">
        <v>25</v>
      </c>
      <c r="B37" s="2" t="s">
        <v>24</v>
      </c>
      <c r="C37" s="5" t="s">
        <v>26</v>
      </c>
      <c r="D37" s="2"/>
      <c r="E37" s="2" t="s">
        <v>141</v>
      </c>
      <c r="F37" s="2"/>
      <c r="G37" s="2"/>
      <c r="H37" s="2"/>
      <c r="I37" s="2"/>
      <c r="J37" s="2"/>
      <c r="K37" s="2">
        <v>24</v>
      </c>
      <c r="L37" s="2"/>
      <c r="M37" s="2"/>
      <c r="N37" s="2"/>
      <c r="O37" s="2">
        <f t="shared" si="4"/>
        <v>24</v>
      </c>
      <c r="P37" s="2">
        <v>1</v>
      </c>
      <c r="Q37" s="3" t="str">
        <f>IF(ISBLANK(P37),"",IF(P37=1,CONCATENATE(SUM($P$5:P37)),CONCATENATE(SUM($P$5:P37)-P37+1,"-",SUM($P$5:P37))))</f>
        <v>47</v>
      </c>
      <c r="R37" s="2">
        <f t="shared" si="3"/>
        <v>24</v>
      </c>
      <c r="S37" s="2">
        <f t="shared" ref="S37:S68" si="5">ROUND(SUMPRODUCT($F$2:$N$2,F37:N37)+$R$2,2)</f>
        <v>6.48</v>
      </c>
      <c r="T37" s="2">
        <f t="shared" ref="T37:T68" si="6">ROUND(S37+$S$2+(O37*$T$2),2)</f>
        <v>8.16</v>
      </c>
      <c r="U37" s="2" t="s">
        <v>18</v>
      </c>
      <c r="V37" s="117" t="s">
        <v>132</v>
      </c>
    </row>
    <row r="38" spans="1:22" x14ac:dyDescent="0.3">
      <c r="A38" s="116" t="s">
        <v>25</v>
      </c>
      <c r="B38" s="2" t="s">
        <v>24</v>
      </c>
      <c r="C38" s="5" t="s">
        <v>26</v>
      </c>
      <c r="D38" s="2"/>
      <c r="E38" s="2" t="s">
        <v>141</v>
      </c>
      <c r="F38" s="2"/>
      <c r="G38" s="2">
        <v>9</v>
      </c>
      <c r="H38" s="2"/>
      <c r="I38" s="2"/>
      <c r="J38" s="2"/>
      <c r="K38" s="2">
        <v>19</v>
      </c>
      <c r="L38" s="2"/>
      <c r="M38" s="2"/>
      <c r="N38" s="2"/>
      <c r="O38" s="2">
        <f t="shared" si="4"/>
        <v>28</v>
      </c>
      <c r="P38" s="2">
        <v>1</v>
      </c>
      <c r="Q38" s="3" t="str">
        <f>IF(ISBLANK(P38),"",IF(P38=1,CONCATENATE(SUM($P$5:P38)),CONCATENATE(SUM($P$5:P38)-P38+1,"-",SUM($P$5:P38))))</f>
        <v>48</v>
      </c>
      <c r="R38" s="2">
        <f t="shared" si="3"/>
        <v>28</v>
      </c>
      <c r="S38" s="2">
        <f t="shared" si="5"/>
        <v>7.16</v>
      </c>
      <c r="T38" s="2">
        <f t="shared" si="6"/>
        <v>8.92</v>
      </c>
      <c r="U38" s="2" t="s">
        <v>18</v>
      </c>
      <c r="V38" s="117" t="s">
        <v>132</v>
      </c>
    </row>
    <row r="39" spans="1:22" x14ac:dyDescent="0.3">
      <c r="A39" s="116" t="s">
        <v>25</v>
      </c>
      <c r="B39" s="2" t="s">
        <v>24</v>
      </c>
      <c r="C39" s="5" t="s">
        <v>26</v>
      </c>
      <c r="D39" s="2"/>
      <c r="E39" s="2" t="s">
        <v>141</v>
      </c>
      <c r="F39" s="2"/>
      <c r="G39" s="2"/>
      <c r="H39" s="2"/>
      <c r="I39" s="2"/>
      <c r="J39" s="2">
        <v>4</v>
      </c>
      <c r="K39" s="2"/>
      <c r="L39" s="2">
        <v>18</v>
      </c>
      <c r="M39" s="2"/>
      <c r="N39" s="2"/>
      <c r="O39" s="2">
        <f t="shared" si="4"/>
        <v>22</v>
      </c>
      <c r="P39" s="2">
        <v>1</v>
      </c>
      <c r="Q39" s="3" t="str">
        <f>IF(ISBLANK(P39),"",IF(P39=1,CONCATENATE(SUM($P$5:P39)),CONCATENATE(SUM($P$5:P39)-P39+1,"-",SUM($P$5:P39))))</f>
        <v>49</v>
      </c>
      <c r="R39" s="2">
        <f t="shared" si="3"/>
        <v>22</v>
      </c>
      <c r="S39" s="2">
        <f t="shared" si="5"/>
        <v>6.27</v>
      </c>
      <c r="T39" s="2">
        <f t="shared" si="6"/>
        <v>7.91</v>
      </c>
      <c r="U39" s="2" t="s">
        <v>18</v>
      </c>
      <c r="V39" s="117" t="s">
        <v>132</v>
      </c>
    </row>
    <row r="40" spans="1:22" x14ac:dyDescent="0.3">
      <c r="A40" s="116" t="s">
        <v>25</v>
      </c>
      <c r="B40" s="2" t="s">
        <v>24</v>
      </c>
      <c r="C40" s="5" t="s">
        <v>26</v>
      </c>
      <c r="D40" s="2"/>
      <c r="E40" s="2" t="s">
        <v>141</v>
      </c>
      <c r="F40" s="2">
        <v>4</v>
      </c>
      <c r="G40" s="2"/>
      <c r="H40" s="2"/>
      <c r="I40" s="2"/>
      <c r="J40" s="2"/>
      <c r="K40" s="2"/>
      <c r="L40" s="2"/>
      <c r="M40" s="2">
        <v>18</v>
      </c>
      <c r="N40" s="2"/>
      <c r="O40" s="2">
        <f t="shared" si="4"/>
        <v>22</v>
      </c>
      <c r="P40" s="2">
        <v>1</v>
      </c>
      <c r="Q40" s="3" t="str">
        <f>IF(ISBLANK(P40),"",IF(P40=1,CONCATENATE(SUM($P$5:P40)),CONCATENATE(SUM($P$5:P40)-P40+1,"-",SUM($P$5:P40))))</f>
        <v>50</v>
      </c>
      <c r="R40" s="2">
        <f t="shared" si="3"/>
        <v>22</v>
      </c>
      <c r="S40" s="2">
        <f t="shared" si="5"/>
        <v>6.67</v>
      </c>
      <c r="T40" s="2">
        <f t="shared" si="6"/>
        <v>8.31</v>
      </c>
      <c r="U40" s="2" t="s">
        <v>18</v>
      </c>
      <c r="V40" s="117" t="s">
        <v>132</v>
      </c>
    </row>
    <row r="41" spans="1:22" x14ac:dyDescent="0.3">
      <c r="A41" s="116" t="s">
        <v>25</v>
      </c>
      <c r="B41" s="2" t="s">
        <v>24</v>
      </c>
      <c r="C41" s="5" t="s">
        <v>26</v>
      </c>
      <c r="D41" s="2"/>
      <c r="E41" s="2" t="s">
        <v>141</v>
      </c>
      <c r="F41" s="2"/>
      <c r="G41" s="2"/>
      <c r="H41" s="2"/>
      <c r="I41" s="2"/>
      <c r="J41" s="2"/>
      <c r="K41" s="2"/>
      <c r="L41" s="2"/>
      <c r="M41" s="2"/>
      <c r="N41" s="2">
        <v>18</v>
      </c>
      <c r="O41" s="2">
        <f t="shared" si="4"/>
        <v>18</v>
      </c>
      <c r="P41" s="2">
        <v>1</v>
      </c>
      <c r="Q41" s="3" t="str">
        <f>IF(ISBLANK(P41),"",IF(P41=1,CONCATENATE(SUM($P$5:P41)),CONCATENATE(SUM($P$5:P41)-P41+1,"-",SUM($P$5:P41))))</f>
        <v>51</v>
      </c>
      <c r="R41" s="2">
        <f t="shared" si="3"/>
        <v>18</v>
      </c>
      <c r="S41" s="2">
        <f t="shared" si="5"/>
        <v>5.87</v>
      </c>
      <c r="T41" s="2">
        <f t="shared" si="6"/>
        <v>7.43</v>
      </c>
      <c r="U41" s="2" t="s">
        <v>18</v>
      </c>
      <c r="V41" s="117" t="s">
        <v>132</v>
      </c>
    </row>
    <row r="42" spans="1:22" x14ac:dyDescent="0.3">
      <c r="A42" s="116" t="s">
        <v>25</v>
      </c>
      <c r="B42" s="2" t="s">
        <v>24</v>
      </c>
      <c r="C42" s="5" t="s">
        <v>26</v>
      </c>
      <c r="D42" s="2"/>
      <c r="E42" s="2" t="s">
        <v>141</v>
      </c>
      <c r="F42" s="2"/>
      <c r="G42" s="2"/>
      <c r="H42" s="2"/>
      <c r="I42" s="2">
        <v>18</v>
      </c>
      <c r="J42" s="2"/>
      <c r="K42" s="2"/>
      <c r="L42" s="2"/>
      <c r="M42" s="2"/>
      <c r="N42" s="2"/>
      <c r="O42" s="2">
        <f t="shared" si="4"/>
        <v>18</v>
      </c>
      <c r="P42" s="2">
        <v>1</v>
      </c>
      <c r="Q42" s="3" t="str">
        <f>IF(ISBLANK(P42),"",IF(P42=1,CONCATENATE(SUM($P$5:P42)),CONCATENATE(SUM($P$5:P42)-P42+1,"-",SUM($P$5:P42))))</f>
        <v>52</v>
      </c>
      <c r="R42" s="2">
        <f t="shared" si="3"/>
        <v>18</v>
      </c>
      <c r="S42" s="2">
        <f t="shared" si="5"/>
        <v>4.3899999999999997</v>
      </c>
      <c r="T42" s="2">
        <f t="shared" si="6"/>
        <v>5.95</v>
      </c>
      <c r="U42" s="2" t="s">
        <v>18</v>
      </c>
      <c r="V42" s="117" t="s">
        <v>132</v>
      </c>
    </row>
    <row r="43" spans="1:22" x14ac:dyDescent="0.3">
      <c r="A43" s="116" t="s">
        <v>25</v>
      </c>
      <c r="B43" s="2" t="s">
        <v>24</v>
      </c>
      <c r="C43" s="5" t="s">
        <v>26</v>
      </c>
      <c r="D43" s="2"/>
      <c r="E43" s="2" t="s">
        <v>142</v>
      </c>
      <c r="F43" s="2"/>
      <c r="G43" s="2"/>
      <c r="H43" s="2">
        <v>30</v>
      </c>
      <c r="I43" s="2"/>
      <c r="J43" s="2"/>
      <c r="K43" s="2"/>
      <c r="L43" s="2"/>
      <c r="M43" s="2"/>
      <c r="N43" s="2"/>
      <c r="O43" s="2">
        <f t="shared" si="4"/>
        <v>30</v>
      </c>
      <c r="P43" s="2">
        <v>1</v>
      </c>
      <c r="Q43" s="3" t="str">
        <f>IF(ISBLANK(P43),"",IF(P43=1,CONCATENATE(SUM($P$5:P43)),CONCATENATE(SUM($P$5:P43)-P43+1,"-",SUM($P$5:P43))))</f>
        <v>53</v>
      </c>
      <c r="R43" s="2">
        <f t="shared" si="3"/>
        <v>30</v>
      </c>
      <c r="S43" s="2">
        <f t="shared" si="5"/>
        <v>7.02</v>
      </c>
      <c r="T43" s="2">
        <f t="shared" si="6"/>
        <v>8.82</v>
      </c>
      <c r="U43" s="2" t="s">
        <v>18</v>
      </c>
      <c r="V43" s="117" t="s">
        <v>132</v>
      </c>
    </row>
    <row r="44" spans="1:22" x14ac:dyDescent="0.3">
      <c r="A44" s="116" t="s">
        <v>25</v>
      </c>
      <c r="B44" s="2" t="s">
        <v>24</v>
      </c>
      <c r="C44" s="5" t="s">
        <v>26</v>
      </c>
      <c r="D44" s="2"/>
      <c r="E44" s="2" t="s">
        <v>142</v>
      </c>
      <c r="F44" s="2"/>
      <c r="G44" s="2"/>
      <c r="H44" s="2"/>
      <c r="I44" s="2">
        <v>30</v>
      </c>
      <c r="J44" s="2"/>
      <c r="K44" s="2"/>
      <c r="L44" s="2"/>
      <c r="M44" s="2"/>
      <c r="N44" s="2"/>
      <c r="O44" s="2">
        <f t="shared" si="4"/>
        <v>30</v>
      </c>
      <c r="P44" s="2">
        <v>1</v>
      </c>
      <c r="Q44" s="3" t="str">
        <f>IF(ISBLANK(P44),"",IF(P44=1,CONCATENATE(SUM($P$5:P44)),CONCATENATE(SUM($P$5:P44)-P44+1,"-",SUM($P$5:P44))))</f>
        <v>54</v>
      </c>
      <c r="R44" s="2">
        <f t="shared" si="3"/>
        <v>30</v>
      </c>
      <c r="S44" s="2">
        <f t="shared" si="5"/>
        <v>7.32</v>
      </c>
      <c r="T44" s="2">
        <f t="shared" si="6"/>
        <v>9.1199999999999992</v>
      </c>
      <c r="U44" s="2" t="s">
        <v>18</v>
      </c>
      <c r="V44" s="117" t="s">
        <v>132</v>
      </c>
    </row>
    <row r="45" spans="1:22" x14ac:dyDescent="0.3">
      <c r="A45" s="116" t="s">
        <v>25</v>
      </c>
      <c r="B45" s="2" t="s">
        <v>24</v>
      </c>
      <c r="C45" s="5" t="s">
        <v>26</v>
      </c>
      <c r="D45" s="2"/>
      <c r="E45" s="2" t="s">
        <v>142</v>
      </c>
      <c r="F45" s="2"/>
      <c r="G45" s="2"/>
      <c r="H45" s="2"/>
      <c r="I45" s="2"/>
      <c r="J45" s="2">
        <v>24</v>
      </c>
      <c r="K45" s="2"/>
      <c r="L45" s="2"/>
      <c r="M45" s="2"/>
      <c r="N45" s="2"/>
      <c r="O45" s="2">
        <f t="shared" si="4"/>
        <v>24</v>
      </c>
      <c r="P45" s="2">
        <v>1</v>
      </c>
      <c r="Q45" s="3" t="str">
        <f>IF(ISBLANK(P45),"",IF(P45=1,CONCATENATE(SUM($P$5:P45)),CONCATENATE(SUM($P$5:P45)-P45+1,"-",SUM($P$5:P45))))</f>
        <v>55</v>
      </c>
      <c r="R45" s="2">
        <f t="shared" si="3"/>
        <v>24</v>
      </c>
      <c r="S45" s="2">
        <f t="shared" si="5"/>
        <v>6.29</v>
      </c>
      <c r="T45" s="2">
        <f t="shared" si="6"/>
        <v>7.97</v>
      </c>
      <c r="U45" s="2" t="s">
        <v>18</v>
      </c>
      <c r="V45" s="117" t="s">
        <v>132</v>
      </c>
    </row>
    <row r="46" spans="1:22" x14ac:dyDescent="0.3">
      <c r="A46" s="116" t="s">
        <v>25</v>
      </c>
      <c r="B46" s="2" t="s">
        <v>24</v>
      </c>
      <c r="C46" s="5" t="s">
        <v>26</v>
      </c>
      <c r="D46" s="2"/>
      <c r="E46" s="2" t="s">
        <v>142</v>
      </c>
      <c r="F46" s="2"/>
      <c r="G46" s="2"/>
      <c r="H46" s="2"/>
      <c r="I46" s="2"/>
      <c r="J46" s="2"/>
      <c r="K46" s="2">
        <v>24</v>
      </c>
      <c r="L46" s="2"/>
      <c r="M46" s="2"/>
      <c r="N46" s="2"/>
      <c r="O46" s="2">
        <f t="shared" si="4"/>
        <v>24</v>
      </c>
      <c r="P46" s="2">
        <v>1</v>
      </c>
      <c r="Q46" s="3" t="str">
        <f>IF(ISBLANK(P46),"",IF(P46=1,CONCATENATE(SUM($P$5:P46)),CONCATENATE(SUM($P$5:P46)-P46+1,"-",SUM($P$5:P46))))</f>
        <v>56</v>
      </c>
      <c r="R46" s="2">
        <f t="shared" si="3"/>
        <v>24</v>
      </c>
      <c r="S46" s="2">
        <f t="shared" si="5"/>
        <v>6.48</v>
      </c>
      <c r="T46" s="2">
        <f t="shared" si="6"/>
        <v>8.16</v>
      </c>
      <c r="U46" s="2" t="s">
        <v>18</v>
      </c>
      <c r="V46" s="117" t="s">
        <v>132</v>
      </c>
    </row>
    <row r="47" spans="1:22" x14ac:dyDescent="0.3">
      <c r="A47" s="116" t="s">
        <v>25</v>
      </c>
      <c r="B47" s="2" t="s">
        <v>24</v>
      </c>
      <c r="C47" s="5" t="s">
        <v>26</v>
      </c>
      <c r="D47" s="2"/>
      <c r="E47" s="2" t="s">
        <v>142</v>
      </c>
      <c r="F47" s="2"/>
      <c r="G47" s="2">
        <v>20</v>
      </c>
      <c r="H47" s="2"/>
      <c r="I47" s="2"/>
      <c r="J47" s="2"/>
      <c r="K47" s="2"/>
      <c r="L47" s="2"/>
      <c r="M47" s="2"/>
      <c r="N47" s="2"/>
      <c r="O47" s="2">
        <f t="shared" si="4"/>
        <v>20</v>
      </c>
      <c r="P47" s="2">
        <v>1</v>
      </c>
      <c r="Q47" s="3" t="str">
        <f>IF(ISBLANK(P47),"",IF(P47=1,CONCATENATE(SUM($P$5:P47)),CONCATENATE(SUM($P$5:P47)-P47+1,"-",SUM($P$5:P47))))</f>
        <v>57</v>
      </c>
      <c r="R47" s="2">
        <f t="shared" si="3"/>
        <v>20</v>
      </c>
      <c r="S47" s="2">
        <f t="shared" si="5"/>
        <v>4.5199999999999996</v>
      </c>
      <c r="T47" s="2">
        <f t="shared" si="6"/>
        <v>6.12</v>
      </c>
      <c r="U47" s="2" t="s">
        <v>18</v>
      </c>
      <c r="V47" s="117" t="s">
        <v>132</v>
      </c>
    </row>
    <row r="48" spans="1:22" x14ac:dyDescent="0.3">
      <c r="A48" s="116" t="s">
        <v>25</v>
      </c>
      <c r="B48" s="2" t="s">
        <v>24</v>
      </c>
      <c r="C48" s="5" t="s">
        <v>26</v>
      </c>
      <c r="D48" s="2"/>
      <c r="E48" s="2" t="s">
        <v>142</v>
      </c>
      <c r="F48" s="2"/>
      <c r="G48" s="2"/>
      <c r="H48" s="2">
        <v>22</v>
      </c>
      <c r="I48" s="2"/>
      <c r="J48" s="2"/>
      <c r="K48" s="2"/>
      <c r="L48" s="2"/>
      <c r="M48" s="2"/>
      <c r="N48" s="2"/>
      <c r="O48" s="2">
        <f t="shared" si="4"/>
        <v>22</v>
      </c>
      <c r="P48" s="2">
        <v>1</v>
      </c>
      <c r="Q48" s="3" t="str">
        <f>IF(ISBLANK(P48),"",IF(P48=1,CONCATENATE(SUM($P$5:P48)),CONCATENATE(SUM($P$5:P48)-P48+1,"-",SUM($P$5:P48))))</f>
        <v>58</v>
      </c>
      <c r="R48" s="2">
        <f t="shared" si="3"/>
        <v>22</v>
      </c>
      <c r="S48" s="2">
        <f t="shared" si="5"/>
        <v>5.15</v>
      </c>
      <c r="T48" s="2">
        <f t="shared" si="6"/>
        <v>6.79</v>
      </c>
      <c r="U48" s="2" t="s">
        <v>18</v>
      </c>
      <c r="V48" s="117" t="s">
        <v>132</v>
      </c>
    </row>
    <row r="49" spans="1:22" x14ac:dyDescent="0.3">
      <c r="A49" s="116" t="s">
        <v>25</v>
      </c>
      <c r="B49" s="2" t="s">
        <v>24</v>
      </c>
      <c r="C49" s="5" t="s">
        <v>26</v>
      </c>
      <c r="D49" s="2"/>
      <c r="E49" s="2" t="s">
        <v>142</v>
      </c>
      <c r="F49" s="2"/>
      <c r="G49" s="2"/>
      <c r="H49" s="2"/>
      <c r="I49" s="2">
        <v>25</v>
      </c>
      <c r="J49" s="2"/>
      <c r="K49" s="2"/>
      <c r="L49" s="2"/>
      <c r="M49" s="2"/>
      <c r="N49" s="2"/>
      <c r="O49" s="2">
        <f t="shared" si="4"/>
        <v>25</v>
      </c>
      <c r="P49" s="2">
        <v>1</v>
      </c>
      <c r="Q49" s="3" t="str">
        <f>IF(ISBLANK(P49),"",IF(P49=1,CONCATENATE(SUM($P$5:P49)),CONCATENATE(SUM($P$5:P49)-P49+1,"-",SUM($P$5:P49))))</f>
        <v>59</v>
      </c>
      <c r="R49" s="2">
        <f t="shared" si="3"/>
        <v>25</v>
      </c>
      <c r="S49" s="2">
        <f t="shared" si="5"/>
        <v>6.1</v>
      </c>
      <c r="T49" s="2">
        <f t="shared" si="6"/>
        <v>7.8</v>
      </c>
      <c r="U49" s="2" t="s">
        <v>18</v>
      </c>
      <c r="V49" s="117" t="s">
        <v>132</v>
      </c>
    </row>
    <row r="50" spans="1:22" x14ac:dyDescent="0.3">
      <c r="A50" s="116" t="s">
        <v>25</v>
      </c>
      <c r="B50" s="2" t="s">
        <v>24</v>
      </c>
      <c r="C50" s="5" t="s">
        <v>26</v>
      </c>
      <c r="D50" s="2"/>
      <c r="E50" s="2" t="s">
        <v>142</v>
      </c>
      <c r="F50" s="2"/>
      <c r="G50" s="2"/>
      <c r="H50" s="2"/>
      <c r="I50" s="2"/>
      <c r="J50" s="2">
        <v>19</v>
      </c>
      <c r="K50" s="2"/>
      <c r="L50" s="2"/>
      <c r="M50" s="2"/>
      <c r="N50" s="2"/>
      <c r="O50" s="2">
        <f t="shared" si="4"/>
        <v>19</v>
      </c>
      <c r="P50" s="2">
        <v>1</v>
      </c>
      <c r="Q50" s="3" t="str">
        <f>IF(ISBLANK(P50),"",IF(P50=1,CONCATENATE(SUM($P$5:P50)),CONCATENATE(SUM($P$5:P50)-P50+1,"-",SUM($P$5:P50))))</f>
        <v>60</v>
      </c>
      <c r="R50" s="2">
        <f t="shared" si="3"/>
        <v>19</v>
      </c>
      <c r="S50" s="2">
        <f t="shared" si="5"/>
        <v>4.9800000000000004</v>
      </c>
      <c r="T50" s="2">
        <f t="shared" si="6"/>
        <v>6.56</v>
      </c>
      <c r="U50" s="2" t="s">
        <v>18</v>
      </c>
      <c r="V50" s="117" t="s">
        <v>132</v>
      </c>
    </row>
    <row r="51" spans="1:22" x14ac:dyDescent="0.3">
      <c r="A51" s="116" t="s">
        <v>25</v>
      </c>
      <c r="B51" s="2" t="s">
        <v>24</v>
      </c>
      <c r="C51" s="5" t="s">
        <v>26</v>
      </c>
      <c r="D51" s="2"/>
      <c r="E51" s="2" t="s">
        <v>143</v>
      </c>
      <c r="F51" s="2">
        <v>2</v>
      </c>
      <c r="G51" s="2">
        <v>25</v>
      </c>
      <c r="H51" s="2"/>
      <c r="I51" s="2"/>
      <c r="J51" s="2"/>
      <c r="K51" s="2"/>
      <c r="L51" s="2"/>
      <c r="M51" s="2"/>
      <c r="N51" s="2"/>
      <c r="O51" s="2">
        <f t="shared" si="4"/>
        <v>27</v>
      </c>
      <c r="P51" s="2">
        <v>1</v>
      </c>
      <c r="Q51" s="3" t="str">
        <f>IF(ISBLANK(P51),"",IF(P51=1,CONCATENATE(SUM($P$5:P51)),CONCATENATE(SUM($P$5:P51)-P51+1,"-",SUM($P$5:P51))))</f>
        <v>61</v>
      </c>
      <c r="R51" s="2">
        <f t="shared" si="3"/>
        <v>27</v>
      </c>
      <c r="S51" s="2">
        <f t="shared" si="5"/>
        <v>6.09</v>
      </c>
      <c r="T51" s="2">
        <f t="shared" si="6"/>
        <v>7.83</v>
      </c>
      <c r="U51" s="2" t="s">
        <v>18</v>
      </c>
      <c r="V51" s="117" t="s">
        <v>132</v>
      </c>
    </row>
    <row r="52" spans="1:22" x14ac:dyDescent="0.3">
      <c r="A52" s="116" t="s">
        <v>25</v>
      </c>
      <c r="B52" s="2" t="s">
        <v>24</v>
      </c>
      <c r="C52" s="5" t="s">
        <v>26</v>
      </c>
      <c r="D52" s="2"/>
      <c r="E52" s="2" t="s">
        <v>143</v>
      </c>
      <c r="F52" s="2"/>
      <c r="G52" s="2"/>
      <c r="H52" s="2">
        <v>30</v>
      </c>
      <c r="I52" s="2"/>
      <c r="J52" s="2"/>
      <c r="K52" s="2"/>
      <c r="L52" s="2"/>
      <c r="M52" s="2"/>
      <c r="N52" s="2"/>
      <c r="O52" s="2">
        <f t="shared" si="4"/>
        <v>30</v>
      </c>
      <c r="P52" s="2">
        <v>1</v>
      </c>
      <c r="Q52" s="3" t="str">
        <f>IF(ISBLANK(P52),"",IF(P52=1,CONCATENATE(SUM($P$5:P52)),CONCATENATE(SUM($P$5:P52)-P52+1,"-",SUM($P$5:P52))))</f>
        <v>62</v>
      </c>
      <c r="R52" s="2">
        <f t="shared" si="3"/>
        <v>30</v>
      </c>
      <c r="S52" s="2">
        <f t="shared" si="5"/>
        <v>7.02</v>
      </c>
      <c r="T52" s="2">
        <f t="shared" si="6"/>
        <v>8.82</v>
      </c>
      <c r="U52" s="2" t="s">
        <v>18</v>
      </c>
      <c r="V52" s="117" t="s">
        <v>132</v>
      </c>
    </row>
    <row r="53" spans="1:22" x14ac:dyDescent="0.3">
      <c r="A53" s="116" t="s">
        <v>25</v>
      </c>
      <c r="B53" s="2" t="s">
        <v>24</v>
      </c>
      <c r="C53" s="5" t="s">
        <v>26</v>
      </c>
      <c r="D53" s="2"/>
      <c r="E53" s="2" t="s">
        <v>143</v>
      </c>
      <c r="F53" s="2"/>
      <c r="G53" s="2"/>
      <c r="H53" s="2">
        <v>29</v>
      </c>
      <c r="I53" s="2"/>
      <c r="J53" s="2"/>
      <c r="K53" s="2"/>
      <c r="L53" s="2"/>
      <c r="M53" s="2"/>
      <c r="N53" s="2"/>
      <c r="O53" s="2">
        <f t="shared" si="4"/>
        <v>29</v>
      </c>
      <c r="P53" s="2">
        <v>1</v>
      </c>
      <c r="Q53" s="3" t="str">
        <f>IF(ISBLANK(P53),"",IF(P53=1,CONCATENATE(SUM($P$5:P53)),CONCATENATE(SUM($P$5:P53)-P53+1,"-",SUM($P$5:P53))))</f>
        <v>63</v>
      </c>
      <c r="R53" s="2">
        <f t="shared" si="3"/>
        <v>29</v>
      </c>
      <c r="S53" s="2">
        <f t="shared" si="5"/>
        <v>6.79</v>
      </c>
      <c r="T53" s="2">
        <f t="shared" si="6"/>
        <v>8.57</v>
      </c>
      <c r="U53" s="2" t="s">
        <v>18</v>
      </c>
      <c r="V53" s="117" t="s">
        <v>132</v>
      </c>
    </row>
    <row r="54" spans="1:22" x14ac:dyDescent="0.3">
      <c r="A54" s="116" t="s">
        <v>25</v>
      </c>
      <c r="B54" s="2" t="s">
        <v>24</v>
      </c>
      <c r="C54" s="5" t="s">
        <v>26</v>
      </c>
      <c r="D54" s="2"/>
      <c r="E54" s="2" t="s">
        <v>143</v>
      </c>
      <c r="F54" s="2"/>
      <c r="G54" s="2"/>
      <c r="H54" s="2"/>
      <c r="I54" s="2">
        <v>30</v>
      </c>
      <c r="J54" s="2"/>
      <c r="K54" s="2"/>
      <c r="L54" s="2"/>
      <c r="M54" s="2"/>
      <c r="N54" s="2"/>
      <c r="O54" s="2">
        <f t="shared" si="4"/>
        <v>30</v>
      </c>
      <c r="P54" s="2">
        <v>2</v>
      </c>
      <c r="Q54" s="3" t="str">
        <f>IF(ISBLANK(P54),"",IF(P54=1,CONCATENATE(SUM($P$5:P54)),CONCATENATE(SUM($P$5:P54)-P54+1,"-",SUM($P$5:P54))))</f>
        <v>64-65</v>
      </c>
      <c r="R54" s="2">
        <f t="shared" si="3"/>
        <v>60</v>
      </c>
      <c r="S54" s="2">
        <f t="shared" si="5"/>
        <v>7.32</v>
      </c>
      <c r="T54" s="2">
        <f t="shared" si="6"/>
        <v>9.1199999999999992</v>
      </c>
      <c r="U54" s="2" t="s">
        <v>18</v>
      </c>
      <c r="V54" s="117" t="s">
        <v>132</v>
      </c>
    </row>
    <row r="55" spans="1:22" x14ac:dyDescent="0.3">
      <c r="A55" s="116" t="s">
        <v>25</v>
      </c>
      <c r="B55" s="2" t="s">
        <v>24</v>
      </c>
      <c r="C55" s="5" t="s">
        <v>26</v>
      </c>
      <c r="D55" s="2"/>
      <c r="E55" s="2" t="s">
        <v>143</v>
      </c>
      <c r="F55" s="2"/>
      <c r="G55" s="2"/>
      <c r="H55" s="2"/>
      <c r="I55" s="2">
        <v>13</v>
      </c>
      <c r="J55" s="2"/>
      <c r="K55" s="2"/>
      <c r="L55" s="2"/>
      <c r="M55" s="2"/>
      <c r="N55" s="2">
        <v>12</v>
      </c>
      <c r="O55" s="2">
        <f t="shared" si="4"/>
        <v>25</v>
      </c>
      <c r="P55" s="2">
        <v>1</v>
      </c>
      <c r="Q55" s="3" t="str">
        <f>IF(ISBLANK(P55),"",IF(P55=1,CONCATENATE(SUM($P$5:P55)),CONCATENATE(SUM($P$5:P55)-P55+1,"-",SUM($P$5:P55))))</f>
        <v>66</v>
      </c>
      <c r="R55" s="2">
        <f t="shared" si="3"/>
        <v>25</v>
      </c>
      <c r="S55" s="2">
        <f t="shared" si="5"/>
        <v>7.08</v>
      </c>
      <c r="T55" s="2">
        <f t="shared" si="6"/>
        <v>8.7799999999999994</v>
      </c>
      <c r="U55" s="2" t="s">
        <v>18</v>
      </c>
      <c r="V55" s="117" t="s">
        <v>132</v>
      </c>
    </row>
    <row r="56" spans="1:22" x14ac:dyDescent="0.3">
      <c r="A56" s="116" t="s">
        <v>25</v>
      </c>
      <c r="B56" s="2" t="s">
        <v>24</v>
      </c>
      <c r="C56" s="5" t="s">
        <v>26</v>
      </c>
      <c r="D56" s="2"/>
      <c r="E56" s="2" t="s">
        <v>143</v>
      </c>
      <c r="F56" s="2"/>
      <c r="G56" s="2"/>
      <c r="H56" s="2"/>
      <c r="I56" s="2"/>
      <c r="J56" s="2">
        <v>24</v>
      </c>
      <c r="K56" s="2"/>
      <c r="L56" s="2"/>
      <c r="M56" s="2"/>
      <c r="N56" s="2"/>
      <c r="O56" s="2">
        <f t="shared" si="4"/>
        <v>24</v>
      </c>
      <c r="P56" s="2">
        <v>2</v>
      </c>
      <c r="Q56" s="3" t="str">
        <f>IF(ISBLANK(P56),"",IF(P56=1,CONCATENATE(SUM($P$5:P56)),CONCATENATE(SUM($P$5:P56)-P56+1,"-",SUM($P$5:P56))))</f>
        <v>67-68</v>
      </c>
      <c r="R56" s="2">
        <f t="shared" si="3"/>
        <v>48</v>
      </c>
      <c r="S56" s="2">
        <f t="shared" si="5"/>
        <v>6.29</v>
      </c>
      <c r="T56" s="2">
        <f t="shared" si="6"/>
        <v>7.97</v>
      </c>
      <c r="U56" s="2" t="s">
        <v>18</v>
      </c>
      <c r="V56" s="117" t="s">
        <v>132</v>
      </c>
    </row>
    <row r="57" spans="1:22" x14ac:dyDescent="0.3">
      <c r="A57" s="116" t="s">
        <v>25</v>
      </c>
      <c r="B57" s="2" t="s">
        <v>24</v>
      </c>
      <c r="C57" s="5" t="s">
        <v>26</v>
      </c>
      <c r="D57" s="2"/>
      <c r="E57" s="2" t="s">
        <v>143</v>
      </c>
      <c r="F57" s="2"/>
      <c r="G57" s="2"/>
      <c r="H57" s="2"/>
      <c r="I57" s="2"/>
      <c r="J57" s="2"/>
      <c r="K57" s="2">
        <v>24</v>
      </c>
      <c r="L57" s="2"/>
      <c r="M57" s="2"/>
      <c r="N57" s="2"/>
      <c r="O57" s="2">
        <f t="shared" ref="O57:O70" si="7">SUM(F57:N57)</f>
        <v>24</v>
      </c>
      <c r="P57" s="2">
        <v>1</v>
      </c>
      <c r="Q57" s="3" t="str">
        <f>IF(ISBLANK(P57),"",IF(P57=1,CONCATENATE(SUM($P$5:P57)),CONCATENATE(SUM($P$5:P57)-P57+1,"-",SUM($P$5:P57))))</f>
        <v>69</v>
      </c>
      <c r="R57" s="2">
        <f t="shared" si="3"/>
        <v>24</v>
      </c>
      <c r="S57" s="2">
        <f t="shared" si="5"/>
        <v>6.48</v>
      </c>
      <c r="T57" s="2">
        <f t="shared" si="6"/>
        <v>8.16</v>
      </c>
      <c r="U57" s="2" t="s">
        <v>18</v>
      </c>
      <c r="V57" s="117" t="s">
        <v>132</v>
      </c>
    </row>
    <row r="58" spans="1:22" x14ac:dyDescent="0.3">
      <c r="A58" s="116" t="s">
        <v>25</v>
      </c>
      <c r="B58" s="2" t="s">
        <v>24</v>
      </c>
      <c r="C58" s="5" t="s">
        <v>26</v>
      </c>
      <c r="D58" s="2"/>
      <c r="E58" s="2" t="s">
        <v>143</v>
      </c>
      <c r="F58" s="2"/>
      <c r="G58" s="2"/>
      <c r="H58" s="2"/>
      <c r="I58" s="2"/>
      <c r="J58" s="2">
        <v>5</v>
      </c>
      <c r="K58" s="2"/>
      <c r="L58" s="2">
        <v>14</v>
      </c>
      <c r="M58" s="2"/>
      <c r="N58" s="2"/>
      <c r="O58" s="2">
        <f t="shared" si="7"/>
        <v>19</v>
      </c>
      <c r="P58" s="2">
        <v>1</v>
      </c>
      <c r="Q58" s="3" t="str">
        <f>IF(ISBLANK(P58),"",IF(P58=1,CONCATENATE(SUM($P$5:P58)),CONCATENATE(SUM($P$5:P58)-P58+1,"-",SUM($P$5:P58))))</f>
        <v>70</v>
      </c>
      <c r="R58" s="2">
        <f t="shared" si="3"/>
        <v>19</v>
      </c>
      <c r="S58" s="2">
        <f t="shared" si="5"/>
        <v>5.37</v>
      </c>
      <c r="T58" s="2">
        <f t="shared" si="6"/>
        <v>6.95</v>
      </c>
      <c r="U58" s="2" t="s">
        <v>18</v>
      </c>
      <c r="V58" s="117" t="s">
        <v>132</v>
      </c>
    </row>
    <row r="59" spans="1:22" x14ac:dyDescent="0.3">
      <c r="A59" s="116" t="s">
        <v>25</v>
      </c>
      <c r="B59" s="2" t="s">
        <v>24</v>
      </c>
      <c r="C59" s="5" t="s">
        <v>26</v>
      </c>
      <c r="D59" s="2"/>
      <c r="E59" s="2" t="s">
        <v>143</v>
      </c>
      <c r="F59" s="2"/>
      <c r="G59" s="2"/>
      <c r="H59" s="2"/>
      <c r="I59" s="2"/>
      <c r="J59" s="2"/>
      <c r="K59" s="2">
        <v>5</v>
      </c>
      <c r="L59" s="2"/>
      <c r="M59" s="2">
        <v>12</v>
      </c>
      <c r="N59" s="2"/>
      <c r="O59" s="2">
        <f t="shared" si="7"/>
        <v>17</v>
      </c>
      <c r="P59" s="2">
        <v>1</v>
      </c>
      <c r="Q59" s="3" t="str">
        <f>IF(ISBLANK(P59),"",IF(P59=1,CONCATENATE(SUM($P$5:P59)),CONCATENATE(SUM($P$5:P59)-P59+1,"-",SUM($P$5:P59))))</f>
        <v>71</v>
      </c>
      <c r="R59" s="2">
        <f t="shared" si="3"/>
        <v>17</v>
      </c>
      <c r="S59" s="2">
        <f t="shared" si="5"/>
        <v>5.21</v>
      </c>
      <c r="T59" s="2">
        <f t="shared" si="6"/>
        <v>6.75</v>
      </c>
      <c r="U59" s="2" t="s">
        <v>18</v>
      </c>
      <c r="V59" s="117" t="s">
        <v>132</v>
      </c>
    </row>
    <row r="60" spans="1:22" x14ac:dyDescent="0.3">
      <c r="A60" s="116" t="s">
        <v>25</v>
      </c>
      <c r="B60" s="2" t="s">
        <v>24</v>
      </c>
      <c r="C60" s="5" t="s">
        <v>26</v>
      </c>
      <c r="D60" s="2"/>
      <c r="E60" s="2" t="s">
        <v>144</v>
      </c>
      <c r="F60" s="2"/>
      <c r="G60" s="2">
        <v>30</v>
      </c>
      <c r="H60" s="2"/>
      <c r="I60" s="2"/>
      <c r="J60" s="2"/>
      <c r="K60" s="2"/>
      <c r="L60" s="2"/>
      <c r="M60" s="2"/>
      <c r="N60" s="2"/>
      <c r="O60" s="2">
        <f t="shared" si="7"/>
        <v>30</v>
      </c>
      <c r="P60" s="2">
        <v>1</v>
      </c>
      <c r="Q60" s="3" t="str">
        <f>IF(ISBLANK(P60),"",IF(P60=1,CONCATENATE(SUM($P$5:P60)),CONCATENATE(SUM($P$5:P60)-P60+1,"-",SUM($P$5:P60))))</f>
        <v>72</v>
      </c>
      <c r="R60" s="2">
        <f t="shared" si="3"/>
        <v>30</v>
      </c>
      <c r="S60" s="2">
        <f t="shared" si="5"/>
        <v>6.78</v>
      </c>
      <c r="T60" s="2">
        <f t="shared" si="6"/>
        <v>8.58</v>
      </c>
      <c r="U60" s="2" t="s">
        <v>18</v>
      </c>
      <c r="V60" s="117" t="s">
        <v>132</v>
      </c>
    </row>
    <row r="61" spans="1:22" x14ac:dyDescent="0.3">
      <c r="A61" s="116" t="s">
        <v>25</v>
      </c>
      <c r="B61" s="2" t="s">
        <v>24</v>
      </c>
      <c r="C61" s="5" t="s">
        <v>26</v>
      </c>
      <c r="D61" s="2"/>
      <c r="E61" s="2" t="s">
        <v>144</v>
      </c>
      <c r="F61" s="2"/>
      <c r="G61" s="2"/>
      <c r="H61" s="2">
        <v>30</v>
      </c>
      <c r="I61" s="2"/>
      <c r="J61" s="2"/>
      <c r="K61" s="2"/>
      <c r="L61" s="2"/>
      <c r="M61" s="2"/>
      <c r="N61" s="2"/>
      <c r="O61" s="2">
        <f t="shared" si="7"/>
        <v>30</v>
      </c>
      <c r="P61" s="2">
        <v>2</v>
      </c>
      <c r="Q61" s="3" t="str">
        <f>IF(ISBLANK(P61),"",IF(P61=1,CONCATENATE(SUM($P$5:P61)),CONCATENATE(SUM($P$5:P61)-P61+1,"-",SUM($P$5:P61))))</f>
        <v>73-74</v>
      </c>
      <c r="R61" s="2">
        <f t="shared" si="3"/>
        <v>60</v>
      </c>
      <c r="S61" s="2">
        <f t="shared" si="5"/>
        <v>7.02</v>
      </c>
      <c r="T61" s="2">
        <f t="shared" si="6"/>
        <v>8.82</v>
      </c>
      <c r="U61" s="2" t="s">
        <v>18</v>
      </c>
      <c r="V61" s="117" t="s">
        <v>132</v>
      </c>
    </row>
    <row r="62" spans="1:22" x14ac:dyDescent="0.3">
      <c r="A62" s="116" t="s">
        <v>25</v>
      </c>
      <c r="B62" s="2" t="s">
        <v>24</v>
      </c>
      <c r="C62" s="5" t="s">
        <v>26</v>
      </c>
      <c r="D62" s="2"/>
      <c r="E62" s="2" t="s">
        <v>144</v>
      </c>
      <c r="F62" s="2"/>
      <c r="G62" s="2"/>
      <c r="H62" s="2"/>
      <c r="I62" s="2">
        <v>30</v>
      </c>
      <c r="J62" s="2"/>
      <c r="K62" s="2"/>
      <c r="L62" s="2"/>
      <c r="M62" s="2"/>
      <c r="N62" s="2"/>
      <c r="O62" s="2">
        <f t="shared" si="7"/>
        <v>30</v>
      </c>
      <c r="P62" s="2">
        <v>2</v>
      </c>
      <c r="Q62" s="3" t="str">
        <f>IF(ISBLANK(P62),"",IF(P62=1,CONCATENATE(SUM($P$5:P62)),CONCATENATE(SUM($P$5:P62)-P62+1,"-",SUM($P$5:P62))))</f>
        <v>75-76</v>
      </c>
      <c r="R62" s="2">
        <f t="shared" si="3"/>
        <v>60</v>
      </c>
      <c r="S62" s="2">
        <f t="shared" si="5"/>
        <v>7.32</v>
      </c>
      <c r="T62" s="2">
        <f t="shared" si="6"/>
        <v>9.1199999999999992</v>
      </c>
      <c r="U62" s="2" t="s">
        <v>18</v>
      </c>
      <c r="V62" s="117" t="s">
        <v>132</v>
      </c>
    </row>
    <row r="63" spans="1:22" x14ac:dyDescent="0.3">
      <c r="A63" s="116" t="s">
        <v>25</v>
      </c>
      <c r="B63" s="2" t="s">
        <v>24</v>
      </c>
      <c r="C63" s="5" t="s">
        <v>26</v>
      </c>
      <c r="D63" s="2"/>
      <c r="E63" s="2" t="s">
        <v>144</v>
      </c>
      <c r="F63" s="2"/>
      <c r="G63" s="2"/>
      <c r="H63" s="2"/>
      <c r="I63" s="2"/>
      <c r="J63" s="2">
        <v>24</v>
      </c>
      <c r="K63" s="2"/>
      <c r="L63" s="2"/>
      <c r="M63" s="2"/>
      <c r="N63" s="2"/>
      <c r="O63" s="2">
        <f t="shared" si="7"/>
        <v>24</v>
      </c>
      <c r="P63" s="2">
        <v>2</v>
      </c>
      <c r="Q63" s="3" t="str">
        <f>IF(ISBLANK(P63),"",IF(P63=1,CONCATENATE(SUM($P$5:P63)),CONCATENATE(SUM($P$5:P63)-P63+1,"-",SUM($P$5:P63))))</f>
        <v>77-78</v>
      </c>
      <c r="R63" s="2">
        <f t="shared" si="3"/>
        <v>48</v>
      </c>
      <c r="S63" s="2">
        <f t="shared" si="5"/>
        <v>6.29</v>
      </c>
      <c r="T63" s="2">
        <f t="shared" si="6"/>
        <v>7.97</v>
      </c>
      <c r="U63" s="2" t="s">
        <v>18</v>
      </c>
      <c r="V63" s="117" t="s">
        <v>132</v>
      </c>
    </row>
    <row r="64" spans="1:22" x14ac:dyDescent="0.3">
      <c r="A64" s="116" t="s">
        <v>25</v>
      </c>
      <c r="B64" s="2" t="s">
        <v>24</v>
      </c>
      <c r="C64" s="5" t="s">
        <v>26</v>
      </c>
      <c r="D64" s="2"/>
      <c r="E64" s="2" t="s">
        <v>144</v>
      </c>
      <c r="F64" s="2"/>
      <c r="G64" s="2"/>
      <c r="H64" s="2"/>
      <c r="I64" s="2"/>
      <c r="J64" s="2"/>
      <c r="K64" s="2">
        <v>24</v>
      </c>
      <c r="L64" s="2"/>
      <c r="M64" s="2"/>
      <c r="N64" s="2"/>
      <c r="O64" s="2">
        <f t="shared" si="7"/>
        <v>24</v>
      </c>
      <c r="P64" s="2">
        <v>1</v>
      </c>
      <c r="Q64" s="3" t="str">
        <f>IF(ISBLANK(P64),"",IF(P64=1,CONCATENATE(SUM($P$5:P64)),CONCATENATE(SUM($P$5:P64)-P64+1,"-",SUM($P$5:P64))))</f>
        <v>79</v>
      </c>
      <c r="R64" s="2">
        <f t="shared" si="3"/>
        <v>24</v>
      </c>
      <c r="S64" s="2">
        <f t="shared" si="5"/>
        <v>6.48</v>
      </c>
      <c r="T64" s="2">
        <f t="shared" si="6"/>
        <v>8.16</v>
      </c>
      <c r="U64" s="2" t="s">
        <v>18</v>
      </c>
      <c r="V64" s="117" t="s">
        <v>132</v>
      </c>
    </row>
    <row r="65" spans="1:22" x14ac:dyDescent="0.3">
      <c r="A65" s="116" t="s">
        <v>25</v>
      </c>
      <c r="B65" s="2" t="s">
        <v>24</v>
      </c>
      <c r="C65" s="5" t="s">
        <v>26</v>
      </c>
      <c r="D65" s="2"/>
      <c r="E65" s="2" t="s">
        <v>144</v>
      </c>
      <c r="F65" s="2">
        <v>4</v>
      </c>
      <c r="G65" s="2"/>
      <c r="H65" s="2"/>
      <c r="I65" s="2"/>
      <c r="J65" s="2"/>
      <c r="K65" s="2"/>
      <c r="L65" s="2">
        <v>14</v>
      </c>
      <c r="M65" s="2"/>
      <c r="N65" s="2"/>
      <c r="O65" s="2">
        <f t="shared" si="7"/>
        <v>18</v>
      </c>
      <c r="P65" s="2">
        <v>1</v>
      </c>
      <c r="Q65" s="3" t="str">
        <f>IF(ISBLANK(P65),"",IF(P65=1,CONCATENATE(SUM($P$5:P65)),CONCATENATE(SUM($P$5:P65)-P65+1,"-",SUM($P$5:P65))))</f>
        <v>80</v>
      </c>
      <c r="R65" s="2">
        <f t="shared" si="3"/>
        <v>18</v>
      </c>
      <c r="S65" s="2">
        <f t="shared" si="5"/>
        <v>4.93</v>
      </c>
      <c r="T65" s="2">
        <f t="shared" si="6"/>
        <v>6.49</v>
      </c>
      <c r="U65" s="2" t="s">
        <v>18</v>
      </c>
      <c r="V65" s="117" t="s">
        <v>132</v>
      </c>
    </row>
    <row r="66" spans="1:22" x14ac:dyDescent="0.3">
      <c r="A66" s="116" t="s">
        <v>25</v>
      </c>
      <c r="B66" s="2" t="s">
        <v>24</v>
      </c>
      <c r="C66" s="5" t="s">
        <v>26</v>
      </c>
      <c r="D66" s="2"/>
      <c r="E66" s="2" t="s">
        <v>144</v>
      </c>
      <c r="F66" s="2"/>
      <c r="G66" s="2"/>
      <c r="H66" s="2">
        <v>6</v>
      </c>
      <c r="I66" s="2"/>
      <c r="J66" s="2">
        <v>5</v>
      </c>
      <c r="K66" s="2"/>
      <c r="L66" s="2"/>
      <c r="M66" s="2"/>
      <c r="N66" s="2">
        <v>10</v>
      </c>
      <c r="O66" s="2">
        <f t="shared" si="7"/>
        <v>21</v>
      </c>
      <c r="P66" s="2">
        <v>1</v>
      </c>
      <c r="Q66" s="3" t="str">
        <f>IF(ISBLANK(P66),"",IF(P66=1,CONCATENATE(SUM($P$5:P66)),CONCATENATE(SUM($P$5:P66)-P66+1,"-",SUM($P$5:P66))))</f>
        <v>81</v>
      </c>
      <c r="R66" s="2">
        <f t="shared" si="3"/>
        <v>21</v>
      </c>
      <c r="S66" s="2">
        <f t="shared" si="5"/>
        <v>5.97</v>
      </c>
      <c r="T66" s="2">
        <f t="shared" si="6"/>
        <v>7.59</v>
      </c>
      <c r="U66" s="2" t="s">
        <v>18</v>
      </c>
      <c r="V66" s="117" t="s">
        <v>132</v>
      </c>
    </row>
    <row r="67" spans="1:22" x14ac:dyDescent="0.3">
      <c r="A67" s="116" t="s">
        <v>25</v>
      </c>
      <c r="B67" s="2" t="s">
        <v>24</v>
      </c>
      <c r="C67" s="5" t="s">
        <v>26</v>
      </c>
      <c r="D67" s="2"/>
      <c r="E67" s="2" t="s">
        <v>144</v>
      </c>
      <c r="F67" s="2"/>
      <c r="G67" s="2"/>
      <c r="H67" s="2"/>
      <c r="I67" s="2">
        <v>17</v>
      </c>
      <c r="J67" s="2"/>
      <c r="K67" s="2"/>
      <c r="L67" s="2"/>
      <c r="M67" s="2"/>
      <c r="N67" s="2"/>
      <c r="O67" s="2">
        <f t="shared" si="7"/>
        <v>17</v>
      </c>
      <c r="P67" s="2">
        <v>1</v>
      </c>
      <c r="Q67" s="3" t="str">
        <f>IF(ISBLANK(P67),"",IF(P67=1,CONCATENATE(SUM($P$5:P67)),CONCATENATE(SUM($P$5:P67)-P67+1,"-",SUM($P$5:P67))))</f>
        <v>82</v>
      </c>
      <c r="R67" s="2">
        <f t="shared" si="3"/>
        <v>17</v>
      </c>
      <c r="S67" s="2">
        <f t="shared" si="5"/>
        <v>4.1500000000000004</v>
      </c>
      <c r="T67" s="2">
        <f t="shared" si="6"/>
        <v>5.69</v>
      </c>
      <c r="U67" s="2" t="s">
        <v>18</v>
      </c>
      <c r="V67" s="117" t="s">
        <v>132</v>
      </c>
    </row>
    <row r="68" spans="1:22" x14ac:dyDescent="0.3">
      <c r="A68" s="116" t="s">
        <v>25</v>
      </c>
      <c r="B68" s="2" t="s">
        <v>24</v>
      </c>
      <c r="C68" s="5" t="s">
        <v>26</v>
      </c>
      <c r="D68" s="2"/>
      <c r="E68" s="2" t="s">
        <v>144</v>
      </c>
      <c r="F68" s="2"/>
      <c r="G68" s="2"/>
      <c r="H68" s="2"/>
      <c r="I68" s="2"/>
      <c r="J68" s="2"/>
      <c r="K68" s="2">
        <v>7</v>
      </c>
      <c r="L68" s="2"/>
      <c r="M68" s="2">
        <v>10</v>
      </c>
      <c r="N68" s="2"/>
      <c r="O68" s="2">
        <f t="shared" si="7"/>
        <v>17</v>
      </c>
      <c r="P68" s="2">
        <v>1</v>
      </c>
      <c r="Q68" s="3" t="str">
        <f>IF(ISBLANK(P68),"",IF(P68=1,CONCATENATE(SUM($P$5:P68)),CONCATENATE(SUM($P$5:P68)-P68+1,"-",SUM($P$5:P68))))</f>
        <v>83</v>
      </c>
      <c r="R68" s="2">
        <f t="shared" si="3"/>
        <v>17</v>
      </c>
      <c r="S68" s="2">
        <f t="shared" si="5"/>
        <v>5.1100000000000003</v>
      </c>
      <c r="T68" s="2">
        <f t="shared" si="6"/>
        <v>6.65</v>
      </c>
      <c r="U68" s="2" t="s">
        <v>18</v>
      </c>
      <c r="V68" s="117" t="s">
        <v>132</v>
      </c>
    </row>
    <row r="69" spans="1:22" x14ac:dyDescent="0.3">
      <c r="A69" s="116" t="s">
        <v>25</v>
      </c>
      <c r="B69" s="2" t="s">
        <v>24</v>
      </c>
      <c r="C69" s="5" t="s">
        <v>26</v>
      </c>
      <c r="D69" s="2"/>
      <c r="E69" s="2" t="s">
        <v>135</v>
      </c>
      <c r="F69" s="2">
        <v>2</v>
      </c>
      <c r="G69" s="2">
        <v>5</v>
      </c>
      <c r="H69" s="2">
        <v>6</v>
      </c>
      <c r="I69" s="2">
        <v>8</v>
      </c>
      <c r="J69" s="2"/>
      <c r="K69" s="2"/>
      <c r="L69" s="2"/>
      <c r="M69" s="2"/>
      <c r="N69" s="2"/>
      <c r="O69" s="2">
        <f t="shared" si="7"/>
        <v>21</v>
      </c>
      <c r="P69" s="2">
        <v>1</v>
      </c>
      <c r="Q69" s="3" t="str">
        <f>IF(ISBLANK(P69),"",IF(P69=1,CONCATENATE(SUM($P$5:P69)),CONCATENATE(SUM($P$5:P69)-P69+1,"-",SUM($P$5:P69))))</f>
        <v>84</v>
      </c>
      <c r="R69" s="2">
        <f t="shared" si="3"/>
        <v>21</v>
      </c>
      <c r="S69" s="2">
        <f>ROUND(SUMPRODUCT($F$2:$N$2,F69:N69)+$R$2,2)</f>
        <v>4.92</v>
      </c>
      <c r="T69" s="2">
        <f>ROUND(S69+$S$2+(O69*$T$2),2)</f>
        <v>6.54</v>
      </c>
      <c r="U69" s="2" t="s">
        <v>18</v>
      </c>
      <c r="V69" s="117" t="s">
        <v>132</v>
      </c>
    </row>
    <row r="70" spans="1:22" x14ac:dyDescent="0.3">
      <c r="A70" s="116" t="s">
        <v>25</v>
      </c>
      <c r="B70" s="2" t="s">
        <v>24</v>
      </c>
      <c r="C70" s="5" t="s">
        <v>26</v>
      </c>
      <c r="D70" s="2"/>
      <c r="E70" s="2" t="s">
        <v>135</v>
      </c>
      <c r="F70" s="2"/>
      <c r="G70" s="2"/>
      <c r="H70" s="2"/>
      <c r="I70" s="2"/>
      <c r="J70" s="2">
        <v>7</v>
      </c>
      <c r="K70" s="2">
        <v>4</v>
      </c>
      <c r="L70" s="2">
        <v>3</v>
      </c>
      <c r="M70" s="2">
        <v>2</v>
      </c>
      <c r="N70" s="2">
        <v>2</v>
      </c>
      <c r="O70" s="2">
        <f t="shared" si="7"/>
        <v>18</v>
      </c>
      <c r="P70" s="2">
        <v>1</v>
      </c>
      <c r="Q70" s="3" t="str">
        <f>IF(ISBLANK(P70),"",IF(P70=1,CONCATENATE(SUM($P$5:P70)),CONCATENATE(SUM($P$5:P70)-P70+1,"-",SUM($P$5:P70))))</f>
        <v>85</v>
      </c>
      <c r="R70" s="2">
        <f t="shared" si="3"/>
        <v>18</v>
      </c>
      <c r="S70" s="2">
        <f>ROUND(SUMPRODUCT($F$2:$N$2,F70:N70)+$R$2,2)</f>
        <v>5.08</v>
      </c>
      <c r="T70" s="2">
        <f>ROUND(S70+$S$2+(O70*$T$2),2)</f>
        <v>6.64</v>
      </c>
      <c r="U70" s="2" t="s">
        <v>18</v>
      </c>
      <c r="V70" s="117" t="s">
        <v>132</v>
      </c>
    </row>
  </sheetData>
  <phoneticPr fontId="4" type="noConversion"/>
  <conditionalFormatting sqref="Q1:Q1048576">
    <cfRule type="duplicateValues" dxfId="5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0C37-51D6-4575-959C-46C60226458A}">
  <dimension ref="A1:V121"/>
  <sheetViews>
    <sheetView topLeftCell="A16" zoomScale="94" zoomScaleNormal="94" workbookViewId="0">
      <selection activeCell="K34" sqref="K34"/>
    </sheetView>
  </sheetViews>
  <sheetFormatPr defaultColWidth="11.33203125" defaultRowHeight="14.4" x14ac:dyDescent="0.3"/>
  <cols>
    <col min="1" max="1" width="20.33203125" style="1" bestFit="1" customWidth="1"/>
    <col min="2" max="2" width="13.33203125" style="1" customWidth="1"/>
    <col min="3" max="3" width="9.88671875" style="1" customWidth="1"/>
    <col min="4" max="4" width="6.21875" style="1" customWidth="1"/>
    <col min="5" max="5" width="7.33203125" style="1" customWidth="1"/>
    <col min="6" max="9" width="5.6640625" style="1" bestFit="1" customWidth="1"/>
    <col min="10" max="10" width="5.88671875" style="1" customWidth="1"/>
    <col min="11" max="11" width="7" style="1" customWidth="1"/>
    <col min="12" max="12" width="8" style="1" customWidth="1"/>
    <col min="13" max="13" width="9.109375" style="1" customWidth="1"/>
    <col min="14" max="14" width="10.109375" style="1" customWidth="1"/>
    <col min="15" max="15" width="10.33203125" style="1" customWidth="1"/>
    <col min="16" max="16" width="6.33203125" style="1" customWidth="1"/>
    <col min="17" max="17" width="10.109375" style="1" customWidth="1"/>
    <col min="18" max="18" width="12.33203125" style="1" customWidth="1"/>
    <col min="19" max="20" width="10.33203125" style="1" customWidth="1"/>
    <col min="21" max="21" width="13.5546875" style="1" customWidth="1"/>
    <col min="22" max="22" width="16" style="1" customWidth="1"/>
    <col min="23" max="16384" width="11.33203125" style="1"/>
  </cols>
  <sheetData>
    <row r="1" spans="1:22" x14ac:dyDescent="0.3">
      <c r="R1" s="1" t="s">
        <v>11</v>
      </c>
      <c r="S1" s="1" t="s">
        <v>12</v>
      </c>
      <c r="T1" s="1" t="s">
        <v>13</v>
      </c>
    </row>
    <row r="2" spans="1:22" x14ac:dyDescent="0.3">
      <c r="F2" s="4">
        <v>0.218</v>
      </c>
      <c r="G2" s="4">
        <v>0.22600000000000001</v>
      </c>
      <c r="H2" s="4">
        <v>0.23400000000000001</v>
      </c>
      <c r="I2" s="4">
        <v>0.24399999999999999</v>
      </c>
      <c r="J2" s="4">
        <v>0.26200000000000001</v>
      </c>
      <c r="K2" s="4">
        <v>0.27</v>
      </c>
      <c r="L2" s="4">
        <v>0.28999999999999998</v>
      </c>
      <c r="M2" s="4">
        <v>0.32200000000000001</v>
      </c>
      <c r="N2" s="4">
        <v>0.32600000000000001</v>
      </c>
      <c r="R2" s="2"/>
      <c r="S2" s="2">
        <v>1.2</v>
      </c>
      <c r="T2" s="2">
        <v>0.02</v>
      </c>
    </row>
    <row r="4" spans="1:22" x14ac:dyDescent="0.3">
      <c r="A4" s="118" t="s">
        <v>19</v>
      </c>
      <c r="B4" s="119" t="s">
        <v>151</v>
      </c>
      <c r="C4" s="119" t="s">
        <v>20</v>
      </c>
      <c r="D4" s="119" t="s">
        <v>14</v>
      </c>
      <c r="E4" s="119" t="s">
        <v>1</v>
      </c>
      <c r="F4" s="119" t="s">
        <v>2</v>
      </c>
      <c r="G4" s="119" t="s">
        <v>3</v>
      </c>
      <c r="H4" s="119" t="s">
        <v>4</v>
      </c>
      <c r="I4" s="119" t="s">
        <v>5</v>
      </c>
      <c r="J4" s="119" t="s">
        <v>6</v>
      </c>
      <c r="K4" s="119" t="s">
        <v>16</v>
      </c>
      <c r="L4" s="119" t="s">
        <v>21</v>
      </c>
      <c r="M4" s="119" t="s">
        <v>22</v>
      </c>
      <c r="N4" s="119" t="s">
        <v>23</v>
      </c>
      <c r="O4" s="120" t="s">
        <v>15</v>
      </c>
      <c r="P4" s="120" t="s">
        <v>7</v>
      </c>
      <c r="Q4" s="119" t="s">
        <v>0</v>
      </c>
      <c r="R4" s="120" t="s">
        <v>17</v>
      </c>
      <c r="S4" s="119" t="s">
        <v>8</v>
      </c>
      <c r="T4" s="119" t="s">
        <v>9</v>
      </c>
      <c r="U4" s="119" t="s">
        <v>10</v>
      </c>
      <c r="V4" s="121" t="s">
        <v>152</v>
      </c>
    </row>
    <row r="5" spans="1:22" x14ac:dyDescent="0.3">
      <c r="A5" s="116" t="s">
        <v>25</v>
      </c>
      <c r="B5" s="2" t="s">
        <v>24</v>
      </c>
      <c r="C5" s="5" t="s">
        <v>26</v>
      </c>
      <c r="D5" s="2"/>
      <c r="E5" s="2" t="s">
        <v>133</v>
      </c>
      <c r="F5" s="2">
        <v>30</v>
      </c>
      <c r="G5" s="2"/>
      <c r="H5" s="2"/>
      <c r="I5" s="2"/>
      <c r="J5" s="2"/>
      <c r="K5" s="2"/>
      <c r="L5" s="2"/>
      <c r="M5" s="2"/>
      <c r="N5" s="2"/>
      <c r="O5" s="2">
        <f t="shared" ref="O5:O10" si="0">SUM(F5:N5)</f>
        <v>30</v>
      </c>
      <c r="P5" s="2">
        <v>1</v>
      </c>
      <c r="Q5" s="3" t="str">
        <f>IF(ISBLANK(P5),"",IF(P5=1,CONCATENATE(SUM($P$5:P5)),CONCATENATE(SUM($P$5:P5)-P5+1,"-",SUM($P$5:P5))))</f>
        <v>1</v>
      </c>
      <c r="R5" s="2">
        <f>O5*P5</f>
        <v>30</v>
      </c>
      <c r="S5" s="2">
        <f t="shared" ref="S5:S68" si="1">ROUND(SUMPRODUCT($F$2:$N$2,F5:N5)+$R$2,2)</f>
        <v>6.54</v>
      </c>
      <c r="T5" s="2">
        <f t="shared" ref="T5:T68" si="2">ROUND(S5+$S$2+(O5*$T$2),2)</f>
        <v>8.34</v>
      </c>
      <c r="U5" s="2" t="s">
        <v>18</v>
      </c>
      <c r="V5" s="117" t="s">
        <v>131</v>
      </c>
    </row>
    <row r="6" spans="1:22" x14ac:dyDescent="0.3">
      <c r="A6" s="116" t="s">
        <v>25</v>
      </c>
      <c r="B6" s="2" t="s">
        <v>24</v>
      </c>
      <c r="C6" s="5" t="s">
        <v>26</v>
      </c>
      <c r="D6" s="2"/>
      <c r="E6" s="2" t="s">
        <v>133</v>
      </c>
      <c r="F6" s="2"/>
      <c r="G6" s="2">
        <v>30</v>
      </c>
      <c r="H6" s="2"/>
      <c r="I6" s="2"/>
      <c r="J6" s="2"/>
      <c r="K6" s="2"/>
      <c r="L6" s="2"/>
      <c r="M6" s="2"/>
      <c r="N6" s="2"/>
      <c r="O6" s="2">
        <f t="shared" si="0"/>
        <v>30</v>
      </c>
      <c r="P6" s="2">
        <v>1</v>
      </c>
      <c r="Q6" s="3" t="str">
        <f>IF(ISBLANK(P6),"",IF(P6=1,CONCATENATE(SUM($P$5:P6)),CONCATENATE(SUM($P$5:P6)-P6+1,"-",SUM($P$5:P6))))</f>
        <v>2</v>
      </c>
      <c r="R6" s="2">
        <f t="shared" ref="R6:R70" si="3">O6*P6</f>
        <v>30</v>
      </c>
      <c r="S6" s="2">
        <f t="shared" si="1"/>
        <v>6.78</v>
      </c>
      <c r="T6" s="2">
        <f t="shared" si="2"/>
        <v>8.58</v>
      </c>
      <c r="U6" s="2" t="s">
        <v>18</v>
      </c>
      <c r="V6" s="117" t="s">
        <v>131</v>
      </c>
    </row>
    <row r="7" spans="1:22" x14ac:dyDescent="0.3">
      <c r="A7" s="116" t="s">
        <v>25</v>
      </c>
      <c r="B7" s="2" t="s">
        <v>24</v>
      </c>
      <c r="C7" s="5" t="s">
        <v>26</v>
      </c>
      <c r="D7" s="2"/>
      <c r="E7" s="2" t="s">
        <v>133</v>
      </c>
      <c r="F7" s="2">
        <v>3</v>
      </c>
      <c r="G7" s="2">
        <v>26</v>
      </c>
      <c r="H7" s="2"/>
      <c r="I7" s="2"/>
      <c r="J7" s="2"/>
      <c r="K7" s="2"/>
      <c r="L7" s="2"/>
      <c r="M7" s="2"/>
      <c r="N7" s="2"/>
      <c r="O7" s="2">
        <f t="shared" si="0"/>
        <v>29</v>
      </c>
      <c r="P7" s="2">
        <v>1</v>
      </c>
      <c r="Q7" s="3" t="str">
        <f>IF(ISBLANK(P7),"",IF(P7=1,CONCATENATE(SUM($P$5:P7)),CONCATENATE(SUM($P$5:P7)-P7+1,"-",SUM($P$5:P7))))</f>
        <v>3</v>
      </c>
      <c r="R7" s="2">
        <f t="shared" si="3"/>
        <v>29</v>
      </c>
      <c r="S7" s="2">
        <f t="shared" si="1"/>
        <v>6.53</v>
      </c>
      <c r="T7" s="2">
        <f t="shared" si="2"/>
        <v>8.31</v>
      </c>
      <c r="U7" s="2" t="s">
        <v>18</v>
      </c>
      <c r="V7" s="117" t="s">
        <v>131</v>
      </c>
    </row>
    <row r="8" spans="1:22" x14ac:dyDescent="0.3">
      <c r="A8" s="116" t="s">
        <v>25</v>
      </c>
      <c r="B8" s="2" t="s">
        <v>24</v>
      </c>
      <c r="C8" s="5" t="s">
        <v>26</v>
      </c>
      <c r="D8" s="2"/>
      <c r="E8" s="2" t="s">
        <v>133</v>
      </c>
      <c r="F8" s="2"/>
      <c r="G8" s="2"/>
      <c r="H8" s="2">
        <v>27</v>
      </c>
      <c r="I8" s="2"/>
      <c r="J8" s="2">
        <v>2</v>
      </c>
      <c r="K8" s="2"/>
      <c r="L8" s="2"/>
      <c r="M8" s="2"/>
      <c r="N8" s="2"/>
      <c r="O8" s="2">
        <f t="shared" si="0"/>
        <v>29</v>
      </c>
      <c r="P8" s="2">
        <v>1</v>
      </c>
      <c r="Q8" s="3" t="str">
        <f>IF(ISBLANK(P8),"",IF(P8=1,CONCATENATE(SUM($P$5:P8)),CONCATENATE(SUM($P$5:P8)-P8+1,"-",SUM($P$5:P8))))</f>
        <v>4</v>
      </c>
      <c r="R8" s="2">
        <f t="shared" si="3"/>
        <v>29</v>
      </c>
      <c r="S8" s="2">
        <f t="shared" si="1"/>
        <v>6.84</v>
      </c>
      <c r="T8" s="2">
        <f t="shared" si="2"/>
        <v>8.6199999999999992</v>
      </c>
      <c r="U8" s="2" t="s">
        <v>18</v>
      </c>
      <c r="V8" s="117" t="s">
        <v>131</v>
      </c>
    </row>
    <row r="9" spans="1:22" x14ac:dyDescent="0.3">
      <c r="A9" s="116" t="s">
        <v>25</v>
      </c>
      <c r="B9" s="2" t="s">
        <v>24</v>
      </c>
      <c r="C9" s="5" t="s">
        <v>26</v>
      </c>
      <c r="D9" s="2"/>
      <c r="E9" s="2" t="s">
        <v>133</v>
      </c>
      <c r="F9" s="2"/>
      <c r="G9" s="2"/>
      <c r="H9" s="2"/>
      <c r="I9" s="2"/>
      <c r="J9" s="2"/>
      <c r="K9" s="2"/>
      <c r="L9" s="2">
        <v>24</v>
      </c>
      <c r="M9" s="2"/>
      <c r="N9" s="2"/>
      <c r="O9" s="2">
        <f t="shared" si="0"/>
        <v>24</v>
      </c>
      <c r="P9" s="2">
        <v>1</v>
      </c>
      <c r="Q9" s="3" t="str">
        <f>IF(ISBLANK(P9),"",IF(P9=1,CONCATENATE(SUM($P$5:P9)),CONCATENATE(SUM($P$5:P9)-P9+1,"-",SUM($P$5:P9))))</f>
        <v>5</v>
      </c>
      <c r="R9" s="2">
        <f t="shared" si="3"/>
        <v>24</v>
      </c>
      <c r="S9" s="2">
        <f t="shared" si="1"/>
        <v>6.96</v>
      </c>
      <c r="T9" s="2">
        <f t="shared" si="2"/>
        <v>8.64</v>
      </c>
      <c r="U9" s="2" t="s">
        <v>18</v>
      </c>
      <c r="V9" s="117" t="s">
        <v>131</v>
      </c>
    </row>
    <row r="10" spans="1:22" x14ac:dyDescent="0.3">
      <c r="A10" s="116" t="s">
        <v>25</v>
      </c>
      <c r="B10" s="2" t="s">
        <v>24</v>
      </c>
      <c r="C10" s="5" t="s">
        <v>26</v>
      </c>
      <c r="D10" s="2"/>
      <c r="E10" s="2" t="s">
        <v>133</v>
      </c>
      <c r="F10" s="2"/>
      <c r="G10" s="2"/>
      <c r="H10" s="2"/>
      <c r="I10" s="2"/>
      <c r="J10" s="2"/>
      <c r="K10" s="2"/>
      <c r="L10" s="2">
        <v>1</v>
      </c>
      <c r="M10" s="2">
        <v>20</v>
      </c>
      <c r="N10" s="2"/>
      <c r="O10" s="2">
        <f t="shared" si="0"/>
        <v>21</v>
      </c>
      <c r="P10" s="2">
        <v>1</v>
      </c>
      <c r="Q10" s="3" t="str">
        <f>IF(ISBLANK(P10),"",IF(P10=1,CONCATENATE(SUM($P$5:P10)),CONCATENATE(SUM($P$5:P10)-P10+1,"-",SUM($P$5:P10))))</f>
        <v>6</v>
      </c>
      <c r="R10" s="2">
        <f t="shared" si="3"/>
        <v>21</v>
      </c>
      <c r="S10" s="2">
        <f t="shared" si="1"/>
        <v>6.73</v>
      </c>
      <c r="T10" s="2">
        <f t="shared" si="2"/>
        <v>8.35</v>
      </c>
      <c r="U10" s="2" t="s">
        <v>18</v>
      </c>
      <c r="V10" s="117" t="s">
        <v>131</v>
      </c>
    </row>
    <row r="11" spans="1:22" x14ac:dyDescent="0.3">
      <c r="A11" s="116" t="s">
        <v>25</v>
      </c>
      <c r="B11" s="2" t="s">
        <v>24</v>
      </c>
      <c r="C11" s="5" t="s">
        <v>26</v>
      </c>
      <c r="D11" s="2"/>
      <c r="E11" s="2" t="s">
        <v>133</v>
      </c>
      <c r="F11" s="2"/>
      <c r="G11" s="2"/>
      <c r="H11" s="2"/>
      <c r="I11" s="2"/>
      <c r="J11" s="2"/>
      <c r="K11" s="2">
        <v>17</v>
      </c>
      <c r="L11" s="2"/>
      <c r="M11" s="2"/>
      <c r="N11" s="2">
        <v>8</v>
      </c>
      <c r="O11" s="2">
        <f t="shared" ref="O11:O74" si="4">SUM(F11:N11)</f>
        <v>25</v>
      </c>
      <c r="P11" s="2">
        <v>1</v>
      </c>
      <c r="Q11" s="3" t="str">
        <f>IF(ISBLANK(P11),"",IF(P11=1,CONCATENATE(SUM($P$5:P11)),CONCATENATE(SUM($P$5:P11)-P11+1,"-",SUM($P$5:P11))))</f>
        <v>7</v>
      </c>
      <c r="R11" s="2">
        <f t="shared" si="3"/>
        <v>25</v>
      </c>
      <c r="S11" s="2">
        <f t="shared" si="1"/>
        <v>7.2</v>
      </c>
      <c r="T11" s="2">
        <f t="shared" si="2"/>
        <v>8.9</v>
      </c>
      <c r="U11" s="2" t="s">
        <v>18</v>
      </c>
      <c r="V11" s="117" t="s">
        <v>131</v>
      </c>
    </row>
    <row r="12" spans="1:22" x14ac:dyDescent="0.3">
      <c r="A12" s="116" t="s">
        <v>25</v>
      </c>
      <c r="B12" s="2" t="s">
        <v>24</v>
      </c>
      <c r="C12" s="5" t="s">
        <v>26</v>
      </c>
      <c r="D12" s="2"/>
      <c r="E12" s="2" t="s">
        <v>135</v>
      </c>
      <c r="F12" s="2"/>
      <c r="G12" s="2">
        <v>30</v>
      </c>
      <c r="H12" s="2"/>
      <c r="I12" s="2"/>
      <c r="J12" s="2"/>
      <c r="K12" s="2"/>
      <c r="L12" s="2"/>
      <c r="M12" s="2"/>
      <c r="N12" s="2"/>
      <c r="O12" s="2">
        <f t="shared" si="4"/>
        <v>30</v>
      </c>
      <c r="P12" s="2">
        <v>1</v>
      </c>
      <c r="Q12" s="3" t="str">
        <f>IF(ISBLANK(P12),"",IF(P12=1,CONCATENATE(SUM($P$5:P12)),CONCATENATE(SUM($P$5:P12)-P12+1,"-",SUM($P$5:P12))))</f>
        <v>8</v>
      </c>
      <c r="R12" s="2">
        <f t="shared" si="3"/>
        <v>30</v>
      </c>
      <c r="S12" s="2">
        <f t="shared" si="1"/>
        <v>6.78</v>
      </c>
      <c r="T12" s="2">
        <f t="shared" si="2"/>
        <v>8.58</v>
      </c>
      <c r="U12" s="2" t="s">
        <v>18</v>
      </c>
      <c r="V12" s="117" t="s">
        <v>131</v>
      </c>
    </row>
    <row r="13" spans="1:22" x14ac:dyDescent="0.3">
      <c r="A13" s="116" t="s">
        <v>25</v>
      </c>
      <c r="B13" s="2" t="s">
        <v>24</v>
      </c>
      <c r="C13" s="5" t="s">
        <v>26</v>
      </c>
      <c r="D13" s="2"/>
      <c r="E13" s="2" t="s">
        <v>135</v>
      </c>
      <c r="F13" s="2"/>
      <c r="G13" s="2"/>
      <c r="H13" s="2">
        <v>30</v>
      </c>
      <c r="I13" s="2"/>
      <c r="J13" s="2"/>
      <c r="K13" s="2"/>
      <c r="L13" s="2"/>
      <c r="M13" s="2"/>
      <c r="N13" s="2"/>
      <c r="O13" s="2">
        <f t="shared" si="4"/>
        <v>30</v>
      </c>
      <c r="P13" s="2">
        <v>1</v>
      </c>
      <c r="Q13" s="3" t="str">
        <f>IF(ISBLANK(P13),"",IF(P13=1,CONCATENATE(SUM($P$5:P13)),CONCATENATE(SUM($P$5:P13)-P13+1,"-",SUM($P$5:P13))))</f>
        <v>9</v>
      </c>
      <c r="R13" s="2">
        <f t="shared" si="3"/>
        <v>30</v>
      </c>
      <c r="S13" s="2">
        <f t="shared" si="1"/>
        <v>7.02</v>
      </c>
      <c r="T13" s="2">
        <f t="shared" si="2"/>
        <v>8.82</v>
      </c>
      <c r="U13" s="2" t="s">
        <v>18</v>
      </c>
      <c r="V13" s="117" t="s">
        <v>131</v>
      </c>
    </row>
    <row r="14" spans="1:22" x14ac:dyDescent="0.3">
      <c r="A14" s="116" t="s">
        <v>25</v>
      </c>
      <c r="B14" s="2" t="s">
        <v>24</v>
      </c>
      <c r="C14" s="5" t="s">
        <v>26</v>
      </c>
      <c r="D14" s="2"/>
      <c r="E14" s="2" t="s">
        <v>135</v>
      </c>
      <c r="F14" s="2"/>
      <c r="G14" s="2"/>
      <c r="H14" s="2"/>
      <c r="I14" s="2">
        <v>30</v>
      </c>
      <c r="J14" s="2"/>
      <c r="K14" s="2"/>
      <c r="L14" s="2"/>
      <c r="M14" s="2"/>
      <c r="N14" s="2"/>
      <c r="O14" s="2">
        <f t="shared" si="4"/>
        <v>30</v>
      </c>
      <c r="P14" s="2">
        <v>1</v>
      </c>
      <c r="Q14" s="3" t="str">
        <f>IF(ISBLANK(P14),"",IF(P14=1,CONCATENATE(SUM($P$5:P14)),CONCATENATE(SUM($P$5:P14)-P14+1,"-",SUM($P$5:P14))))</f>
        <v>10</v>
      </c>
      <c r="R14" s="2">
        <f t="shared" si="3"/>
        <v>30</v>
      </c>
      <c r="S14" s="2">
        <f t="shared" si="1"/>
        <v>7.32</v>
      </c>
      <c r="T14" s="2">
        <f t="shared" si="2"/>
        <v>9.1199999999999992</v>
      </c>
      <c r="U14" s="2" t="s">
        <v>18</v>
      </c>
      <c r="V14" s="117" t="s">
        <v>131</v>
      </c>
    </row>
    <row r="15" spans="1:22" x14ac:dyDescent="0.3">
      <c r="A15" s="116" t="s">
        <v>25</v>
      </c>
      <c r="B15" s="2" t="s">
        <v>24</v>
      </c>
      <c r="C15" s="5" t="s">
        <v>26</v>
      </c>
      <c r="D15" s="2"/>
      <c r="E15" s="2" t="s">
        <v>135</v>
      </c>
      <c r="F15" s="2"/>
      <c r="G15" s="2"/>
      <c r="H15" s="2"/>
      <c r="I15" s="2"/>
      <c r="J15" s="2">
        <v>24</v>
      </c>
      <c r="K15" s="2"/>
      <c r="L15" s="2"/>
      <c r="M15" s="2"/>
      <c r="N15" s="2"/>
      <c r="O15" s="2">
        <f t="shared" si="4"/>
        <v>24</v>
      </c>
      <c r="P15" s="2">
        <v>1</v>
      </c>
      <c r="Q15" s="3" t="str">
        <f>IF(ISBLANK(P15),"",IF(P15=1,CONCATENATE(SUM($P$5:P15)),CONCATENATE(SUM($P$5:P15)-P15+1,"-",SUM($P$5:P15))))</f>
        <v>11</v>
      </c>
      <c r="R15" s="2">
        <f t="shared" si="3"/>
        <v>24</v>
      </c>
      <c r="S15" s="2">
        <f t="shared" si="1"/>
        <v>6.29</v>
      </c>
      <c r="T15" s="2">
        <f t="shared" si="2"/>
        <v>7.97</v>
      </c>
      <c r="U15" s="2" t="s">
        <v>18</v>
      </c>
      <c r="V15" s="117" t="s">
        <v>131</v>
      </c>
    </row>
    <row r="16" spans="1:22" x14ac:dyDescent="0.3">
      <c r="A16" s="116" t="s">
        <v>25</v>
      </c>
      <c r="B16" s="2" t="s">
        <v>24</v>
      </c>
      <c r="C16" s="5" t="s">
        <v>26</v>
      </c>
      <c r="D16" s="2"/>
      <c r="E16" s="2" t="s">
        <v>135</v>
      </c>
      <c r="F16" s="2"/>
      <c r="G16" s="2"/>
      <c r="H16" s="2"/>
      <c r="I16" s="2"/>
      <c r="J16" s="2"/>
      <c r="K16" s="2">
        <v>24</v>
      </c>
      <c r="L16" s="2"/>
      <c r="M16" s="2"/>
      <c r="N16" s="2"/>
      <c r="O16" s="2">
        <f t="shared" si="4"/>
        <v>24</v>
      </c>
      <c r="P16" s="2">
        <v>1</v>
      </c>
      <c r="Q16" s="3" t="str">
        <f>IF(ISBLANK(P16),"",IF(P16=1,CONCATENATE(SUM($P$5:P16)),CONCATENATE(SUM($P$5:P16)-P16+1,"-",SUM($P$5:P16))))</f>
        <v>12</v>
      </c>
      <c r="R16" s="2">
        <f t="shared" si="3"/>
        <v>24</v>
      </c>
      <c r="S16" s="2">
        <f t="shared" si="1"/>
        <v>6.48</v>
      </c>
      <c r="T16" s="2">
        <f t="shared" si="2"/>
        <v>8.16</v>
      </c>
      <c r="U16" s="2" t="s">
        <v>18</v>
      </c>
      <c r="V16" s="117" t="s">
        <v>131</v>
      </c>
    </row>
    <row r="17" spans="1:22" x14ac:dyDescent="0.3">
      <c r="A17" s="116" t="s">
        <v>25</v>
      </c>
      <c r="B17" s="2" t="s">
        <v>24</v>
      </c>
      <c r="C17" s="5" t="s">
        <v>26</v>
      </c>
      <c r="D17" s="2"/>
      <c r="E17" s="2" t="s">
        <v>135</v>
      </c>
      <c r="F17" s="2"/>
      <c r="G17" s="2"/>
      <c r="H17" s="2"/>
      <c r="I17" s="2"/>
      <c r="J17" s="2"/>
      <c r="K17" s="2"/>
      <c r="L17" s="2">
        <v>24</v>
      </c>
      <c r="M17" s="2"/>
      <c r="N17" s="2"/>
      <c r="O17" s="2">
        <f t="shared" si="4"/>
        <v>24</v>
      </c>
      <c r="P17" s="2">
        <v>1</v>
      </c>
      <c r="Q17" s="3" t="str">
        <f>IF(ISBLANK(P17),"",IF(P17=1,CONCATENATE(SUM($P$5:P17)),CONCATENATE(SUM($P$5:P17)-P17+1,"-",SUM($P$5:P17))))</f>
        <v>13</v>
      </c>
      <c r="R17" s="2">
        <f t="shared" si="3"/>
        <v>24</v>
      </c>
      <c r="S17" s="2">
        <f t="shared" si="1"/>
        <v>6.96</v>
      </c>
      <c r="T17" s="2">
        <f t="shared" si="2"/>
        <v>8.64</v>
      </c>
      <c r="U17" s="2" t="s">
        <v>18</v>
      </c>
      <c r="V17" s="117" t="s">
        <v>131</v>
      </c>
    </row>
    <row r="18" spans="1:22" x14ac:dyDescent="0.3">
      <c r="A18" s="116" t="s">
        <v>25</v>
      </c>
      <c r="B18" s="2" t="s">
        <v>24</v>
      </c>
      <c r="C18" s="5" t="s">
        <v>26</v>
      </c>
      <c r="D18" s="2"/>
      <c r="E18" s="2" t="s">
        <v>135</v>
      </c>
      <c r="F18" s="2"/>
      <c r="G18" s="2"/>
      <c r="H18" s="2"/>
      <c r="I18" s="2"/>
      <c r="J18" s="2"/>
      <c r="K18" s="2"/>
      <c r="L18" s="2"/>
      <c r="M18" s="2">
        <v>23</v>
      </c>
      <c r="N18" s="2"/>
      <c r="O18" s="2">
        <f t="shared" si="4"/>
        <v>23</v>
      </c>
      <c r="P18" s="2">
        <v>1</v>
      </c>
      <c r="Q18" s="3" t="str">
        <f>IF(ISBLANK(P18),"",IF(P18=1,CONCATENATE(SUM($P$5:P18)),CONCATENATE(SUM($P$5:P18)-P18+1,"-",SUM($P$5:P18))))</f>
        <v>14</v>
      </c>
      <c r="R18" s="2">
        <f t="shared" si="3"/>
        <v>23</v>
      </c>
      <c r="S18" s="2">
        <f t="shared" si="1"/>
        <v>7.41</v>
      </c>
      <c r="T18" s="2">
        <f t="shared" si="2"/>
        <v>9.07</v>
      </c>
      <c r="U18" s="2" t="s">
        <v>18</v>
      </c>
      <c r="V18" s="117" t="s">
        <v>131</v>
      </c>
    </row>
    <row r="19" spans="1:22" x14ac:dyDescent="0.3">
      <c r="A19" s="116" t="s">
        <v>25</v>
      </c>
      <c r="B19" s="2" t="s">
        <v>24</v>
      </c>
      <c r="C19" s="5" t="s">
        <v>26</v>
      </c>
      <c r="D19" s="2"/>
      <c r="E19" s="2" t="s">
        <v>135</v>
      </c>
      <c r="F19" s="2"/>
      <c r="G19" s="2"/>
      <c r="H19" s="2"/>
      <c r="I19" s="2"/>
      <c r="J19" s="2">
        <v>9</v>
      </c>
      <c r="K19" s="2"/>
      <c r="L19" s="2"/>
      <c r="M19" s="2"/>
      <c r="N19" s="2">
        <v>13</v>
      </c>
      <c r="O19" s="2">
        <f>SUM(F19:N19)</f>
        <v>22</v>
      </c>
      <c r="P19" s="2">
        <v>1</v>
      </c>
      <c r="Q19" s="3" t="str">
        <f>IF(ISBLANK(P19),"",IF(P19=1,CONCATENATE(SUM($P$5:P19)),CONCATENATE(SUM($P$5:P19)-P19+1,"-",SUM($P$5:P19))))</f>
        <v>15</v>
      </c>
      <c r="R19" s="2">
        <f t="shared" si="3"/>
        <v>22</v>
      </c>
      <c r="S19" s="2">
        <f t="shared" si="1"/>
        <v>6.6</v>
      </c>
      <c r="T19" s="2">
        <f t="shared" si="2"/>
        <v>8.24</v>
      </c>
      <c r="U19" s="2" t="s">
        <v>18</v>
      </c>
      <c r="V19" s="117" t="s">
        <v>131</v>
      </c>
    </row>
    <row r="20" spans="1:22" x14ac:dyDescent="0.3">
      <c r="A20" s="116" t="s">
        <v>25</v>
      </c>
      <c r="B20" s="2" t="s">
        <v>24</v>
      </c>
      <c r="C20" s="5" t="s">
        <v>26</v>
      </c>
      <c r="D20" s="2"/>
      <c r="E20" s="2" t="s">
        <v>135</v>
      </c>
      <c r="F20" s="2"/>
      <c r="G20" s="2"/>
      <c r="H20" s="2"/>
      <c r="I20" s="2"/>
      <c r="J20" s="2"/>
      <c r="K20" s="2">
        <v>10</v>
      </c>
      <c r="L20" s="2">
        <v>11</v>
      </c>
      <c r="M20" s="2"/>
      <c r="N20" s="2"/>
      <c r="O20" s="2">
        <f t="shared" si="4"/>
        <v>21</v>
      </c>
      <c r="P20" s="2">
        <v>1</v>
      </c>
      <c r="Q20" s="3" t="str">
        <f>IF(ISBLANK(P20),"",IF(P20=1,CONCATENATE(SUM($P$5:P20)),CONCATENATE(SUM($P$5:P20)-P20+1,"-",SUM($P$5:P20))))</f>
        <v>16</v>
      </c>
      <c r="R20" s="2">
        <f t="shared" si="3"/>
        <v>21</v>
      </c>
      <c r="S20" s="2">
        <f t="shared" si="1"/>
        <v>5.89</v>
      </c>
      <c r="T20" s="2">
        <f t="shared" si="2"/>
        <v>7.51</v>
      </c>
      <c r="U20" s="2" t="s">
        <v>18</v>
      </c>
      <c r="V20" s="117" t="s">
        <v>131</v>
      </c>
    </row>
    <row r="21" spans="1:22" x14ac:dyDescent="0.3">
      <c r="A21" s="116" t="s">
        <v>25</v>
      </c>
      <c r="B21" s="2" t="s">
        <v>24</v>
      </c>
      <c r="C21" s="5" t="s">
        <v>26</v>
      </c>
      <c r="D21" s="2"/>
      <c r="E21" s="2" t="s">
        <v>135</v>
      </c>
      <c r="F21" s="2">
        <v>11</v>
      </c>
      <c r="G21" s="2"/>
      <c r="H21" s="2">
        <v>9</v>
      </c>
      <c r="I21" s="2"/>
      <c r="J21" s="2"/>
      <c r="K21" s="2"/>
      <c r="L21" s="2"/>
      <c r="M21" s="2"/>
      <c r="N21" s="2"/>
      <c r="O21" s="2">
        <f t="shared" si="4"/>
        <v>20</v>
      </c>
      <c r="P21" s="2">
        <v>1</v>
      </c>
      <c r="Q21" s="3" t="str">
        <f>IF(ISBLANK(P21),"",IF(P21=1,CONCATENATE(SUM($P$5:P21)),CONCATENATE(SUM($P$5:P21)-P21+1,"-",SUM($P$5:P21))))</f>
        <v>17</v>
      </c>
      <c r="R21" s="2">
        <f t="shared" si="3"/>
        <v>20</v>
      </c>
      <c r="S21" s="2">
        <f t="shared" si="1"/>
        <v>4.5</v>
      </c>
      <c r="T21" s="2">
        <f t="shared" si="2"/>
        <v>6.1</v>
      </c>
      <c r="U21" s="2" t="s">
        <v>18</v>
      </c>
      <c r="V21" s="117" t="s">
        <v>131</v>
      </c>
    </row>
    <row r="22" spans="1:22" x14ac:dyDescent="0.3">
      <c r="A22" s="116" t="s">
        <v>25</v>
      </c>
      <c r="B22" s="2" t="s">
        <v>24</v>
      </c>
      <c r="C22" s="5" t="s">
        <v>26</v>
      </c>
      <c r="D22" s="2"/>
      <c r="E22" s="2" t="s">
        <v>135</v>
      </c>
      <c r="F22" s="2"/>
      <c r="G22" s="2">
        <v>3</v>
      </c>
      <c r="H22" s="2"/>
      <c r="I22" s="2">
        <v>7</v>
      </c>
      <c r="J22" s="2"/>
      <c r="K22" s="2"/>
      <c r="L22" s="2"/>
      <c r="M22" s="2"/>
      <c r="N22" s="2"/>
      <c r="O22" s="2">
        <f t="shared" si="4"/>
        <v>10</v>
      </c>
      <c r="P22" s="2">
        <v>1</v>
      </c>
      <c r="Q22" s="3" t="str">
        <f>IF(ISBLANK(P22),"",IF(P22=1,CONCATENATE(SUM($P$5:P22)),CONCATENATE(SUM($P$5:P22)-P22+1,"-",SUM($P$5:P22))))</f>
        <v>18</v>
      </c>
      <c r="R22" s="2">
        <f t="shared" si="3"/>
        <v>10</v>
      </c>
      <c r="S22" s="2">
        <f t="shared" si="1"/>
        <v>2.39</v>
      </c>
      <c r="T22" s="2">
        <f t="shared" si="2"/>
        <v>3.79</v>
      </c>
      <c r="U22" s="2" t="s">
        <v>18</v>
      </c>
      <c r="V22" s="117" t="s">
        <v>131</v>
      </c>
    </row>
    <row r="23" spans="1:22" x14ac:dyDescent="0.3">
      <c r="A23" s="116" t="s">
        <v>25</v>
      </c>
      <c r="B23" s="2" t="s">
        <v>24</v>
      </c>
      <c r="C23" s="5" t="s">
        <v>26</v>
      </c>
      <c r="D23" s="2"/>
      <c r="E23" s="2" t="s">
        <v>136</v>
      </c>
      <c r="F23" s="2">
        <v>28</v>
      </c>
      <c r="G23" s="2"/>
      <c r="H23" s="2"/>
      <c r="I23" s="2"/>
      <c r="J23" s="2"/>
      <c r="K23" s="2"/>
      <c r="L23" s="2"/>
      <c r="M23" s="2"/>
      <c r="N23" s="2"/>
      <c r="O23" s="2">
        <f t="shared" si="4"/>
        <v>28</v>
      </c>
      <c r="P23" s="2">
        <v>1</v>
      </c>
      <c r="Q23" s="3" t="str">
        <f>IF(ISBLANK(P23),"",IF(P23=1,CONCATENATE(SUM($P$5:P23)),CONCATENATE(SUM($P$5:P23)-P23+1,"-",SUM($P$5:P23))))</f>
        <v>19</v>
      </c>
      <c r="R23" s="2">
        <f t="shared" si="3"/>
        <v>28</v>
      </c>
      <c r="S23" s="2">
        <f t="shared" si="1"/>
        <v>6.1</v>
      </c>
      <c r="T23" s="2">
        <f t="shared" si="2"/>
        <v>7.86</v>
      </c>
      <c r="U23" s="2" t="s">
        <v>18</v>
      </c>
      <c r="V23" s="117" t="s">
        <v>131</v>
      </c>
    </row>
    <row r="24" spans="1:22" x14ac:dyDescent="0.3">
      <c r="A24" s="116" t="s">
        <v>25</v>
      </c>
      <c r="B24" s="2" t="s">
        <v>24</v>
      </c>
      <c r="C24" s="5" t="s">
        <v>26</v>
      </c>
      <c r="D24" s="2"/>
      <c r="E24" s="2" t="s">
        <v>136</v>
      </c>
      <c r="F24" s="2"/>
      <c r="G24" s="2">
        <v>30</v>
      </c>
      <c r="H24" s="2"/>
      <c r="I24" s="2"/>
      <c r="J24" s="2"/>
      <c r="K24" s="2"/>
      <c r="L24" s="2"/>
      <c r="M24" s="2"/>
      <c r="N24" s="2"/>
      <c r="O24" s="2">
        <f t="shared" si="4"/>
        <v>30</v>
      </c>
      <c r="P24" s="2">
        <v>2</v>
      </c>
      <c r="Q24" s="3" t="str">
        <f>IF(ISBLANK(P24),"",IF(P24=1,CONCATENATE(SUM($P$5:P24)),CONCATENATE(SUM($P$5:P24)-P24+1,"-",SUM($P$5:P24))))</f>
        <v>20-21</v>
      </c>
      <c r="R24" s="2">
        <f t="shared" si="3"/>
        <v>60</v>
      </c>
      <c r="S24" s="2">
        <f t="shared" si="1"/>
        <v>6.78</v>
      </c>
      <c r="T24" s="2">
        <f t="shared" si="2"/>
        <v>8.58</v>
      </c>
      <c r="U24" s="2" t="s">
        <v>18</v>
      </c>
      <c r="V24" s="117" t="s">
        <v>131</v>
      </c>
    </row>
    <row r="25" spans="1:22" x14ac:dyDescent="0.3">
      <c r="A25" s="116" t="s">
        <v>25</v>
      </c>
      <c r="B25" s="2" t="s">
        <v>24</v>
      </c>
      <c r="C25" s="5" t="s">
        <v>26</v>
      </c>
      <c r="D25" s="2"/>
      <c r="E25" s="2" t="s">
        <v>136</v>
      </c>
      <c r="F25" s="2"/>
      <c r="G25" s="2"/>
      <c r="H25" s="2">
        <v>30</v>
      </c>
      <c r="I25" s="2"/>
      <c r="J25" s="2"/>
      <c r="K25" s="2"/>
      <c r="L25" s="2"/>
      <c r="M25" s="2"/>
      <c r="N25" s="2"/>
      <c r="O25" s="2">
        <f t="shared" si="4"/>
        <v>30</v>
      </c>
      <c r="P25" s="2">
        <v>2</v>
      </c>
      <c r="Q25" s="3" t="str">
        <f>IF(ISBLANK(P25),"",IF(P25=1,CONCATENATE(SUM($P$5:P25)),CONCATENATE(SUM($P$5:P25)-P25+1,"-",SUM($P$5:P25))))</f>
        <v>22-23</v>
      </c>
      <c r="R25" s="2">
        <f t="shared" si="3"/>
        <v>60</v>
      </c>
      <c r="S25" s="2">
        <f t="shared" si="1"/>
        <v>7.02</v>
      </c>
      <c r="T25" s="2">
        <f t="shared" si="2"/>
        <v>8.82</v>
      </c>
      <c r="U25" s="2" t="s">
        <v>18</v>
      </c>
      <c r="V25" s="117" t="s">
        <v>131</v>
      </c>
    </row>
    <row r="26" spans="1:22" x14ac:dyDescent="0.3">
      <c r="A26" s="116" t="s">
        <v>25</v>
      </c>
      <c r="B26" s="2" t="s">
        <v>24</v>
      </c>
      <c r="C26" s="5" t="s">
        <v>26</v>
      </c>
      <c r="D26" s="2"/>
      <c r="E26" s="2" t="s">
        <v>136</v>
      </c>
      <c r="F26" s="2"/>
      <c r="G26" s="2"/>
      <c r="H26" s="2"/>
      <c r="I26" s="2">
        <v>30</v>
      </c>
      <c r="J26" s="2"/>
      <c r="K26" s="2"/>
      <c r="L26" s="2"/>
      <c r="M26" s="2"/>
      <c r="N26" s="2"/>
      <c r="O26" s="2">
        <f t="shared" si="4"/>
        <v>30</v>
      </c>
      <c r="P26" s="2">
        <v>2</v>
      </c>
      <c r="Q26" s="3" t="str">
        <f>IF(ISBLANK(P26),"",IF(P26=1,CONCATENATE(SUM($P$5:P26)),CONCATENATE(SUM($P$5:P26)-P26+1,"-",SUM($P$5:P26))))</f>
        <v>24-25</v>
      </c>
      <c r="R26" s="2">
        <f t="shared" si="3"/>
        <v>60</v>
      </c>
      <c r="S26" s="2">
        <f t="shared" si="1"/>
        <v>7.32</v>
      </c>
      <c r="T26" s="2">
        <f t="shared" si="2"/>
        <v>9.1199999999999992</v>
      </c>
      <c r="U26" s="2" t="s">
        <v>18</v>
      </c>
      <c r="V26" s="117" t="s">
        <v>131</v>
      </c>
    </row>
    <row r="27" spans="1:22" x14ac:dyDescent="0.3">
      <c r="A27" s="116" t="s">
        <v>25</v>
      </c>
      <c r="B27" s="2" t="s">
        <v>24</v>
      </c>
      <c r="C27" s="5" t="s">
        <v>26</v>
      </c>
      <c r="D27" s="2"/>
      <c r="E27" s="2" t="s">
        <v>136</v>
      </c>
      <c r="F27" s="2"/>
      <c r="G27" s="2"/>
      <c r="H27" s="2"/>
      <c r="I27" s="2"/>
      <c r="J27" s="2">
        <v>24</v>
      </c>
      <c r="K27" s="2"/>
      <c r="L27" s="2"/>
      <c r="M27" s="2"/>
      <c r="N27" s="2"/>
      <c r="O27" s="2">
        <f t="shared" si="4"/>
        <v>24</v>
      </c>
      <c r="P27" s="2">
        <v>2</v>
      </c>
      <c r="Q27" s="3" t="str">
        <f>IF(ISBLANK(P27),"",IF(P27=1,CONCATENATE(SUM($P$5:P27)),CONCATENATE(SUM($P$5:P27)-P27+1,"-",SUM($P$5:P27))))</f>
        <v>26-27</v>
      </c>
      <c r="R27" s="2">
        <f t="shared" si="3"/>
        <v>48</v>
      </c>
      <c r="S27" s="2">
        <f t="shared" si="1"/>
        <v>6.29</v>
      </c>
      <c r="T27" s="2">
        <f t="shared" si="2"/>
        <v>7.97</v>
      </c>
      <c r="U27" s="2" t="s">
        <v>18</v>
      </c>
      <c r="V27" s="117" t="s">
        <v>131</v>
      </c>
    </row>
    <row r="28" spans="1:22" x14ac:dyDescent="0.3">
      <c r="A28" s="116" t="s">
        <v>25</v>
      </c>
      <c r="B28" s="2" t="s">
        <v>24</v>
      </c>
      <c r="C28" s="5" t="s">
        <v>26</v>
      </c>
      <c r="D28" s="2"/>
      <c r="E28" s="2" t="s">
        <v>136</v>
      </c>
      <c r="F28" s="2"/>
      <c r="G28" s="2"/>
      <c r="H28" s="2"/>
      <c r="I28" s="2"/>
      <c r="J28" s="2"/>
      <c r="K28" s="2">
        <v>24</v>
      </c>
      <c r="L28" s="2"/>
      <c r="M28" s="2"/>
      <c r="N28" s="2"/>
      <c r="O28" s="2">
        <f t="shared" si="4"/>
        <v>24</v>
      </c>
      <c r="P28" s="2">
        <v>1</v>
      </c>
      <c r="Q28" s="3" t="str">
        <f>IF(ISBLANK(P28),"",IF(P28=1,CONCATENATE(SUM($P$5:P28)),CONCATENATE(SUM($P$5:P28)-P28+1,"-",SUM($P$5:P28))))</f>
        <v>28</v>
      </c>
      <c r="R28" s="2">
        <f t="shared" si="3"/>
        <v>24</v>
      </c>
      <c r="S28" s="2">
        <f t="shared" si="1"/>
        <v>6.48</v>
      </c>
      <c r="T28" s="2">
        <f t="shared" si="2"/>
        <v>8.16</v>
      </c>
      <c r="U28" s="2" t="s">
        <v>18</v>
      </c>
      <c r="V28" s="117" t="s">
        <v>131</v>
      </c>
    </row>
    <row r="29" spans="1:22" x14ac:dyDescent="0.3">
      <c r="A29" s="116" t="s">
        <v>25</v>
      </c>
      <c r="B29" s="2" t="s">
        <v>24</v>
      </c>
      <c r="C29" s="5" t="s">
        <v>26</v>
      </c>
      <c r="D29" s="2"/>
      <c r="E29" s="2" t="s">
        <v>136</v>
      </c>
      <c r="F29" s="2"/>
      <c r="G29" s="2"/>
      <c r="H29" s="2"/>
      <c r="I29" s="2"/>
      <c r="J29" s="2">
        <v>1</v>
      </c>
      <c r="K29" s="2"/>
      <c r="L29" s="2">
        <v>18</v>
      </c>
      <c r="M29" s="2"/>
      <c r="N29" s="2"/>
      <c r="O29" s="2">
        <f t="shared" si="4"/>
        <v>19</v>
      </c>
      <c r="P29" s="2">
        <v>1</v>
      </c>
      <c r="Q29" s="3" t="str">
        <f>IF(ISBLANK(P29),"",IF(P29=1,CONCATENATE(SUM($P$5:P29)),CONCATENATE(SUM($P$5:P29)-P29+1,"-",SUM($P$5:P29))))</f>
        <v>29</v>
      </c>
      <c r="R29" s="2">
        <f t="shared" si="3"/>
        <v>19</v>
      </c>
      <c r="S29" s="2">
        <f t="shared" si="1"/>
        <v>5.48</v>
      </c>
      <c r="T29" s="2">
        <f t="shared" si="2"/>
        <v>7.06</v>
      </c>
      <c r="U29" s="2" t="s">
        <v>18</v>
      </c>
      <c r="V29" s="117" t="s">
        <v>131</v>
      </c>
    </row>
    <row r="30" spans="1:22" x14ac:dyDescent="0.3">
      <c r="A30" s="116" t="s">
        <v>25</v>
      </c>
      <c r="B30" s="2" t="s">
        <v>24</v>
      </c>
      <c r="C30" s="5" t="s">
        <v>26</v>
      </c>
      <c r="D30" s="2"/>
      <c r="E30" s="2" t="s">
        <v>136</v>
      </c>
      <c r="F30" s="2"/>
      <c r="G30" s="2"/>
      <c r="H30" s="2"/>
      <c r="I30" s="2">
        <v>8</v>
      </c>
      <c r="J30" s="2"/>
      <c r="K30" s="2"/>
      <c r="L30" s="2"/>
      <c r="M30" s="2">
        <v>15</v>
      </c>
      <c r="N30" s="2"/>
      <c r="O30" s="2">
        <f t="shared" si="4"/>
        <v>23</v>
      </c>
      <c r="P30" s="2">
        <v>1</v>
      </c>
      <c r="Q30" s="3" t="str">
        <f>IF(ISBLANK(P30),"",IF(P30=1,CONCATENATE(SUM($P$5:P30)),CONCATENATE(SUM($P$5:P30)-P30+1,"-",SUM($P$5:P30))))</f>
        <v>30</v>
      </c>
      <c r="R30" s="2">
        <f t="shared" si="3"/>
        <v>23</v>
      </c>
      <c r="S30" s="2">
        <f t="shared" si="1"/>
        <v>6.78</v>
      </c>
      <c r="T30" s="2">
        <f t="shared" si="2"/>
        <v>8.44</v>
      </c>
      <c r="U30" s="2" t="s">
        <v>18</v>
      </c>
      <c r="V30" s="117" t="s">
        <v>131</v>
      </c>
    </row>
    <row r="31" spans="1:22" x14ac:dyDescent="0.3">
      <c r="A31" s="116" t="s">
        <v>25</v>
      </c>
      <c r="B31" s="2" t="s">
        <v>24</v>
      </c>
      <c r="C31" s="5" t="s">
        <v>26</v>
      </c>
      <c r="D31" s="2"/>
      <c r="E31" s="2" t="s">
        <v>136</v>
      </c>
      <c r="F31" s="2"/>
      <c r="G31" s="2">
        <v>12</v>
      </c>
      <c r="H31" s="2"/>
      <c r="I31" s="2"/>
      <c r="J31" s="2"/>
      <c r="K31" s="2"/>
      <c r="L31" s="2"/>
      <c r="M31" s="2"/>
      <c r="N31" s="2">
        <v>10</v>
      </c>
      <c r="O31" s="2">
        <f t="shared" si="4"/>
        <v>22</v>
      </c>
      <c r="P31" s="2">
        <v>1</v>
      </c>
      <c r="Q31" s="3" t="str">
        <f>IF(ISBLANK(P31),"",IF(P31=1,CONCATENATE(SUM($P$5:P31)),CONCATENATE(SUM($P$5:P31)-P31+1,"-",SUM($P$5:P31))))</f>
        <v>31</v>
      </c>
      <c r="R31" s="2">
        <f t="shared" si="3"/>
        <v>22</v>
      </c>
      <c r="S31" s="2">
        <f t="shared" si="1"/>
        <v>5.97</v>
      </c>
      <c r="T31" s="2">
        <f t="shared" si="2"/>
        <v>7.61</v>
      </c>
      <c r="U31" s="2" t="s">
        <v>18</v>
      </c>
      <c r="V31" s="117" t="s">
        <v>131</v>
      </c>
    </row>
    <row r="32" spans="1:22" x14ac:dyDescent="0.3">
      <c r="A32" s="116" t="s">
        <v>25</v>
      </c>
      <c r="B32" s="2" t="s">
        <v>24</v>
      </c>
      <c r="C32" s="5" t="s">
        <v>26</v>
      </c>
      <c r="D32" s="2"/>
      <c r="E32" s="2" t="s">
        <v>136</v>
      </c>
      <c r="F32" s="2"/>
      <c r="G32" s="2"/>
      <c r="H32" s="2">
        <v>21</v>
      </c>
      <c r="I32" s="2"/>
      <c r="J32" s="2"/>
      <c r="K32" s="2"/>
      <c r="L32" s="2"/>
      <c r="M32" s="2"/>
      <c r="N32" s="2"/>
      <c r="O32" s="2">
        <f t="shared" si="4"/>
        <v>21</v>
      </c>
      <c r="P32" s="2">
        <v>1</v>
      </c>
      <c r="Q32" s="3" t="str">
        <f>IF(ISBLANK(P32),"",IF(P32=1,CONCATENATE(SUM($P$5:P32)),CONCATENATE(SUM($P$5:P32)-P32+1,"-",SUM($P$5:P32))))</f>
        <v>32</v>
      </c>
      <c r="R32" s="2">
        <f t="shared" si="3"/>
        <v>21</v>
      </c>
      <c r="S32" s="2">
        <f t="shared" si="1"/>
        <v>4.91</v>
      </c>
      <c r="T32" s="2">
        <f t="shared" si="2"/>
        <v>6.53</v>
      </c>
      <c r="U32" s="2" t="s">
        <v>18</v>
      </c>
      <c r="V32" s="117" t="s">
        <v>131</v>
      </c>
    </row>
    <row r="33" spans="1:22" x14ac:dyDescent="0.3">
      <c r="A33" s="116" t="s">
        <v>25</v>
      </c>
      <c r="B33" s="2" t="s">
        <v>24</v>
      </c>
      <c r="C33" s="5" t="s">
        <v>26</v>
      </c>
      <c r="D33" s="2"/>
      <c r="E33" s="2" t="s">
        <v>136</v>
      </c>
      <c r="F33" s="2"/>
      <c r="G33" s="2"/>
      <c r="H33" s="2"/>
      <c r="I33" s="2"/>
      <c r="J33" s="2"/>
      <c r="K33" s="2">
        <v>15</v>
      </c>
      <c r="L33" s="2"/>
      <c r="M33" s="2"/>
      <c r="N33" s="2"/>
      <c r="O33" s="2">
        <f t="shared" si="4"/>
        <v>15</v>
      </c>
      <c r="P33" s="2">
        <v>1</v>
      </c>
      <c r="Q33" s="3" t="str">
        <f>IF(ISBLANK(P33),"",IF(P33=1,CONCATENATE(SUM($P$5:P33)),CONCATENATE(SUM($P$5:P33)-P33+1,"-",SUM($P$5:P33))))</f>
        <v>33</v>
      </c>
      <c r="R33" s="2">
        <f t="shared" si="3"/>
        <v>15</v>
      </c>
      <c r="S33" s="2">
        <f t="shared" si="1"/>
        <v>4.05</v>
      </c>
      <c r="T33" s="2">
        <f t="shared" si="2"/>
        <v>5.55</v>
      </c>
      <c r="U33" s="2" t="s">
        <v>18</v>
      </c>
      <c r="V33" s="117" t="s">
        <v>131</v>
      </c>
    </row>
    <row r="34" spans="1:22" x14ac:dyDescent="0.3">
      <c r="A34" s="116" t="s">
        <v>25</v>
      </c>
      <c r="B34" s="2" t="s">
        <v>24</v>
      </c>
      <c r="C34" s="5" t="s">
        <v>26</v>
      </c>
      <c r="D34" s="2"/>
      <c r="E34" s="2" t="s">
        <v>137</v>
      </c>
      <c r="F34" s="2">
        <v>30</v>
      </c>
      <c r="G34" s="2"/>
      <c r="H34" s="2"/>
      <c r="I34" s="2"/>
      <c r="J34" s="2"/>
      <c r="K34" s="2"/>
      <c r="L34" s="2"/>
      <c r="M34" s="2"/>
      <c r="N34" s="2"/>
      <c r="O34" s="2">
        <f t="shared" si="4"/>
        <v>30</v>
      </c>
      <c r="P34" s="2">
        <v>1</v>
      </c>
      <c r="Q34" s="3" t="str">
        <f>IF(ISBLANK(P34),"",IF(P34=1,CONCATENATE(SUM($P$5:P34)),CONCATENATE(SUM($P$5:P34)-P34+1,"-",SUM($P$5:P34))))</f>
        <v>34</v>
      </c>
      <c r="R34" s="2">
        <f t="shared" si="3"/>
        <v>30</v>
      </c>
      <c r="S34" s="2">
        <f t="shared" si="1"/>
        <v>6.54</v>
      </c>
      <c r="T34" s="2">
        <f t="shared" si="2"/>
        <v>8.34</v>
      </c>
      <c r="U34" s="2" t="s">
        <v>18</v>
      </c>
      <c r="V34" s="117" t="s">
        <v>131</v>
      </c>
    </row>
    <row r="35" spans="1:22" x14ac:dyDescent="0.3">
      <c r="A35" s="116" t="s">
        <v>25</v>
      </c>
      <c r="B35" s="2" t="s">
        <v>24</v>
      </c>
      <c r="C35" s="5" t="s">
        <v>26</v>
      </c>
      <c r="D35" s="2"/>
      <c r="E35" s="2" t="s">
        <v>137</v>
      </c>
      <c r="F35" s="2"/>
      <c r="G35" s="2">
        <v>30</v>
      </c>
      <c r="H35" s="2"/>
      <c r="I35" s="2"/>
      <c r="J35" s="2"/>
      <c r="K35" s="2"/>
      <c r="L35" s="2"/>
      <c r="M35" s="2"/>
      <c r="N35" s="2"/>
      <c r="O35" s="2">
        <f t="shared" si="4"/>
        <v>30</v>
      </c>
      <c r="P35" s="2">
        <v>2</v>
      </c>
      <c r="Q35" s="3" t="str">
        <f>IF(ISBLANK(P35),"",IF(P35=1,CONCATENATE(SUM($P$5:P35)),CONCATENATE(SUM($P$5:P35)-P35+1,"-",SUM($P$5:P35))))</f>
        <v>35-36</v>
      </c>
      <c r="R35" s="2">
        <f t="shared" si="3"/>
        <v>60</v>
      </c>
      <c r="S35" s="2">
        <f t="shared" si="1"/>
        <v>6.78</v>
      </c>
      <c r="T35" s="2">
        <f t="shared" si="2"/>
        <v>8.58</v>
      </c>
      <c r="U35" s="2" t="s">
        <v>18</v>
      </c>
      <c r="V35" s="117" t="s">
        <v>131</v>
      </c>
    </row>
    <row r="36" spans="1:22" x14ac:dyDescent="0.3">
      <c r="A36" s="116" t="s">
        <v>25</v>
      </c>
      <c r="B36" s="2" t="s">
        <v>24</v>
      </c>
      <c r="C36" s="5" t="s">
        <v>26</v>
      </c>
      <c r="D36" s="2"/>
      <c r="E36" s="2" t="s">
        <v>137</v>
      </c>
      <c r="F36" s="2"/>
      <c r="G36" s="2"/>
      <c r="H36" s="2">
        <v>30</v>
      </c>
      <c r="I36" s="2"/>
      <c r="J36" s="2"/>
      <c r="K36" s="2"/>
      <c r="L36" s="2"/>
      <c r="M36" s="2"/>
      <c r="N36" s="2"/>
      <c r="O36" s="2">
        <f t="shared" si="4"/>
        <v>30</v>
      </c>
      <c r="P36" s="2">
        <v>2</v>
      </c>
      <c r="Q36" s="3" t="str">
        <f>IF(ISBLANK(P36),"",IF(P36=1,CONCATENATE(SUM($P$5:P36)),CONCATENATE(SUM($P$5:P36)-P36+1,"-",SUM($P$5:P36))))</f>
        <v>37-38</v>
      </c>
      <c r="R36" s="2">
        <f t="shared" si="3"/>
        <v>60</v>
      </c>
      <c r="S36" s="2">
        <f t="shared" si="1"/>
        <v>7.02</v>
      </c>
      <c r="T36" s="2">
        <f t="shared" si="2"/>
        <v>8.82</v>
      </c>
      <c r="U36" s="2" t="s">
        <v>18</v>
      </c>
      <c r="V36" s="117" t="s">
        <v>131</v>
      </c>
    </row>
    <row r="37" spans="1:22" x14ac:dyDescent="0.3">
      <c r="A37" s="116" t="s">
        <v>25</v>
      </c>
      <c r="B37" s="2" t="s">
        <v>24</v>
      </c>
      <c r="C37" s="5" t="s">
        <v>26</v>
      </c>
      <c r="D37" s="2"/>
      <c r="E37" s="2" t="s">
        <v>137</v>
      </c>
      <c r="F37" s="2"/>
      <c r="G37" s="2"/>
      <c r="H37" s="2"/>
      <c r="I37" s="2">
        <v>30</v>
      </c>
      <c r="J37" s="2"/>
      <c r="K37" s="2"/>
      <c r="L37" s="2"/>
      <c r="M37" s="2"/>
      <c r="N37" s="2"/>
      <c r="O37" s="2">
        <f t="shared" si="4"/>
        <v>30</v>
      </c>
      <c r="P37" s="2">
        <v>1</v>
      </c>
      <c r="Q37" s="3" t="str">
        <f>IF(ISBLANK(P37),"",IF(P37=1,CONCATENATE(SUM($P$5:P37)),CONCATENATE(SUM($P$5:P37)-P37+1,"-",SUM($P$5:P37))))</f>
        <v>39</v>
      </c>
      <c r="R37" s="2">
        <f t="shared" si="3"/>
        <v>30</v>
      </c>
      <c r="S37" s="2">
        <f t="shared" si="1"/>
        <v>7.32</v>
      </c>
      <c r="T37" s="2">
        <f t="shared" si="2"/>
        <v>9.1199999999999992</v>
      </c>
      <c r="U37" s="2" t="s">
        <v>18</v>
      </c>
      <c r="V37" s="117" t="s">
        <v>131</v>
      </c>
    </row>
    <row r="38" spans="1:22" x14ac:dyDescent="0.3">
      <c r="A38" s="116" t="s">
        <v>25</v>
      </c>
      <c r="B38" s="2" t="s">
        <v>24</v>
      </c>
      <c r="C38" s="5" t="s">
        <v>26</v>
      </c>
      <c r="D38" s="2"/>
      <c r="E38" s="2" t="s">
        <v>137</v>
      </c>
      <c r="F38" s="2"/>
      <c r="G38" s="2"/>
      <c r="H38" s="2"/>
      <c r="I38" s="2"/>
      <c r="J38" s="2">
        <v>24</v>
      </c>
      <c r="K38" s="2"/>
      <c r="L38" s="2"/>
      <c r="M38" s="2"/>
      <c r="N38" s="2"/>
      <c r="O38" s="2">
        <f t="shared" si="4"/>
        <v>24</v>
      </c>
      <c r="P38" s="2">
        <v>1</v>
      </c>
      <c r="Q38" s="3" t="str">
        <f>IF(ISBLANK(P38),"",IF(P38=1,CONCATENATE(SUM($P$5:P38)),CONCATENATE(SUM($P$5:P38)-P38+1,"-",SUM($P$5:P38))))</f>
        <v>40</v>
      </c>
      <c r="R38" s="2">
        <f t="shared" si="3"/>
        <v>24</v>
      </c>
      <c r="S38" s="2">
        <f t="shared" si="1"/>
        <v>6.29</v>
      </c>
      <c r="T38" s="2">
        <f t="shared" si="2"/>
        <v>7.97</v>
      </c>
      <c r="U38" s="2" t="s">
        <v>18</v>
      </c>
      <c r="V38" s="117" t="s">
        <v>131</v>
      </c>
    </row>
    <row r="39" spans="1:22" x14ac:dyDescent="0.3">
      <c r="A39" s="116" t="s">
        <v>25</v>
      </c>
      <c r="B39" s="2" t="s">
        <v>24</v>
      </c>
      <c r="C39" s="5" t="s">
        <v>26</v>
      </c>
      <c r="D39" s="2"/>
      <c r="E39" s="2" t="s">
        <v>137</v>
      </c>
      <c r="F39" s="2"/>
      <c r="G39" s="2"/>
      <c r="H39" s="2"/>
      <c r="I39" s="2"/>
      <c r="J39" s="2"/>
      <c r="K39" s="2">
        <v>24</v>
      </c>
      <c r="L39" s="2"/>
      <c r="M39" s="2"/>
      <c r="N39" s="2"/>
      <c r="O39" s="2">
        <f t="shared" si="4"/>
        <v>24</v>
      </c>
      <c r="P39" s="2">
        <v>1</v>
      </c>
      <c r="Q39" s="3" t="str">
        <f>IF(ISBLANK(P39),"",IF(P39=1,CONCATENATE(SUM($P$5:P39)),CONCATENATE(SUM($P$5:P39)-P39+1,"-",SUM($P$5:P39))))</f>
        <v>41</v>
      </c>
      <c r="R39" s="2">
        <f t="shared" si="3"/>
        <v>24</v>
      </c>
      <c r="S39" s="2">
        <f t="shared" si="1"/>
        <v>6.48</v>
      </c>
      <c r="T39" s="2">
        <f t="shared" si="2"/>
        <v>8.16</v>
      </c>
      <c r="U39" s="2" t="s">
        <v>18</v>
      </c>
      <c r="V39" s="117" t="s">
        <v>131</v>
      </c>
    </row>
    <row r="40" spans="1:22" x14ac:dyDescent="0.3">
      <c r="A40" s="116" t="s">
        <v>25</v>
      </c>
      <c r="B40" s="2" t="s">
        <v>24</v>
      </c>
      <c r="C40" s="5" t="s">
        <v>26</v>
      </c>
      <c r="D40" s="2"/>
      <c r="E40" s="2" t="s">
        <v>137</v>
      </c>
      <c r="F40" s="2"/>
      <c r="G40" s="2"/>
      <c r="H40" s="2">
        <v>2</v>
      </c>
      <c r="I40" s="2"/>
      <c r="J40" s="2"/>
      <c r="K40" s="2"/>
      <c r="L40" s="2">
        <v>19</v>
      </c>
      <c r="M40" s="2"/>
      <c r="N40" s="2"/>
      <c r="O40" s="2">
        <f t="shared" si="4"/>
        <v>21</v>
      </c>
      <c r="P40" s="2">
        <v>1</v>
      </c>
      <c r="Q40" s="3" t="str">
        <f>IF(ISBLANK(P40),"",IF(P40=1,CONCATENATE(SUM($P$5:P40)),CONCATENATE(SUM($P$5:P40)-P40+1,"-",SUM($P$5:P40))))</f>
        <v>42</v>
      </c>
      <c r="R40" s="2">
        <f t="shared" si="3"/>
        <v>21</v>
      </c>
      <c r="S40" s="2">
        <f t="shared" si="1"/>
        <v>5.98</v>
      </c>
      <c r="T40" s="2">
        <f t="shared" si="2"/>
        <v>7.6</v>
      </c>
      <c r="U40" s="2" t="s">
        <v>18</v>
      </c>
      <c r="V40" s="117" t="s">
        <v>131</v>
      </c>
    </row>
    <row r="41" spans="1:22" x14ac:dyDescent="0.3">
      <c r="A41" s="116" t="s">
        <v>25</v>
      </c>
      <c r="B41" s="2" t="s">
        <v>24</v>
      </c>
      <c r="C41" s="5" t="s">
        <v>26</v>
      </c>
      <c r="D41" s="2"/>
      <c r="E41" s="2" t="s">
        <v>137</v>
      </c>
      <c r="F41" s="2">
        <v>7</v>
      </c>
      <c r="G41" s="2"/>
      <c r="H41" s="2"/>
      <c r="I41" s="2"/>
      <c r="J41" s="2"/>
      <c r="K41" s="2"/>
      <c r="L41" s="2"/>
      <c r="M41" s="2">
        <v>15</v>
      </c>
      <c r="N41" s="2"/>
      <c r="O41" s="2">
        <f t="shared" si="4"/>
        <v>22</v>
      </c>
      <c r="P41" s="2">
        <v>1</v>
      </c>
      <c r="Q41" s="3" t="str">
        <f>IF(ISBLANK(P41),"",IF(P41=1,CONCATENATE(SUM($P$5:P41)),CONCATENATE(SUM($P$5:P41)-P41+1,"-",SUM($P$5:P41))))</f>
        <v>43</v>
      </c>
      <c r="R41" s="2">
        <f t="shared" si="3"/>
        <v>22</v>
      </c>
      <c r="S41" s="2">
        <f t="shared" si="1"/>
        <v>6.36</v>
      </c>
      <c r="T41" s="2">
        <f t="shared" si="2"/>
        <v>8</v>
      </c>
      <c r="U41" s="2" t="s">
        <v>18</v>
      </c>
      <c r="V41" s="117" t="s">
        <v>131</v>
      </c>
    </row>
    <row r="42" spans="1:22" x14ac:dyDescent="0.3">
      <c r="A42" s="116" t="s">
        <v>25</v>
      </c>
      <c r="B42" s="2" t="s">
        <v>24</v>
      </c>
      <c r="C42" s="5" t="s">
        <v>26</v>
      </c>
      <c r="D42" s="2"/>
      <c r="E42" s="2" t="s">
        <v>137</v>
      </c>
      <c r="F42" s="2"/>
      <c r="G42" s="2">
        <v>13</v>
      </c>
      <c r="H42" s="2"/>
      <c r="I42" s="2"/>
      <c r="J42" s="2"/>
      <c r="K42" s="2"/>
      <c r="L42" s="2"/>
      <c r="M42" s="2"/>
      <c r="N42" s="2">
        <v>10</v>
      </c>
      <c r="O42" s="2">
        <f t="shared" si="4"/>
        <v>23</v>
      </c>
      <c r="P42" s="2">
        <v>1</v>
      </c>
      <c r="Q42" s="3" t="str">
        <f>IF(ISBLANK(P42),"",IF(P42=1,CONCATENATE(SUM($P$5:P42)),CONCATENATE(SUM($P$5:P42)-P42+1,"-",SUM($P$5:P42))))</f>
        <v>44</v>
      </c>
      <c r="R42" s="2">
        <f t="shared" si="3"/>
        <v>23</v>
      </c>
      <c r="S42" s="2">
        <f t="shared" si="1"/>
        <v>6.2</v>
      </c>
      <c r="T42" s="2">
        <f t="shared" si="2"/>
        <v>7.86</v>
      </c>
      <c r="U42" s="2" t="s">
        <v>18</v>
      </c>
      <c r="V42" s="117" t="s">
        <v>131</v>
      </c>
    </row>
    <row r="43" spans="1:22" x14ac:dyDescent="0.3">
      <c r="A43" s="116" t="s">
        <v>25</v>
      </c>
      <c r="B43" s="2" t="s">
        <v>24</v>
      </c>
      <c r="C43" s="5" t="s">
        <v>26</v>
      </c>
      <c r="D43" s="2"/>
      <c r="E43" s="2" t="s">
        <v>137</v>
      </c>
      <c r="F43" s="2"/>
      <c r="G43" s="2"/>
      <c r="H43" s="2"/>
      <c r="I43" s="2">
        <v>4</v>
      </c>
      <c r="J43" s="2">
        <v>11</v>
      </c>
      <c r="K43" s="2">
        <v>14</v>
      </c>
      <c r="L43" s="2"/>
      <c r="M43" s="2"/>
      <c r="N43" s="2"/>
      <c r="O43" s="2">
        <f t="shared" si="4"/>
        <v>29</v>
      </c>
      <c r="P43" s="2">
        <v>1</v>
      </c>
      <c r="Q43" s="3" t="str">
        <f>IF(ISBLANK(P43),"",IF(P43=1,CONCATENATE(SUM($P$5:P43)),CONCATENATE(SUM($P$5:P43)-P43+1,"-",SUM($P$5:P43))))</f>
        <v>45</v>
      </c>
      <c r="R43" s="2">
        <f t="shared" si="3"/>
        <v>29</v>
      </c>
      <c r="S43" s="2">
        <f t="shared" si="1"/>
        <v>7.64</v>
      </c>
      <c r="T43" s="2">
        <f t="shared" si="2"/>
        <v>9.42</v>
      </c>
      <c r="U43" s="2" t="s">
        <v>18</v>
      </c>
      <c r="V43" s="117" t="s">
        <v>131</v>
      </c>
    </row>
    <row r="44" spans="1:22" x14ac:dyDescent="0.3">
      <c r="A44" s="116" t="s">
        <v>25</v>
      </c>
      <c r="B44" s="2" t="s">
        <v>24</v>
      </c>
      <c r="C44" s="5" t="s">
        <v>26</v>
      </c>
      <c r="D44" s="2"/>
      <c r="E44" s="2" t="s">
        <v>138</v>
      </c>
      <c r="F44" s="2">
        <v>30</v>
      </c>
      <c r="G44" s="2"/>
      <c r="H44" s="2"/>
      <c r="I44" s="2"/>
      <c r="J44" s="2"/>
      <c r="K44" s="2"/>
      <c r="L44" s="2"/>
      <c r="M44" s="2"/>
      <c r="N44" s="2"/>
      <c r="O44" s="2">
        <f t="shared" si="4"/>
        <v>30</v>
      </c>
      <c r="P44" s="2">
        <v>1</v>
      </c>
      <c r="Q44" s="3" t="str">
        <f>IF(ISBLANK(P44),"",IF(P44=1,CONCATENATE(SUM($P$5:P44)),CONCATENATE(SUM($P$5:P44)-P44+1,"-",SUM($P$5:P44))))</f>
        <v>46</v>
      </c>
      <c r="R44" s="2">
        <f t="shared" si="3"/>
        <v>30</v>
      </c>
      <c r="S44" s="2">
        <f t="shared" si="1"/>
        <v>6.54</v>
      </c>
      <c r="T44" s="2">
        <f t="shared" si="2"/>
        <v>8.34</v>
      </c>
      <c r="U44" s="2" t="s">
        <v>18</v>
      </c>
      <c r="V44" s="117" t="s">
        <v>131</v>
      </c>
    </row>
    <row r="45" spans="1:22" x14ac:dyDescent="0.3">
      <c r="A45" s="116" t="s">
        <v>25</v>
      </c>
      <c r="B45" s="2" t="s">
        <v>24</v>
      </c>
      <c r="C45" s="5" t="s">
        <v>26</v>
      </c>
      <c r="D45" s="2"/>
      <c r="E45" s="2" t="s">
        <v>138</v>
      </c>
      <c r="F45" s="2"/>
      <c r="G45" s="2">
        <v>30</v>
      </c>
      <c r="H45" s="2"/>
      <c r="I45" s="2"/>
      <c r="J45" s="2"/>
      <c r="K45" s="2"/>
      <c r="L45" s="2"/>
      <c r="M45" s="2"/>
      <c r="N45" s="2"/>
      <c r="O45" s="2">
        <f t="shared" si="4"/>
        <v>30</v>
      </c>
      <c r="P45" s="2">
        <v>3</v>
      </c>
      <c r="Q45" s="3" t="str">
        <f>IF(ISBLANK(P45),"",IF(P45=1,CONCATENATE(SUM($P$5:P45)),CONCATENATE(SUM($P$5:P45)-P45+1,"-",SUM($P$5:P45))))</f>
        <v>47-49</v>
      </c>
      <c r="R45" s="2">
        <f t="shared" si="3"/>
        <v>90</v>
      </c>
      <c r="S45" s="2">
        <f t="shared" si="1"/>
        <v>6.78</v>
      </c>
      <c r="T45" s="2">
        <f t="shared" si="2"/>
        <v>8.58</v>
      </c>
      <c r="U45" s="2" t="s">
        <v>18</v>
      </c>
      <c r="V45" s="117" t="s">
        <v>131</v>
      </c>
    </row>
    <row r="46" spans="1:22" x14ac:dyDescent="0.3">
      <c r="A46" s="116" t="s">
        <v>25</v>
      </c>
      <c r="B46" s="2" t="s">
        <v>24</v>
      </c>
      <c r="C46" s="5" t="s">
        <v>26</v>
      </c>
      <c r="D46" s="2"/>
      <c r="E46" s="2" t="s">
        <v>138</v>
      </c>
      <c r="F46" s="2"/>
      <c r="G46" s="2">
        <v>24</v>
      </c>
      <c r="H46" s="2"/>
      <c r="I46" s="2"/>
      <c r="J46" s="2"/>
      <c r="K46" s="2"/>
      <c r="L46" s="2"/>
      <c r="M46" s="2"/>
      <c r="N46" s="2">
        <v>4</v>
      </c>
      <c r="O46" s="2">
        <f t="shared" si="4"/>
        <v>28</v>
      </c>
      <c r="P46" s="2">
        <v>1</v>
      </c>
      <c r="Q46" s="3" t="str">
        <f>IF(ISBLANK(P46),"",IF(P46=1,CONCATENATE(SUM($P$5:P46)),CONCATENATE(SUM($P$5:P46)-P46+1,"-",SUM($P$5:P46))))</f>
        <v>50</v>
      </c>
      <c r="R46" s="2">
        <f t="shared" si="3"/>
        <v>28</v>
      </c>
      <c r="S46" s="2">
        <f t="shared" si="1"/>
        <v>6.73</v>
      </c>
      <c r="T46" s="2">
        <f t="shared" si="2"/>
        <v>8.49</v>
      </c>
      <c r="U46" s="2" t="s">
        <v>18</v>
      </c>
      <c r="V46" s="117" t="s">
        <v>131</v>
      </c>
    </row>
    <row r="47" spans="1:22" x14ac:dyDescent="0.3">
      <c r="A47" s="116" t="s">
        <v>25</v>
      </c>
      <c r="B47" s="2" t="s">
        <v>24</v>
      </c>
      <c r="C47" s="5" t="s">
        <v>26</v>
      </c>
      <c r="D47" s="2"/>
      <c r="E47" s="2" t="s">
        <v>138</v>
      </c>
      <c r="F47" s="2"/>
      <c r="G47" s="2"/>
      <c r="H47" s="2">
        <v>30</v>
      </c>
      <c r="I47" s="2"/>
      <c r="J47" s="2"/>
      <c r="K47" s="2"/>
      <c r="L47" s="2"/>
      <c r="M47" s="2"/>
      <c r="N47" s="2"/>
      <c r="O47" s="2">
        <f t="shared" si="4"/>
        <v>30</v>
      </c>
      <c r="P47" s="2">
        <v>3</v>
      </c>
      <c r="Q47" s="3" t="str">
        <f>IF(ISBLANK(P47),"",IF(P47=1,CONCATENATE(SUM($P$5:P47)),CONCATENATE(SUM($P$5:P47)-P47+1,"-",SUM($P$5:P47))))</f>
        <v>51-53</v>
      </c>
      <c r="R47" s="2">
        <f t="shared" si="3"/>
        <v>90</v>
      </c>
      <c r="S47" s="2">
        <f t="shared" si="1"/>
        <v>7.02</v>
      </c>
      <c r="T47" s="2">
        <f t="shared" si="2"/>
        <v>8.82</v>
      </c>
      <c r="U47" s="2" t="s">
        <v>18</v>
      </c>
      <c r="V47" s="117" t="s">
        <v>131</v>
      </c>
    </row>
    <row r="48" spans="1:22" x14ac:dyDescent="0.3">
      <c r="A48" s="116" t="s">
        <v>25</v>
      </c>
      <c r="B48" s="2" t="s">
        <v>24</v>
      </c>
      <c r="C48" s="5" t="s">
        <v>26</v>
      </c>
      <c r="D48" s="2"/>
      <c r="E48" s="2" t="s">
        <v>138</v>
      </c>
      <c r="F48" s="2"/>
      <c r="G48" s="2"/>
      <c r="H48" s="2"/>
      <c r="I48" s="2">
        <v>30</v>
      </c>
      <c r="J48" s="2"/>
      <c r="K48" s="2"/>
      <c r="L48" s="2"/>
      <c r="M48" s="2"/>
      <c r="N48" s="2"/>
      <c r="O48" s="2">
        <f t="shared" si="4"/>
        <v>30</v>
      </c>
      <c r="P48" s="2">
        <v>1</v>
      </c>
      <c r="Q48" s="3" t="str">
        <f>IF(ISBLANK(P48),"",IF(P48=1,CONCATENATE(SUM($P$5:P48)),CONCATENATE(SUM($P$5:P48)-P48+1,"-",SUM($P$5:P48))))</f>
        <v>54</v>
      </c>
      <c r="R48" s="2">
        <f t="shared" si="3"/>
        <v>30</v>
      </c>
      <c r="S48" s="2">
        <f t="shared" si="1"/>
        <v>7.32</v>
      </c>
      <c r="T48" s="2">
        <f t="shared" si="2"/>
        <v>9.1199999999999992</v>
      </c>
      <c r="U48" s="2" t="s">
        <v>18</v>
      </c>
      <c r="V48" s="117" t="s">
        <v>131</v>
      </c>
    </row>
    <row r="49" spans="1:22" x14ac:dyDescent="0.3">
      <c r="A49" s="116" t="s">
        <v>25</v>
      </c>
      <c r="B49" s="2" t="s">
        <v>24</v>
      </c>
      <c r="C49" s="5" t="s">
        <v>26</v>
      </c>
      <c r="D49" s="2"/>
      <c r="E49" s="2" t="s">
        <v>138</v>
      </c>
      <c r="F49" s="2"/>
      <c r="G49" s="2"/>
      <c r="H49" s="2"/>
      <c r="I49" s="2"/>
      <c r="J49" s="2">
        <v>24</v>
      </c>
      <c r="K49" s="2"/>
      <c r="L49" s="2"/>
      <c r="M49" s="2"/>
      <c r="N49" s="2"/>
      <c r="O49" s="2">
        <f t="shared" si="4"/>
        <v>24</v>
      </c>
      <c r="P49" s="2">
        <v>1</v>
      </c>
      <c r="Q49" s="3" t="str">
        <f>IF(ISBLANK(P49),"",IF(P49=1,CONCATENATE(SUM($P$5:P49)),CONCATENATE(SUM($P$5:P49)-P49+1,"-",SUM($P$5:P49))))</f>
        <v>55</v>
      </c>
      <c r="R49" s="2">
        <f t="shared" si="3"/>
        <v>24</v>
      </c>
      <c r="S49" s="2">
        <f t="shared" si="1"/>
        <v>6.29</v>
      </c>
      <c r="T49" s="2">
        <f t="shared" si="2"/>
        <v>7.97</v>
      </c>
      <c r="U49" s="2" t="s">
        <v>18</v>
      </c>
      <c r="V49" s="117" t="s">
        <v>131</v>
      </c>
    </row>
    <row r="50" spans="1:22" x14ac:dyDescent="0.3">
      <c r="A50" s="116" t="s">
        <v>25</v>
      </c>
      <c r="B50" s="2" t="s">
        <v>24</v>
      </c>
      <c r="C50" s="5" t="s">
        <v>26</v>
      </c>
      <c r="D50" s="2"/>
      <c r="E50" s="2" t="s">
        <v>138</v>
      </c>
      <c r="F50" s="2"/>
      <c r="G50" s="2"/>
      <c r="H50" s="2"/>
      <c r="I50" s="2"/>
      <c r="J50" s="2">
        <v>22</v>
      </c>
      <c r="K50" s="2"/>
      <c r="L50" s="2"/>
      <c r="M50" s="2"/>
      <c r="N50" s="2"/>
      <c r="O50" s="2">
        <f t="shared" si="4"/>
        <v>22</v>
      </c>
      <c r="P50" s="2">
        <v>1</v>
      </c>
      <c r="Q50" s="3" t="str">
        <f>IF(ISBLANK(P50),"",IF(P50=1,CONCATENATE(SUM($P$5:P50)),CONCATENATE(SUM($P$5:P50)-P50+1,"-",SUM($P$5:P50))))</f>
        <v>56</v>
      </c>
      <c r="R50" s="2">
        <f t="shared" si="3"/>
        <v>22</v>
      </c>
      <c r="S50" s="2">
        <f t="shared" si="1"/>
        <v>5.76</v>
      </c>
      <c r="T50" s="2">
        <f t="shared" si="2"/>
        <v>7.4</v>
      </c>
      <c r="U50" s="2" t="s">
        <v>18</v>
      </c>
      <c r="V50" s="117" t="s">
        <v>131</v>
      </c>
    </row>
    <row r="51" spans="1:22" x14ac:dyDescent="0.3">
      <c r="A51" s="116" t="s">
        <v>25</v>
      </c>
      <c r="B51" s="2" t="s">
        <v>24</v>
      </c>
      <c r="C51" s="5" t="s">
        <v>26</v>
      </c>
      <c r="D51" s="2"/>
      <c r="E51" s="2" t="s">
        <v>138</v>
      </c>
      <c r="F51" s="2"/>
      <c r="G51" s="2"/>
      <c r="H51" s="2"/>
      <c r="I51" s="2"/>
      <c r="J51" s="2"/>
      <c r="K51" s="2">
        <v>24</v>
      </c>
      <c r="L51" s="2"/>
      <c r="M51" s="2"/>
      <c r="N51" s="2"/>
      <c r="O51" s="2">
        <f t="shared" si="4"/>
        <v>24</v>
      </c>
      <c r="P51" s="2">
        <v>1</v>
      </c>
      <c r="Q51" s="3" t="str">
        <f>IF(ISBLANK(P51),"",IF(P51=1,CONCATENATE(SUM($P$5:P51)),CONCATENATE(SUM($P$5:P51)-P51+1,"-",SUM($P$5:P51))))</f>
        <v>57</v>
      </c>
      <c r="R51" s="2">
        <f t="shared" si="3"/>
        <v>24</v>
      </c>
      <c r="S51" s="2">
        <f t="shared" si="1"/>
        <v>6.48</v>
      </c>
      <c r="T51" s="2">
        <f t="shared" si="2"/>
        <v>8.16</v>
      </c>
      <c r="U51" s="2" t="s">
        <v>18</v>
      </c>
      <c r="V51" s="117" t="s">
        <v>131</v>
      </c>
    </row>
    <row r="52" spans="1:22" x14ac:dyDescent="0.3">
      <c r="A52" s="116" t="s">
        <v>25</v>
      </c>
      <c r="B52" s="2" t="s">
        <v>24</v>
      </c>
      <c r="C52" s="5" t="s">
        <v>26</v>
      </c>
      <c r="D52" s="2"/>
      <c r="E52" s="2" t="s">
        <v>138</v>
      </c>
      <c r="F52" s="2"/>
      <c r="G52" s="2"/>
      <c r="H52" s="2"/>
      <c r="I52" s="2"/>
      <c r="J52" s="2"/>
      <c r="K52" s="2"/>
      <c r="L52" s="2">
        <v>24</v>
      </c>
      <c r="M52" s="2"/>
      <c r="N52" s="2"/>
      <c r="O52" s="2">
        <f t="shared" si="4"/>
        <v>24</v>
      </c>
      <c r="P52" s="2">
        <v>1</v>
      </c>
      <c r="Q52" s="3" t="str">
        <f>IF(ISBLANK(P52),"",IF(P52=1,CONCATENATE(SUM($P$5:P52)),CONCATENATE(SUM($P$5:P52)-P52+1,"-",SUM($P$5:P52))))</f>
        <v>58</v>
      </c>
      <c r="R52" s="2">
        <f t="shared" si="3"/>
        <v>24</v>
      </c>
      <c r="S52" s="2">
        <f t="shared" si="1"/>
        <v>6.96</v>
      </c>
      <c r="T52" s="2">
        <f t="shared" si="2"/>
        <v>8.64</v>
      </c>
      <c r="U52" s="2" t="s">
        <v>18</v>
      </c>
      <c r="V52" s="117" t="s">
        <v>131</v>
      </c>
    </row>
    <row r="53" spans="1:22" x14ac:dyDescent="0.3">
      <c r="A53" s="116" t="s">
        <v>25</v>
      </c>
      <c r="B53" s="2" t="s">
        <v>24</v>
      </c>
      <c r="C53" s="5" t="s">
        <v>26</v>
      </c>
      <c r="D53" s="2"/>
      <c r="E53" s="2" t="s">
        <v>138</v>
      </c>
      <c r="F53" s="2"/>
      <c r="G53" s="2"/>
      <c r="H53" s="2"/>
      <c r="I53" s="2"/>
      <c r="J53" s="2"/>
      <c r="K53" s="2"/>
      <c r="L53" s="2"/>
      <c r="M53" s="2">
        <v>22</v>
      </c>
      <c r="N53" s="2"/>
      <c r="O53" s="2">
        <f t="shared" si="4"/>
        <v>22</v>
      </c>
      <c r="P53" s="2">
        <v>1</v>
      </c>
      <c r="Q53" s="3" t="str">
        <f>IF(ISBLANK(P53),"",IF(P53=1,CONCATENATE(SUM($P$5:P53)),CONCATENATE(SUM($P$5:P53)-P53+1,"-",SUM($P$5:P53))))</f>
        <v>59</v>
      </c>
      <c r="R53" s="2">
        <f t="shared" si="3"/>
        <v>22</v>
      </c>
      <c r="S53" s="2">
        <f t="shared" si="1"/>
        <v>7.08</v>
      </c>
      <c r="T53" s="2">
        <f t="shared" si="2"/>
        <v>8.7200000000000006</v>
      </c>
      <c r="U53" s="2" t="s">
        <v>18</v>
      </c>
      <c r="V53" s="117" t="s">
        <v>131</v>
      </c>
    </row>
    <row r="54" spans="1:22" x14ac:dyDescent="0.3">
      <c r="A54" s="116" t="s">
        <v>25</v>
      </c>
      <c r="B54" s="2" t="s">
        <v>24</v>
      </c>
      <c r="C54" s="5" t="s">
        <v>26</v>
      </c>
      <c r="D54" s="2"/>
      <c r="E54" s="2" t="s">
        <v>138</v>
      </c>
      <c r="F54" s="2"/>
      <c r="G54" s="2"/>
      <c r="H54" s="2"/>
      <c r="I54" s="2"/>
      <c r="J54" s="2"/>
      <c r="K54" s="2"/>
      <c r="L54" s="2"/>
      <c r="M54" s="2"/>
      <c r="N54" s="2">
        <v>22</v>
      </c>
      <c r="O54" s="2">
        <f t="shared" si="4"/>
        <v>22</v>
      </c>
      <c r="P54" s="2">
        <v>1</v>
      </c>
      <c r="Q54" s="3" t="str">
        <f>IF(ISBLANK(P54),"",IF(P54=1,CONCATENATE(SUM($P$5:P54)),CONCATENATE(SUM($P$5:P54)-P54+1,"-",SUM($P$5:P54))))</f>
        <v>60</v>
      </c>
      <c r="R54" s="2">
        <f t="shared" si="3"/>
        <v>22</v>
      </c>
      <c r="S54" s="2">
        <f t="shared" si="1"/>
        <v>7.17</v>
      </c>
      <c r="T54" s="2">
        <f t="shared" si="2"/>
        <v>8.81</v>
      </c>
      <c r="U54" s="2" t="s">
        <v>18</v>
      </c>
      <c r="V54" s="117" t="s">
        <v>131</v>
      </c>
    </row>
    <row r="55" spans="1:22" x14ac:dyDescent="0.3">
      <c r="A55" s="116" t="s">
        <v>25</v>
      </c>
      <c r="B55" s="2" t="s">
        <v>24</v>
      </c>
      <c r="C55" s="5" t="s">
        <v>26</v>
      </c>
      <c r="D55" s="2"/>
      <c r="E55" s="2" t="s">
        <v>138</v>
      </c>
      <c r="F55" s="2">
        <v>15</v>
      </c>
      <c r="G55" s="2"/>
      <c r="H55" s="2"/>
      <c r="I55" s="2">
        <v>16</v>
      </c>
      <c r="J55" s="2"/>
      <c r="K55" s="2"/>
      <c r="L55" s="2"/>
      <c r="M55" s="2"/>
      <c r="N55" s="2"/>
      <c r="O55" s="2">
        <f t="shared" si="4"/>
        <v>31</v>
      </c>
      <c r="P55" s="2">
        <v>1</v>
      </c>
      <c r="Q55" s="3" t="str">
        <f>IF(ISBLANK(P55),"",IF(P55=1,CONCATENATE(SUM($P$5:P55)),CONCATENATE(SUM($P$5:P55)-P55+1,"-",SUM($P$5:P55))))</f>
        <v>61</v>
      </c>
      <c r="R55" s="2">
        <f t="shared" si="3"/>
        <v>31</v>
      </c>
      <c r="S55" s="2">
        <f t="shared" si="1"/>
        <v>7.17</v>
      </c>
      <c r="T55" s="2">
        <f t="shared" si="2"/>
        <v>8.99</v>
      </c>
      <c r="U55" s="2" t="s">
        <v>18</v>
      </c>
      <c r="V55" s="117" t="s">
        <v>131</v>
      </c>
    </row>
    <row r="56" spans="1:22" x14ac:dyDescent="0.3">
      <c r="A56" s="116" t="s">
        <v>25</v>
      </c>
      <c r="B56" s="2" t="s">
        <v>24</v>
      </c>
      <c r="C56" s="5" t="s">
        <v>26</v>
      </c>
      <c r="D56" s="2"/>
      <c r="E56" s="2" t="s">
        <v>138</v>
      </c>
      <c r="F56" s="2"/>
      <c r="G56" s="2"/>
      <c r="H56" s="2"/>
      <c r="I56" s="2"/>
      <c r="J56" s="2"/>
      <c r="K56" s="2">
        <v>15</v>
      </c>
      <c r="L56" s="2">
        <v>10</v>
      </c>
      <c r="M56" s="2"/>
      <c r="N56" s="2"/>
      <c r="O56" s="2">
        <f t="shared" si="4"/>
        <v>25</v>
      </c>
      <c r="P56" s="2">
        <v>1</v>
      </c>
      <c r="Q56" s="3" t="str">
        <f>IF(ISBLANK(P56),"",IF(P56=1,CONCATENATE(SUM($P$5:P56)),CONCATENATE(SUM($P$5:P56)-P56+1,"-",SUM($P$5:P56))))</f>
        <v>62</v>
      </c>
      <c r="R56" s="2">
        <f t="shared" si="3"/>
        <v>25</v>
      </c>
      <c r="S56" s="2">
        <f t="shared" si="1"/>
        <v>6.95</v>
      </c>
      <c r="T56" s="2">
        <f t="shared" si="2"/>
        <v>8.65</v>
      </c>
      <c r="U56" s="2" t="s">
        <v>18</v>
      </c>
      <c r="V56" s="117" t="s">
        <v>131</v>
      </c>
    </row>
    <row r="57" spans="1:22" x14ac:dyDescent="0.3">
      <c r="A57" s="116" t="s">
        <v>25</v>
      </c>
      <c r="B57" s="2" t="s">
        <v>24</v>
      </c>
      <c r="C57" s="5" t="s">
        <v>26</v>
      </c>
      <c r="D57" s="2"/>
      <c r="E57" s="2" t="s">
        <v>138</v>
      </c>
      <c r="F57" s="2"/>
      <c r="G57" s="2"/>
      <c r="H57" s="2"/>
      <c r="I57" s="2"/>
      <c r="J57" s="2"/>
      <c r="K57" s="2"/>
      <c r="L57" s="2">
        <v>4</v>
      </c>
      <c r="M57" s="2">
        <v>16</v>
      </c>
      <c r="N57" s="2"/>
      <c r="O57" s="2">
        <f t="shared" si="4"/>
        <v>20</v>
      </c>
      <c r="P57" s="2">
        <v>1</v>
      </c>
      <c r="Q57" s="3" t="str">
        <f>IF(ISBLANK(P57),"",IF(P57=1,CONCATENATE(SUM($P$5:P57)),CONCATENATE(SUM($P$5:P57)-P57+1,"-",SUM($P$5:P57))))</f>
        <v>63</v>
      </c>
      <c r="R57" s="2">
        <f t="shared" si="3"/>
        <v>20</v>
      </c>
      <c r="S57" s="2">
        <f t="shared" si="1"/>
        <v>6.31</v>
      </c>
      <c r="T57" s="2">
        <f t="shared" si="2"/>
        <v>7.91</v>
      </c>
      <c r="U57" s="2" t="s">
        <v>18</v>
      </c>
      <c r="V57" s="117" t="s">
        <v>131</v>
      </c>
    </row>
    <row r="58" spans="1:22" x14ac:dyDescent="0.3">
      <c r="A58" s="116" t="s">
        <v>25</v>
      </c>
      <c r="B58" s="2" t="s">
        <v>24</v>
      </c>
      <c r="C58" s="5" t="s">
        <v>26</v>
      </c>
      <c r="D58" s="2"/>
      <c r="E58" s="2" t="s">
        <v>139</v>
      </c>
      <c r="F58" s="2">
        <v>23</v>
      </c>
      <c r="G58" s="2"/>
      <c r="H58" s="2"/>
      <c r="I58" s="2"/>
      <c r="J58" s="2"/>
      <c r="K58" s="2"/>
      <c r="L58" s="2"/>
      <c r="M58" s="2"/>
      <c r="N58" s="2"/>
      <c r="O58" s="2">
        <f t="shared" si="4"/>
        <v>23</v>
      </c>
      <c r="P58" s="2">
        <v>1</v>
      </c>
      <c r="Q58" s="3" t="str">
        <f>IF(ISBLANK(P58),"",IF(P58=1,CONCATENATE(SUM($P$5:P58)),CONCATENATE(SUM($P$5:P58)-P58+1,"-",SUM($P$5:P58))))</f>
        <v>64</v>
      </c>
      <c r="R58" s="2">
        <f t="shared" si="3"/>
        <v>23</v>
      </c>
      <c r="S58" s="2">
        <f t="shared" si="1"/>
        <v>5.01</v>
      </c>
      <c r="T58" s="2">
        <f t="shared" si="2"/>
        <v>6.67</v>
      </c>
      <c r="U58" s="2" t="s">
        <v>18</v>
      </c>
      <c r="V58" s="117" t="s">
        <v>131</v>
      </c>
    </row>
    <row r="59" spans="1:22" x14ac:dyDescent="0.3">
      <c r="A59" s="116" t="s">
        <v>25</v>
      </c>
      <c r="B59" s="2" t="s">
        <v>24</v>
      </c>
      <c r="C59" s="5" t="s">
        <v>26</v>
      </c>
      <c r="D59" s="2"/>
      <c r="E59" s="2" t="s">
        <v>139</v>
      </c>
      <c r="F59" s="2"/>
      <c r="G59" s="2">
        <v>30</v>
      </c>
      <c r="H59" s="2"/>
      <c r="I59" s="2"/>
      <c r="J59" s="2"/>
      <c r="K59" s="2"/>
      <c r="L59" s="2"/>
      <c r="M59" s="2"/>
      <c r="N59" s="2"/>
      <c r="O59" s="2">
        <f t="shared" si="4"/>
        <v>30</v>
      </c>
      <c r="P59" s="2">
        <v>2</v>
      </c>
      <c r="Q59" s="3" t="str">
        <f>IF(ISBLANK(P59),"",IF(P59=1,CONCATENATE(SUM($P$5:P59)),CONCATENATE(SUM($P$5:P59)-P59+1,"-",SUM($P$5:P59))))</f>
        <v>65-66</v>
      </c>
      <c r="R59" s="2">
        <f t="shared" si="3"/>
        <v>60</v>
      </c>
      <c r="S59" s="2">
        <f t="shared" si="1"/>
        <v>6.78</v>
      </c>
      <c r="T59" s="2">
        <f t="shared" si="2"/>
        <v>8.58</v>
      </c>
      <c r="U59" s="2" t="s">
        <v>18</v>
      </c>
      <c r="V59" s="117" t="s">
        <v>131</v>
      </c>
    </row>
    <row r="60" spans="1:22" x14ac:dyDescent="0.3">
      <c r="A60" s="116" t="s">
        <v>25</v>
      </c>
      <c r="B60" s="2" t="s">
        <v>24</v>
      </c>
      <c r="C60" s="5" t="s">
        <v>26</v>
      </c>
      <c r="D60" s="2"/>
      <c r="E60" s="2" t="s">
        <v>139</v>
      </c>
      <c r="F60" s="2"/>
      <c r="G60" s="2"/>
      <c r="H60" s="2">
        <v>30</v>
      </c>
      <c r="I60" s="2"/>
      <c r="J60" s="2"/>
      <c r="K60" s="2"/>
      <c r="L60" s="2"/>
      <c r="M60" s="2"/>
      <c r="N60" s="2"/>
      <c r="O60" s="2">
        <f t="shared" si="4"/>
        <v>30</v>
      </c>
      <c r="P60" s="2">
        <v>3</v>
      </c>
      <c r="Q60" s="3" t="str">
        <f>IF(ISBLANK(P60),"",IF(P60=1,CONCATENATE(SUM($P$5:P60)),CONCATENATE(SUM($P$5:P60)-P60+1,"-",SUM($P$5:P60))))</f>
        <v>67-69</v>
      </c>
      <c r="R60" s="2">
        <f t="shared" si="3"/>
        <v>90</v>
      </c>
      <c r="S60" s="2">
        <f t="shared" si="1"/>
        <v>7.02</v>
      </c>
      <c r="T60" s="2">
        <f t="shared" si="2"/>
        <v>8.82</v>
      </c>
      <c r="U60" s="2" t="s">
        <v>18</v>
      </c>
      <c r="V60" s="117" t="s">
        <v>131</v>
      </c>
    </row>
    <row r="61" spans="1:22" x14ac:dyDescent="0.3">
      <c r="A61" s="116" t="s">
        <v>25</v>
      </c>
      <c r="B61" s="2" t="s">
        <v>24</v>
      </c>
      <c r="C61" s="5" t="s">
        <v>26</v>
      </c>
      <c r="D61" s="2"/>
      <c r="E61" s="2" t="s">
        <v>139</v>
      </c>
      <c r="F61" s="2"/>
      <c r="G61" s="2"/>
      <c r="H61" s="2"/>
      <c r="I61" s="2">
        <v>30</v>
      </c>
      <c r="J61" s="2"/>
      <c r="K61" s="2"/>
      <c r="L61" s="2"/>
      <c r="M61" s="2"/>
      <c r="N61" s="2"/>
      <c r="O61" s="2">
        <f t="shared" si="4"/>
        <v>30</v>
      </c>
      <c r="P61" s="2">
        <v>2</v>
      </c>
      <c r="Q61" s="3" t="str">
        <f>IF(ISBLANK(P61),"",IF(P61=1,CONCATENATE(SUM($P$5:P61)),CONCATENATE(SUM($P$5:P61)-P61+1,"-",SUM($P$5:P61))))</f>
        <v>70-71</v>
      </c>
      <c r="R61" s="2">
        <f t="shared" si="3"/>
        <v>60</v>
      </c>
      <c r="S61" s="2">
        <f t="shared" si="1"/>
        <v>7.32</v>
      </c>
      <c r="T61" s="2">
        <f t="shared" si="2"/>
        <v>9.1199999999999992</v>
      </c>
      <c r="U61" s="2" t="s">
        <v>18</v>
      </c>
      <c r="V61" s="117" t="s">
        <v>131</v>
      </c>
    </row>
    <row r="62" spans="1:22" x14ac:dyDescent="0.3">
      <c r="A62" s="116" t="s">
        <v>25</v>
      </c>
      <c r="B62" s="2" t="s">
        <v>24</v>
      </c>
      <c r="C62" s="5" t="s">
        <v>26</v>
      </c>
      <c r="D62" s="2"/>
      <c r="E62" s="2" t="s">
        <v>139</v>
      </c>
      <c r="F62" s="2"/>
      <c r="G62" s="2"/>
      <c r="H62" s="2"/>
      <c r="I62" s="2"/>
      <c r="J62" s="2">
        <v>24</v>
      </c>
      <c r="K62" s="2"/>
      <c r="L62" s="2"/>
      <c r="M62" s="2"/>
      <c r="N62" s="2"/>
      <c r="O62" s="2">
        <f t="shared" si="4"/>
        <v>24</v>
      </c>
      <c r="P62" s="2">
        <v>2</v>
      </c>
      <c r="Q62" s="3" t="str">
        <f>IF(ISBLANK(P62),"",IF(P62=1,CONCATENATE(SUM($P$5:P62)),CONCATENATE(SUM($P$5:P62)-P62+1,"-",SUM($P$5:P62))))</f>
        <v>72-73</v>
      </c>
      <c r="R62" s="2">
        <f t="shared" si="3"/>
        <v>48</v>
      </c>
      <c r="S62" s="2">
        <f t="shared" si="1"/>
        <v>6.29</v>
      </c>
      <c r="T62" s="2">
        <f t="shared" si="2"/>
        <v>7.97</v>
      </c>
      <c r="U62" s="2" t="s">
        <v>18</v>
      </c>
      <c r="V62" s="117" t="s">
        <v>131</v>
      </c>
    </row>
    <row r="63" spans="1:22" x14ac:dyDescent="0.3">
      <c r="A63" s="116" t="s">
        <v>25</v>
      </c>
      <c r="B63" s="2" t="s">
        <v>24</v>
      </c>
      <c r="C63" s="5" t="s">
        <v>26</v>
      </c>
      <c r="D63" s="2"/>
      <c r="E63" s="2" t="s">
        <v>139</v>
      </c>
      <c r="F63" s="2"/>
      <c r="G63" s="2"/>
      <c r="H63" s="2"/>
      <c r="I63" s="2"/>
      <c r="J63" s="2"/>
      <c r="K63" s="2">
        <v>24</v>
      </c>
      <c r="L63" s="2"/>
      <c r="M63" s="2"/>
      <c r="N63" s="2"/>
      <c r="O63" s="2">
        <f t="shared" si="4"/>
        <v>24</v>
      </c>
      <c r="P63" s="2">
        <v>1</v>
      </c>
      <c r="Q63" s="3" t="str">
        <f>IF(ISBLANK(P63),"",IF(P63=1,CONCATENATE(SUM($P$5:P63)),CONCATENATE(SUM($P$5:P63)-P63+1,"-",SUM($P$5:P63))))</f>
        <v>74</v>
      </c>
      <c r="R63" s="2">
        <f t="shared" si="3"/>
        <v>24</v>
      </c>
      <c r="S63" s="2">
        <f t="shared" si="1"/>
        <v>6.48</v>
      </c>
      <c r="T63" s="2">
        <f t="shared" si="2"/>
        <v>8.16</v>
      </c>
      <c r="U63" s="2" t="s">
        <v>18</v>
      </c>
      <c r="V63" s="117" t="s">
        <v>131</v>
      </c>
    </row>
    <row r="64" spans="1:22" x14ac:dyDescent="0.3">
      <c r="A64" s="116" t="s">
        <v>25</v>
      </c>
      <c r="B64" s="2" t="s">
        <v>24</v>
      </c>
      <c r="C64" s="5" t="s">
        <v>26</v>
      </c>
      <c r="D64" s="2"/>
      <c r="E64" s="2" t="s">
        <v>139</v>
      </c>
      <c r="F64" s="2"/>
      <c r="G64" s="2"/>
      <c r="H64" s="2"/>
      <c r="I64" s="2"/>
      <c r="J64" s="2"/>
      <c r="K64" s="2">
        <v>20</v>
      </c>
      <c r="L64" s="2"/>
      <c r="M64" s="2"/>
      <c r="N64" s="2"/>
      <c r="O64" s="2">
        <f t="shared" si="4"/>
        <v>20</v>
      </c>
      <c r="P64" s="2">
        <v>1</v>
      </c>
      <c r="Q64" s="3" t="str">
        <f>IF(ISBLANK(P64),"",IF(P64=1,CONCATENATE(SUM($P$5:P64)),CONCATENATE(SUM($P$5:P64)-P64+1,"-",SUM($P$5:P64))))</f>
        <v>75</v>
      </c>
      <c r="R64" s="2">
        <f t="shared" si="3"/>
        <v>20</v>
      </c>
      <c r="S64" s="2">
        <f t="shared" si="1"/>
        <v>5.4</v>
      </c>
      <c r="T64" s="2">
        <f t="shared" si="2"/>
        <v>7</v>
      </c>
      <c r="U64" s="2" t="s">
        <v>18</v>
      </c>
      <c r="V64" s="117" t="s">
        <v>131</v>
      </c>
    </row>
    <row r="65" spans="1:22" x14ac:dyDescent="0.3">
      <c r="A65" s="116" t="s">
        <v>25</v>
      </c>
      <c r="B65" s="2" t="s">
        <v>24</v>
      </c>
      <c r="C65" s="5" t="s">
        <v>26</v>
      </c>
      <c r="D65" s="2"/>
      <c r="E65" s="2" t="s">
        <v>139</v>
      </c>
      <c r="F65" s="2"/>
      <c r="G65" s="2"/>
      <c r="H65" s="2"/>
      <c r="I65" s="2"/>
      <c r="J65" s="2"/>
      <c r="K65" s="2"/>
      <c r="L65" s="2">
        <v>24</v>
      </c>
      <c r="M65" s="2"/>
      <c r="N65" s="2"/>
      <c r="O65" s="2">
        <f t="shared" si="4"/>
        <v>24</v>
      </c>
      <c r="P65" s="2">
        <v>1</v>
      </c>
      <c r="Q65" s="3" t="str">
        <f>IF(ISBLANK(P65),"",IF(P65=1,CONCATENATE(SUM($P$5:P65)),CONCATENATE(SUM($P$5:P65)-P65+1,"-",SUM($P$5:P65))))</f>
        <v>76</v>
      </c>
      <c r="R65" s="2">
        <f t="shared" si="3"/>
        <v>24</v>
      </c>
      <c r="S65" s="2">
        <f t="shared" si="1"/>
        <v>6.96</v>
      </c>
      <c r="T65" s="2">
        <f t="shared" si="2"/>
        <v>8.64</v>
      </c>
      <c r="U65" s="2" t="s">
        <v>18</v>
      </c>
      <c r="V65" s="117" t="s">
        <v>131</v>
      </c>
    </row>
    <row r="66" spans="1:22" x14ac:dyDescent="0.3">
      <c r="A66" s="116" t="s">
        <v>25</v>
      </c>
      <c r="B66" s="2" t="s">
        <v>24</v>
      </c>
      <c r="C66" s="5" t="s">
        <v>26</v>
      </c>
      <c r="D66" s="2"/>
      <c r="E66" s="2" t="s">
        <v>139</v>
      </c>
      <c r="F66" s="2"/>
      <c r="G66" s="2"/>
      <c r="H66" s="2"/>
      <c r="I66" s="2"/>
      <c r="J66" s="2"/>
      <c r="K66" s="2"/>
      <c r="L66" s="2"/>
      <c r="M66" s="2">
        <v>22</v>
      </c>
      <c r="N66" s="2"/>
      <c r="O66" s="2">
        <f t="shared" si="4"/>
        <v>22</v>
      </c>
      <c r="P66" s="2">
        <v>1</v>
      </c>
      <c r="Q66" s="3" t="str">
        <f>IF(ISBLANK(P66),"",IF(P66=1,CONCATENATE(SUM($P$5:P66)),CONCATENATE(SUM($P$5:P66)-P66+1,"-",SUM($P$5:P66))))</f>
        <v>77</v>
      </c>
      <c r="R66" s="2">
        <f t="shared" si="3"/>
        <v>22</v>
      </c>
      <c r="S66" s="2">
        <f t="shared" si="1"/>
        <v>7.08</v>
      </c>
      <c r="T66" s="2">
        <f t="shared" si="2"/>
        <v>8.7200000000000006</v>
      </c>
      <c r="U66" s="2" t="s">
        <v>18</v>
      </c>
      <c r="V66" s="117" t="s">
        <v>131</v>
      </c>
    </row>
    <row r="67" spans="1:22" x14ac:dyDescent="0.3">
      <c r="A67" s="116" t="s">
        <v>25</v>
      </c>
      <c r="B67" s="2" t="s">
        <v>24</v>
      </c>
      <c r="C67" s="5" t="s">
        <v>26</v>
      </c>
      <c r="D67" s="2"/>
      <c r="E67" s="2" t="s">
        <v>139</v>
      </c>
      <c r="F67" s="2"/>
      <c r="G67" s="2"/>
      <c r="H67" s="2"/>
      <c r="I67" s="2"/>
      <c r="J67" s="2"/>
      <c r="K67" s="2"/>
      <c r="L67" s="2"/>
      <c r="M67" s="2"/>
      <c r="N67" s="2">
        <v>22</v>
      </c>
      <c r="O67" s="2">
        <f t="shared" si="4"/>
        <v>22</v>
      </c>
      <c r="P67" s="2">
        <v>1</v>
      </c>
      <c r="Q67" s="3" t="str">
        <f>IF(ISBLANK(P67),"",IF(P67=1,CONCATENATE(SUM($P$5:P67)),CONCATENATE(SUM($P$5:P67)-P67+1,"-",SUM($P$5:P67))))</f>
        <v>78</v>
      </c>
      <c r="R67" s="2">
        <f t="shared" si="3"/>
        <v>22</v>
      </c>
      <c r="S67" s="2">
        <f t="shared" si="1"/>
        <v>7.17</v>
      </c>
      <c r="T67" s="2">
        <f t="shared" si="2"/>
        <v>8.81</v>
      </c>
      <c r="U67" s="2" t="s">
        <v>18</v>
      </c>
      <c r="V67" s="117" t="s">
        <v>131</v>
      </c>
    </row>
    <row r="68" spans="1:22" x14ac:dyDescent="0.3">
      <c r="A68" s="116" t="s">
        <v>25</v>
      </c>
      <c r="B68" s="2" t="s">
        <v>24</v>
      </c>
      <c r="C68" s="5" t="s">
        <v>26</v>
      </c>
      <c r="D68" s="2"/>
      <c r="E68" s="2" t="s">
        <v>139</v>
      </c>
      <c r="F68" s="2"/>
      <c r="G68" s="2">
        <v>17</v>
      </c>
      <c r="H68" s="2">
        <v>2</v>
      </c>
      <c r="I68" s="2">
        <v>11</v>
      </c>
      <c r="J68" s="2"/>
      <c r="K68" s="2"/>
      <c r="L68" s="2"/>
      <c r="M68" s="2"/>
      <c r="N68" s="2"/>
      <c r="O68" s="2">
        <f t="shared" si="4"/>
        <v>30</v>
      </c>
      <c r="P68" s="2">
        <v>1</v>
      </c>
      <c r="Q68" s="3" t="str">
        <f>IF(ISBLANK(P68),"",IF(P68=1,CONCATENATE(SUM($P$5:P68)),CONCATENATE(SUM($P$5:P68)-P68+1,"-",SUM($P$5:P68))))</f>
        <v>79</v>
      </c>
      <c r="R68" s="2">
        <f t="shared" si="3"/>
        <v>30</v>
      </c>
      <c r="S68" s="2">
        <f t="shared" si="1"/>
        <v>6.99</v>
      </c>
      <c r="T68" s="2">
        <f t="shared" si="2"/>
        <v>8.7899999999999991</v>
      </c>
      <c r="U68" s="2" t="s">
        <v>18</v>
      </c>
      <c r="V68" s="117" t="s">
        <v>131</v>
      </c>
    </row>
    <row r="69" spans="1:22" x14ac:dyDescent="0.3">
      <c r="A69" s="116" t="s">
        <v>25</v>
      </c>
      <c r="B69" s="2" t="s">
        <v>24</v>
      </c>
      <c r="C69" s="5" t="s">
        <v>26</v>
      </c>
      <c r="D69" s="2"/>
      <c r="E69" s="2" t="s">
        <v>139</v>
      </c>
      <c r="F69" s="2"/>
      <c r="G69" s="2"/>
      <c r="H69" s="2"/>
      <c r="I69" s="2"/>
      <c r="J69" s="2">
        <v>1</v>
      </c>
      <c r="K69" s="2"/>
      <c r="L69" s="2">
        <v>15</v>
      </c>
      <c r="M69" s="2"/>
      <c r="N69" s="2">
        <v>3</v>
      </c>
      <c r="O69" s="2">
        <f t="shared" si="4"/>
        <v>19</v>
      </c>
      <c r="P69" s="2">
        <v>1</v>
      </c>
      <c r="Q69" s="3" t="str">
        <f>IF(ISBLANK(P69),"",IF(P69=1,CONCATENATE(SUM($P$5:P69)),CONCATENATE(SUM($P$5:P69)-P69+1,"-",SUM($P$5:P69))))</f>
        <v>80</v>
      </c>
      <c r="R69" s="2">
        <f t="shared" si="3"/>
        <v>19</v>
      </c>
      <c r="S69" s="2">
        <f>ROUND(SUMPRODUCT($F$2:$N$2,F69:N69)+$R$2,2)</f>
        <v>5.59</v>
      </c>
      <c r="T69" s="2">
        <f>ROUND(S69+$S$2+(O69*$T$2),2)</f>
        <v>7.17</v>
      </c>
      <c r="U69" s="2" t="s">
        <v>18</v>
      </c>
      <c r="V69" s="117" t="s">
        <v>131</v>
      </c>
    </row>
    <row r="70" spans="1:22" x14ac:dyDescent="0.3">
      <c r="A70" s="116" t="s">
        <v>25</v>
      </c>
      <c r="B70" s="2" t="s">
        <v>24</v>
      </c>
      <c r="C70" s="5" t="s">
        <v>26</v>
      </c>
      <c r="D70" s="2"/>
      <c r="E70" s="2" t="s">
        <v>139</v>
      </c>
      <c r="F70" s="2"/>
      <c r="G70" s="2"/>
      <c r="H70" s="2"/>
      <c r="I70" s="2"/>
      <c r="J70" s="2"/>
      <c r="K70" s="2"/>
      <c r="L70" s="2"/>
      <c r="M70" s="2">
        <v>13</v>
      </c>
      <c r="N70" s="2"/>
      <c r="O70" s="2">
        <f t="shared" si="4"/>
        <v>13</v>
      </c>
      <c r="P70" s="2">
        <v>1</v>
      </c>
      <c r="Q70" s="3" t="str">
        <f>IF(ISBLANK(P70),"",IF(P70=1,CONCATENATE(SUM($P$5:P70)),CONCATENATE(SUM($P$5:P70)-P70+1,"-",SUM($P$5:P70))))</f>
        <v>81</v>
      </c>
      <c r="R70" s="2">
        <f t="shared" si="3"/>
        <v>13</v>
      </c>
      <c r="S70" s="2">
        <f>ROUND(SUMPRODUCT($F$2:$N$2,F70:N70)+$R$2,2)</f>
        <v>4.1900000000000004</v>
      </c>
      <c r="T70" s="2">
        <f>ROUND(S70+$S$2+(O70*$T$2),2)</f>
        <v>5.65</v>
      </c>
      <c r="U70" s="2" t="s">
        <v>18</v>
      </c>
      <c r="V70" s="117" t="s">
        <v>131</v>
      </c>
    </row>
    <row r="71" spans="1:22" x14ac:dyDescent="0.3">
      <c r="A71" s="116" t="s">
        <v>25</v>
      </c>
      <c r="B71" s="2" t="s">
        <v>24</v>
      </c>
      <c r="C71" s="5" t="s">
        <v>26</v>
      </c>
      <c r="D71" s="2"/>
      <c r="E71" s="2" t="s">
        <v>140</v>
      </c>
      <c r="F71" s="2">
        <v>23</v>
      </c>
      <c r="G71" s="2"/>
      <c r="H71" s="2"/>
      <c r="I71" s="2"/>
      <c r="J71" s="2"/>
      <c r="K71" s="2"/>
      <c r="L71" s="2"/>
      <c r="M71" s="2"/>
      <c r="N71" s="2"/>
      <c r="O71" s="2">
        <f t="shared" si="4"/>
        <v>23</v>
      </c>
      <c r="P71" s="2">
        <v>1</v>
      </c>
      <c r="Q71" s="3" t="str">
        <f>IF(ISBLANK(P71),"",IF(P71=1,CONCATENATE(SUM($P$5:P71)),CONCATENATE(SUM($P$5:P71)-P71+1,"-",SUM($P$5:P71))))</f>
        <v>82</v>
      </c>
      <c r="R71" s="2">
        <f t="shared" ref="R71:R121" si="5">O71*P71</f>
        <v>23</v>
      </c>
      <c r="S71" s="2">
        <f t="shared" ref="S71:S121" si="6">ROUND(SUMPRODUCT($F$2:$N$2,F71:N71)+$R$2,2)</f>
        <v>5.01</v>
      </c>
      <c r="T71" s="2">
        <f t="shared" ref="T71:T121" si="7">ROUND(S71+$S$2+(O71*$T$2),2)</f>
        <v>6.67</v>
      </c>
      <c r="U71" s="2" t="s">
        <v>18</v>
      </c>
      <c r="V71" s="117" t="s">
        <v>131</v>
      </c>
    </row>
    <row r="72" spans="1:22" x14ac:dyDescent="0.3">
      <c r="A72" s="116" t="s">
        <v>25</v>
      </c>
      <c r="B72" s="2" t="s">
        <v>24</v>
      </c>
      <c r="C72" s="5" t="s">
        <v>26</v>
      </c>
      <c r="D72" s="2"/>
      <c r="E72" s="2" t="s">
        <v>140</v>
      </c>
      <c r="F72" s="2"/>
      <c r="G72" s="2">
        <v>30</v>
      </c>
      <c r="H72" s="2"/>
      <c r="I72" s="2"/>
      <c r="J72" s="2"/>
      <c r="K72" s="2"/>
      <c r="L72" s="2"/>
      <c r="M72" s="2"/>
      <c r="N72" s="2"/>
      <c r="O72" s="2">
        <f t="shared" si="4"/>
        <v>30</v>
      </c>
      <c r="P72" s="2">
        <v>2</v>
      </c>
      <c r="Q72" s="3" t="str">
        <f>IF(ISBLANK(P72),"",IF(P72=1,CONCATENATE(SUM($P$5:P72)),CONCATENATE(SUM($P$5:P72)-P72+1,"-",SUM($P$5:P72))))</f>
        <v>83-84</v>
      </c>
      <c r="R72" s="2">
        <f t="shared" si="5"/>
        <v>60</v>
      </c>
      <c r="S72" s="2">
        <f t="shared" si="6"/>
        <v>6.78</v>
      </c>
      <c r="T72" s="2">
        <f t="shared" si="7"/>
        <v>8.58</v>
      </c>
      <c r="U72" s="2" t="s">
        <v>18</v>
      </c>
      <c r="V72" s="117" t="s">
        <v>131</v>
      </c>
    </row>
    <row r="73" spans="1:22" x14ac:dyDescent="0.3">
      <c r="A73" s="116" t="s">
        <v>25</v>
      </c>
      <c r="B73" s="2" t="s">
        <v>24</v>
      </c>
      <c r="C73" s="5" t="s">
        <v>26</v>
      </c>
      <c r="D73" s="2"/>
      <c r="E73" s="2" t="s">
        <v>140</v>
      </c>
      <c r="F73" s="2"/>
      <c r="G73" s="2"/>
      <c r="H73" s="2">
        <v>30</v>
      </c>
      <c r="I73" s="2"/>
      <c r="J73" s="2"/>
      <c r="K73" s="2"/>
      <c r="L73" s="2"/>
      <c r="M73" s="2"/>
      <c r="N73" s="2"/>
      <c r="O73" s="2">
        <f t="shared" si="4"/>
        <v>30</v>
      </c>
      <c r="P73" s="2">
        <v>2</v>
      </c>
      <c r="Q73" s="3" t="str">
        <f>IF(ISBLANK(P73),"",IF(P73=1,CONCATENATE(SUM($P$5:P73)),CONCATENATE(SUM($P$5:P73)-P73+1,"-",SUM($P$5:P73))))</f>
        <v>85-86</v>
      </c>
      <c r="R73" s="2">
        <f t="shared" si="5"/>
        <v>60</v>
      </c>
      <c r="S73" s="2">
        <f t="shared" si="6"/>
        <v>7.02</v>
      </c>
      <c r="T73" s="2">
        <f t="shared" si="7"/>
        <v>8.82</v>
      </c>
      <c r="U73" s="2" t="s">
        <v>18</v>
      </c>
      <c r="V73" s="117" t="s">
        <v>131</v>
      </c>
    </row>
    <row r="74" spans="1:22" x14ac:dyDescent="0.3">
      <c r="A74" s="116" t="s">
        <v>25</v>
      </c>
      <c r="B74" s="2" t="s">
        <v>24</v>
      </c>
      <c r="C74" s="5" t="s">
        <v>26</v>
      </c>
      <c r="D74" s="2"/>
      <c r="E74" s="2" t="s">
        <v>140</v>
      </c>
      <c r="F74" s="2"/>
      <c r="G74" s="2"/>
      <c r="H74" s="2"/>
      <c r="I74" s="2">
        <v>30</v>
      </c>
      <c r="J74" s="2"/>
      <c r="K74" s="2"/>
      <c r="L74" s="2"/>
      <c r="M74" s="2"/>
      <c r="N74" s="2"/>
      <c r="O74" s="2">
        <f t="shared" si="4"/>
        <v>30</v>
      </c>
      <c r="P74" s="2">
        <v>1</v>
      </c>
      <c r="Q74" s="3" t="str">
        <f>IF(ISBLANK(P74),"",IF(P74=1,CONCATENATE(SUM($P$5:P74)),CONCATENATE(SUM($P$5:P74)-P74+1,"-",SUM($P$5:P74))))</f>
        <v>87</v>
      </c>
      <c r="R74" s="2">
        <f t="shared" si="5"/>
        <v>30</v>
      </c>
      <c r="S74" s="2">
        <f t="shared" si="6"/>
        <v>7.32</v>
      </c>
      <c r="T74" s="2">
        <f t="shared" si="7"/>
        <v>9.1199999999999992</v>
      </c>
      <c r="U74" s="2" t="s">
        <v>18</v>
      </c>
      <c r="V74" s="117" t="s">
        <v>131</v>
      </c>
    </row>
    <row r="75" spans="1:22" x14ac:dyDescent="0.3">
      <c r="A75" s="116" t="s">
        <v>25</v>
      </c>
      <c r="B75" s="2" t="s">
        <v>24</v>
      </c>
      <c r="C75" s="5" t="s">
        <v>26</v>
      </c>
      <c r="D75" s="2"/>
      <c r="E75" s="2" t="s">
        <v>140</v>
      </c>
      <c r="F75" s="2"/>
      <c r="G75" s="2"/>
      <c r="H75" s="2"/>
      <c r="I75" s="2">
        <v>25</v>
      </c>
      <c r="J75" s="2"/>
      <c r="K75" s="2"/>
      <c r="L75" s="2"/>
      <c r="M75" s="2"/>
      <c r="N75" s="2"/>
      <c r="O75" s="2">
        <f t="shared" ref="O75:O121" si="8">SUM(F75:N75)</f>
        <v>25</v>
      </c>
      <c r="P75" s="2">
        <v>1</v>
      </c>
      <c r="Q75" s="3" t="str">
        <f>IF(ISBLANK(P75),"",IF(P75=1,CONCATENATE(SUM($P$5:P75)),CONCATENATE(SUM($P$5:P75)-P75+1,"-",SUM($P$5:P75))))</f>
        <v>88</v>
      </c>
      <c r="R75" s="2">
        <f t="shared" si="5"/>
        <v>25</v>
      </c>
      <c r="S75" s="2">
        <f t="shared" si="6"/>
        <v>6.1</v>
      </c>
      <c r="T75" s="2">
        <f t="shared" si="7"/>
        <v>7.8</v>
      </c>
      <c r="U75" s="2" t="s">
        <v>18</v>
      </c>
      <c r="V75" s="117" t="s">
        <v>131</v>
      </c>
    </row>
    <row r="76" spans="1:22" x14ac:dyDescent="0.3">
      <c r="A76" s="116" t="s">
        <v>25</v>
      </c>
      <c r="B76" s="2" t="s">
        <v>24</v>
      </c>
      <c r="C76" s="5" t="s">
        <v>26</v>
      </c>
      <c r="D76" s="2"/>
      <c r="E76" s="2" t="s">
        <v>140</v>
      </c>
      <c r="F76" s="2"/>
      <c r="G76" s="2"/>
      <c r="H76" s="2"/>
      <c r="I76" s="2"/>
      <c r="J76" s="2">
        <v>24</v>
      </c>
      <c r="K76" s="2"/>
      <c r="L76" s="2"/>
      <c r="M76" s="2"/>
      <c r="N76" s="2"/>
      <c r="O76" s="2">
        <f t="shared" si="8"/>
        <v>24</v>
      </c>
      <c r="P76" s="2">
        <v>1</v>
      </c>
      <c r="Q76" s="3" t="str">
        <f>IF(ISBLANK(P76),"",IF(P76=1,CONCATENATE(SUM($P$5:P76)),CONCATENATE(SUM($P$5:P76)-P76+1,"-",SUM($P$5:P76))))</f>
        <v>89</v>
      </c>
      <c r="R76" s="2">
        <f t="shared" si="5"/>
        <v>24</v>
      </c>
      <c r="S76" s="2">
        <f t="shared" si="6"/>
        <v>6.29</v>
      </c>
      <c r="T76" s="2">
        <f t="shared" si="7"/>
        <v>7.97</v>
      </c>
      <c r="U76" s="2" t="s">
        <v>18</v>
      </c>
      <c r="V76" s="117" t="s">
        <v>131</v>
      </c>
    </row>
    <row r="77" spans="1:22" x14ac:dyDescent="0.3">
      <c r="A77" s="116" t="s">
        <v>25</v>
      </c>
      <c r="B77" s="2" t="s">
        <v>24</v>
      </c>
      <c r="C77" s="5" t="s">
        <v>26</v>
      </c>
      <c r="D77" s="2"/>
      <c r="E77" s="2" t="s">
        <v>140</v>
      </c>
      <c r="F77" s="2"/>
      <c r="G77" s="2"/>
      <c r="H77" s="2"/>
      <c r="I77" s="2"/>
      <c r="J77" s="2"/>
      <c r="K77" s="2">
        <v>24</v>
      </c>
      <c r="L77" s="2"/>
      <c r="M77" s="2"/>
      <c r="N77" s="2"/>
      <c r="O77" s="2">
        <f t="shared" si="8"/>
        <v>24</v>
      </c>
      <c r="P77" s="2">
        <v>1</v>
      </c>
      <c r="Q77" s="3" t="str">
        <f>IF(ISBLANK(P77),"",IF(P77=1,CONCATENATE(SUM($P$5:P77)),CONCATENATE(SUM($P$5:P77)-P77+1,"-",SUM($P$5:P77))))</f>
        <v>90</v>
      </c>
      <c r="R77" s="2">
        <f t="shared" si="5"/>
        <v>24</v>
      </c>
      <c r="S77" s="2">
        <f t="shared" si="6"/>
        <v>6.48</v>
      </c>
      <c r="T77" s="2">
        <f t="shared" si="7"/>
        <v>8.16</v>
      </c>
      <c r="U77" s="2" t="s">
        <v>18</v>
      </c>
      <c r="V77" s="117" t="s">
        <v>131</v>
      </c>
    </row>
    <row r="78" spans="1:22" x14ac:dyDescent="0.3">
      <c r="A78" s="116" t="s">
        <v>25</v>
      </c>
      <c r="B78" s="2" t="s">
        <v>24</v>
      </c>
      <c r="C78" s="5" t="s">
        <v>26</v>
      </c>
      <c r="D78" s="2"/>
      <c r="E78" s="2" t="s">
        <v>140</v>
      </c>
      <c r="F78" s="2"/>
      <c r="G78" s="2">
        <v>14</v>
      </c>
      <c r="H78" s="2"/>
      <c r="I78" s="2"/>
      <c r="J78" s="2">
        <v>14</v>
      </c>
      <c r="K78" s="2"/>
      <c r="L78" s="2"/>
      <c r="M78" s="2"/>
      <c r="N78" s="2"/>
      <c r="O78" s="2">
        <f t="shared" si="8"/>
        <v>28</v>
      </c>
      <c r="P78" s="2">
        <v>1</v>
      </c>
      <c r="Q78" s="3" t="str">
        <f>IF(ISBLANK(P78),"",IF(P78=1,CONCATENATE(SUM($P$5:P78)),CONCATENATE(SUM($P$5:P78)-P78+1,"-",SUM($P$5:P78))))</f>
        <v>91</v>
      </c>
      <c r="R78" s="2">
        <f t="shared" si="5"/>
        <v>28</v>
      </c>
      <c r="S78" s="2">
        <f t="shared" si="6"/>
        <v>6.83</v>
      </c>
      <c r="T78" s="2">
        <f t="shared" si="7"/>
        <v>8.59</v>
      </c>
      <c r="U78" s="2" t="s">
        <v>18</v>
      </c>
      <c r="V78" s="117" t="s">
        <v>131</v>
      </c>
    </row>
    <row r="79" spans="1:22" x14ac:dyDescent="0.3">
      <c r="A79" s="116" t="s">
        <v>25</v>
      </c>
      <c r="B79" s="2" t="s">
        <v>24</v>
      </c>
      <c r="C79" s="5" t="s">
        <v>26</v>
      </c>
      <c r="D79" s="2"/>
      <c r="E79" s="2" t="s">
        <v>140</v>
      </c>
      <c r="F79" s="2"/>
      <c r="G79" s="2"/>
      <c r="H79" s="2">
        <v>19</v>
      </c>
      <c r="I79" s="2"/>
      <c r="J79" s="2"/>
      <c r="K79" s="2"/>
      <c r="L79" s="2">
        <v>1</v>
      </c>
      <c r="M79" s="2">
        <v>1</v>
      </c>
      <c r="N79" s="2">
        <v>1</v>
      </c>
      <c r="O79" s="2">
        <f t="shared" si="8"/>
        <v>22</v>
      </c>
      <c r="P79" s="2">
        <v>1</v>
      </c>
      <c r="Q79" s="3" t="str">
        <f>IF(ISBLANK(P79),"",IF(P79=1,CONCATENATE(SUM($P$5:P79)),CONCATENATE(SUM($P$5:P79)-P79+1,"-",SUM($P$5:P79))))</f>
        <v>92</v>
      </c>
      <c r="R79" s="2">
        <f t="shared" si="5"/>
        <v>22</v>
      </c>
      <c r="S79" s="2">
        <f t="shared" si="6"/>
        <v>5.38</v>
      </c>
      <c r="T79" s="2">
        <f t="shared" si="7"/>
        <v>7.02</v>
      </c>
      <c r="U79" s="2" t="s">
        <v>18</v>
      </c>
      <c r="V79" s="117" t="s">
        <v>131</v>
      </c>
    </row>
    <row r="80" spans="1:22" x14ac:dyDescent="0.3">
      <c r="A80" s="116" t="s">
        <v>25</v>
      </c>
      <c r="B80" s="2" t="s">
        <v>24</v>
      </c>
      <c r="C80" s="5" t="s">
        <v>26</v>
      </c>
      <c r="D80" s="2"/>
      <c r="E80" s="2" t="s">
        <v>141</v>
      </c>
      <c r="F80" s="2">
        <v>30</v>
      </c>
      <c r="G80" s="2"/>
      <c r="H80" s="2"/>
      <c r="I80" s="2"/>
      <c r="J80" s="2"/>
      <c r="K80" s="2"/>
      <c r="L80" s="2"/>
      <c r="M80" s="2"/>
      <c r="N80" s="2"/>
      <c r="O80" s="2">
        <f t="shared" si="8"/>
        <v>30</v>
      </c>
      <c r="P80" s="2">
        <v>2</v>
      </c>
      <c r="Q80" s="3" t="str">
        <f>IF(ISBLANK(P80),"",IF(P80=1,CONCATENATE(SUM($P$5:P80)),CONCATENATE(SUM($P$5:P80)-P80+1,"-",SUM($P$5:P80))))</f>
        <v>93-94</v>
      </c>
      <c r="R80" s="2">
        <f t="shared" si="5"/>
        <v>60</v>
      </c>
      <c r="S80" s="2">
        <f t="shared" si="6"/>
        <v>6.54</v>
      </c>
      <c r="T80" s="2">
        <f t="shared" si="7"/>
        <v>8.34</v>
      </c>
      <c r="U80" s="2" t="s">
        <v>18</v>
      </c>
      <c r="V80" s="117" t="s">
        <v>131</v>
      </c>
    </row>
    <row r="81" spans="1:22" x14ac:dyDescent="0.3">
      <c r="A81" s="116" t="s">
        <v>25</v>
      </c>
      <c r="B81" s="2" t="s">
        <v>24</v>
      </c>
      <c r="C81" s="5" t="s">
        <v>26</v>
      </c>
      <c r="D81" s="2"/>
      <c r="E81" s="2" t="s">
        <v>141</v>
      </c>
      <c r="F81" s="2"/>
      <c r="G81" s="2">
        <v>30</v>
      </c>
      <c r="H81" s="2"/>
      <c r="I81" s="2"/>
      <c r="J81" s="2"/>
      <c r="K81" s="2"/>
      <c r="L81" s="2"/>
      <c r="M81" s="2"/>
      <c r="N81" s="2"/>
      <c r="O81" s="2">
        <f t="shared" si="8"/>
        <v>30</v>
      </c>
      <c r="P81" s="2">
        <v>6</v>
      </c>
      <c r="Q81" s="3" t="str">
        <f>IF(ISBLANK(P81),"",IF(P81=1,CONCATENATE(SUM($P$5:P81)),CONCATENATE(SUM($P$5:P81)-P81+1,"-",SUM($P$5:P81))))</f>
        <v>95-100</v>
      </c>
      <c r="R81" s="2">
        <f t="shared" si="5"/>
        <v>180</v>
      </c>
      <c r="S81" s="2">
        <f t="shared" si="6"/>
        <v>6.78</v>
      </c>
      <c r="T81" s="2">
        <f t="shared" si="7"/>
        <v>8.58</v>
      </c>
      <c r="U81" s="2" t="s">
        <v>18</v>
      </c>
      <c r="V81" s="117" t="s">
        <v>131</v>
      </c>
    </row>
    <row r="82" spans="1:22" x14ac:dyDescent="0.3">
      <c r="A82" s="116" t="s">
        <v>25</v>
      </c>
      <c r="B82" s="2" t="s">
        <v>24</v>
      </c>
      <c r="C82" s="5" t="s">
        <v>26</v>
      </c>
      <c r="D82" s="2"/>
      <c r="E82" s="2" t="s">
        <v>141</v>
      </c>
      <c r="F82" s="2"/>
      <c r="G82" s="2"/>
      <c r="H82" s="2">
        <v>30</v>
      </c>
      <c r="I82" s="2"/>
      <c r="J82" s="2"/>
      <c r="K82" s="2"/>
      <c r="L82" s="2"/>
      <c r="M82" s="2"/>
      <c r="N82" s="2"/>
      <c r="O82" s="2">
        <f t="shared" si="8"/>
        <v>30</v>
      </c>
      <c r="P82" s="2">
        <v>6</v>
      </c>
      <c r="Q82" s="3" t="str">
        <f>IF(ISBLANK(P82),"",IF(P82=1,CONCATENATE(SUM($P$5:P82)),CONCATENATE(SUM($P$5:P82)-P82+1,"-",SUM($P$5:P82))))</f>
        <v>101-106</v>
      </c>
      <c r="R82" s="2">
        <f t="shared" si="5"/>
        <v>180</v>
      </c>
      <c r="S82" s="2">
        <f t="shared" si="6"/>
        <v>7.02</v>
      </c>
      <c r="T82" s="2">
        <f t="shared" si="7"/>
        <v>8.82</v>
      </c>
      <c r="U82" s="2" t="s">
        <v>18</v>
      </c>
      <c r="V82" s="117" t="s">
        <v>131</v>
      </c>
    </row>
    <row r="83" spans="1:22" x14ac:dyDescent="0.3">
      <c r="A83" s="116" t="s">
        <v>25</v>
      </c>
      <c r="B83" s="2" t="s">
        <v>24</v>
      </c>
      <c r="C83" s="5" t="s">
        <v>26</v>
      </c>
      <c r="D83" s="2"/>
      <c r="E83" s="2" t="s">
        <v>141</v>
      </c>
      <c r="F83" s="2"/>
      <c r="G83" s="2"/>
      <c r="H83" s="2"/>
      <c r="I83" s="2">
        <v>30</v>
      </c>
      <c r="J83" s="2"/>
      <c r="K83" s="2"/>
      <c r="L83" s="2"/>
      <c r="M83" s="2"/>
      <c r="N83" s="2"/>
      <c r="O83" s="2">
        <f t="shared" si="8"/>
        <v>30</v>
      </c>
      <c r="P83" s="2">
        <v>5</v>
      </c>
      <c r="Q83" s="3" t="str">
        <f>IF(ISBLANK(P83),"",IF(P83=1,CONCATENATE(SUM($P$5:P83)),CONCATENATE(SUM($P$5:P83)-P83+1,"-",SUM($P$5:P83))))</f>
        <v>107-111</v>
      </c>
      <c r="R83" s="2">
        <f t="shared" si="5"/>
        <v>150</v>
      </c>
      <c r="S83" s="2">
        <f t="shared" si="6"/>
        <v>7.32</v>
      </c>
      <c r="T83" s="2">
        <f t="shared" si="7"/>
        <v>9.1199999999999992</v>
      </c>
      <c r="U83" s="2" t="s">
        <v>18</v>
      </c>
      <c r="V83" s="117" t="s">
        <v>131</v>
      </c>
    </row>
    <row r="84" spans="1:22" x14ac:dyDescent="0.3">
      <c r="A84" s="116" t="s">
        <v>25</v>
      </c>
      <c r="B84" s="2" t="s">
        <v>24</v>
      </c>
      <c r="C84" s="5" t="s">
        <v>26</v>
      </c>
      <c r="D84" s="2"/>
      <c r="E84" s="2" t="s">
        <v>141</v>
      </c>
      <c r="F84" s="2"/>
      <c r="G84" s="2"/>
      <c r="H84" s="2"/>
      <c r="I84" s="2"/>
      <c r="J84" s="2">
        <v>24</v>
      </c>
      <c r="K84" s="2"/>
      <c r="L84" s="2"/>
      <c r="M84" s="2"/>
      <c r="N84" s="2"/>
      <c r="O84" s="2">
        <f t="shared" si="8"/>
        <v>24</v>
      </c>
      <c r="P84" s="2">
        <v>6</v>
      </c>
      <c r="Q84" s="3" t="str">
        <f>IF(ISBLANK(P84),"",IF(P84=1,CONCATENATE(SUM($P$5:P84)),CONCATENATE(SUM($P$5:P84)-P84+1,"-",SUM($P$5:P84))))</f>
        <v>112-117</v>
      </c>
      <c r="R84" s="2">
        <f t="shared" si="5"/>
        <v>144</v>
      </c>
      <c r="S84" s="2">
        <f t="shared" si="6"/>
        <v>6.29</v>
      </c>
      <c r="T84" s="2">
        <f t="shared" si="7"/>
        <v>7.97</v>
      </c>
      <c r="U84" s="2" t="s">
        <v>18</v>
      </c>
      <c r="V84" s="117" t="s">
        <v>131</v>
      </c>
    </row>
    <row r="85" spans="1:22" x14ac:dyDescent="0.3">
      <c r="A85" s="116" t="s">
        <v>25</v>
      </c>
      <c r="B85" s="2" t="s">
        <v>24</v>
      </c>
      <c r="C85" s="5" t="s">
        <v>26</v>
      </c>
      <c r="D85" s="2"/>
      <c r="E85" s="2" t="s">
        <v>141</v>
      </c>
      <c r="F85" s="2"/>
      <c r="G85" s="2"/>
      <c r="H85" s="2"/>
      <c r="I85" s="2"/>
      <c r="J85" s="2"/>
      <c r="K85" s="2">
        <v>24</v>
      </c>
      <c r="L85" s="2"/>
      <c r="M85" s="2"/>
      <c r="N85" s="2"/>
      <c r="O85" s="2">
        <f t="shared" si="8"/>
        <v>24</v>
      </c>
      <c r="P85" s="2">
        <v>5</v>
      </c>
      <c r="Q85" s="3" t="str">
        <f>IF(ISBLANK(P85),"",IF(P85=1,CONCATENATE(SUM($P$5:P85)),CONCATENATE(SUM($P$5:P85)-P85+1,"-",SUM($P$5:P85))))</f>
        <v>118-122</v>
      </c>
      <c r="R85" s="2">
        <f t="shared" si="5"/>
        <v>120</v>
      </c>
      <c r="S85" s="2">
        <f t="shared" si="6"/>
        <v>6.48</v>
      </c>
      <c r="T85" s="2">
        <f t="shared" si="7"/>
        <v>8.16</v>
      </c>
      <c r="U85" s="2" t="s">
        <v>18</v>
      </c>
      <c r="V85" s="117" t="s">
        <v>131</v>
      </c>
    </row>
    <row r="86" spans="1:22" x14ac:dyDescent="0.3">
      <c r="A86" s="116" t="s">
        <v>25</v>
      </c>
      <c r="B86" s="2" t="s">
        <v>24</v>
      </c>
      <c r="C86" s="5" t="s">
        <v>26</v>
      </c>
      <c r="D86" s="2"/>
      <c r="E86" s="2" t="s">
        <v>141</v>
      </c>
      <c r="F86" s="2"/>
      <c r="G86" s="2"/>
      <c r="H86" s="2"/>
      <c r="I86" s="2"/>
      <c r="J86" s="2"/>
      <c r="K86" s="2"/>
      <c r="L86" s="2">
        <v>24</v>
      </c>
      <c r="M86" s="2"/>
      <c r="N86" s="2"/>
      <c r="O86" s="2">
        <f t="shared" si="8"/>
        <v>24</v>
      </c>
      <c r="P86" s="2">
        <v>3</v>
      </c>
      <c r="Q86" s="3" t="str">
        <f>IF(ISBLANK(P86),"",IF(P86=1,CONCATENATE(SUM($P$5:P86)),CONCATENATE(SUM($P$5:P86)-P86+1,"-",SUM($P$5:P86))))</f>
        <v>123-125</v>
      </c>
      <c r="R86" s="2">
        <f t="shared" si="5"/>
        <v>72</v>
      </c>
      <c r="S86" s="2">
        <f t="shared" si="6"/>
        <v>6.96</v>
      </c>
      <c r="T86" s="2">
        <f t="shared" si="7"/>
        <v>8.64</v>
      </c>
      <c r="U86" s="2" t="s">
        <v>18</v>
      </c>
      <c r="V86" s="117" t="s">
        <v>131</v>
      </c>
    </row>
    <row r="87" spans="1:22" x14ac:dyDescent="0.3">
      <c r="A87" s="116" t="s">
        <v>25</v>
      </c>
      <c r="B87" s="2" t="s">
        <v>24</v>
      </c>
      <c r="C87" s="5" t="s">
        <v>26</v>
      </c>
      <c r="D87" s="2"/>
      <c r="E87" s="2" t="s">
        <v>141</v>
      </c>
      <c r="F87" s="2"/>
      <c r="G87" s="2"/>
      <c r="H87" s="2"/>
      <c r="I87" s="2"/>
      <c r="J87" s="2"/>
      <c r="K87" s="2"/>
      <c r="L87" s="2"/>
      <c r="M87" s="2">
        <v>22</v>
      </c>
      <c r="N87" s="2"/>
      <c r="O87" s="2">
        <f t="shared" si="8"/>
        <v>22</v>
      </c>
      <c r="P87" s="2">
        <v>3</v>
      </c>
      <c r="Q87" s="3" t="str">
        <f>IF(ISBLANK(P87),"",IF(P87=1,CONCATENATE(SUM($P$5:P87)),CONCATENATE(SUM($P$5:P87)-P87+1,"-",SUM($P$5:P87))))</f>
        <v>126-128</v>
      </c>
      <c r="R87" s="2">
        <f t="shared" si="5"/>
        <v>66</v>
      </c>
      <c r="S87" s="2">
        <f t="shared" si="6"/>
        <v>7.08</v>
      </c>
      <c r="T87" s="2">
        <f t="shared" si="7"/>
        <v>8.7200000000000006</v>
      </c>
      <c r="U87" s="2" t="s">
        <v>18</v>
      </c>
      <c r="V87" s="117" t="s">
        <v>131</v>
      </c>
    </row>
    <row r="88" spans="1:22" x14ac:dyDescent="0.3">
      <c r="A88" s="116" t="s">
        <v>25</v>
      </c>
      <c r="B88" s="2" t="s">
        <v>24</v>
      </c>
      <c r="C88" s="5" t="s">
        <v>26</v>
      </c>
      <c r="D88" s="2"/>
      <c r="E88" s="2" t="s">
        <v>141</v>
      </c>
      <c r="F88" s="2"/>
      <c r="G88" s="2"/>
      <c r="H88" s="2"/>
      <c r="I88" s="2"/>
      <c r="J88" s="2"/>
      <c r="K88" s="2"/>
      <c r="L88" s="2"/>
      <c r="M88" s="2"/>
      <c r="N88" s="2">
        <v>22</v>
      </c>
      <c r="O88" s="2">
        <f t="shared" si="8"/>
        <v>22</v>
      </c>
      <c r="P88" s="2">
        <v>2</v>
      </c>
      <c r="Q88" s="3" t="str">
        <f>IF(ISBLANK(P88),"",IF(P88=1,CONCATENATE(SUM($P$5:P88)),CONCATENATE(SUM($P$5:P88)-P88+1,"-",SUM($P$5:P88))))</f>
        <v>129-130</v>
      </c>
      <c r="R88" s="2">
        <f t="shared" si="5"/>
        <v>44</v>
      </c>
      <c r="S88" s="2">
        <f t="shared" si="6"/>
        <v>7.17</v>
      </c>
      <c r="T88" s="2">
        <f t="shared" si="7"/>
        <v>8.81</v>
      </c>
      <c r="U88" s="2" t="s">
        <v>18</v>
      </c>
      <c r="V88" s="117" t="s">
        <v>131</v>
      </c>
    </row>
    <row r="89" spans="1:22" x14ac:dyDescent="0.3">
      <c r="A89" s="116" t="s">
        <v>25</v>
      </c>
      <c r="B89" s="2" t="s">
        <v>24</v>
      </c>
      <c r="C89" s="5" t="s">
        <v>26</v>
      </c>
      <c r="D89" s="2"/>
      <c r="E89" s="2" t="s">
        <v>141</v>
      </c>
      <c r="F89" s="2">
        <v>11</v>
      </c>
      <c r="G89" s="2">
        <v>14</v>
      </c>
      <c r="H89" s="2"/>
      <c r="I89" s="2"/>
      <c r="J89" s="2">
        <v>3</v>
      </c>
      <c r="K89" s="2"/>
      <c r="L89" s="2"/>
      <c r="M89" s="2"/>
      <c r="N89" s="2"/>
      <c r="O89" s="2">
        <f t="shared" si="8"/>
        <v>28</v>
      </c>
      <c r="P89" s="2">
        <v>1</v>
      </c>
      <c r="Q89" s="3" t="str">
        <f>IF(ISBLANK(P89),"",IF(P89=1,CONCATENATE(SUM($P$5:P89)),CONCATENATE(SUM($P$5:P89)-P89+1,"-",SUM($P$5:P89))))</f>
        <v>131</v>
      </c>
      <c r="R89" s="2">
        <f t="shared" si="5"/>
        <v>28</v>
      </c>
      <c r="S89" s="2">
        <f t="shared" si="6"/>
        <v>6.35</v>
      </c>
      <c r="T89" s="2">
        <f t="shared" si="7"/>
        <v>8.11</v>
      </c>
      <c r="U89" s="2" t="s">
        <v>18</v>
      </c>
      <c r="V89" s="117" t="s">
        <v>131</v>
      </c>
    </row>
    <row r="90" spans="1:22" x14ac:dyDescent="0.3">
      <c r="A90" s="116" t="s">
        <v>25</v>
      </c>
      <c r="B90" s="2" t="s">
        <v>24</v>
      </c>
      <c r="C90" s="5" t="s">
        <v>26</v>
      </c>
      <c r="D90" s="2"/>
      <c r="E90" s="2" t="s">
        <v>141</v>
      </c>
      <c r="F90" s="2"/>
      <c r="G90" s="2"/>
      <c r="H90" s="2">
        <v>20</v>
      </c>
      <c r="I90" s="2">
        <v>5</v>
      </c>
      <c r="J90" s="2"/>
      <c r="K90" s="2"/>
      <c r="L90" s="2"/>
      <c r="M90" s="2">
        <v>3</v>
      </c>
      <c r="N90" s="2"/>
      <c r="O90" s="2">
        <f t="shared" si="8"/>
        <v>28</v>
      </c>
      <c r="P90" s="2">
        <v>1</v>
      </c>
      <c r="Q90" s="3" t="str">
        <f>IF(ISBLANK(P90),"",IF(P90=1,CONCATENATE(SUM($P$5:P90)),CONCATENATE(SUM($P$5:P90)-P90+1,"-",SUM($P$5:P90))))</f>
        <v>132</v>
      </c>
      <c r="R90" s="2">
        <f t="shared" si="5"/>
        <v>28</v>
      </c>
      <c r="S90" s="2">
        <f t="shared" si="6"/>
        <v>6.87</v>
      </c>
      <c r="T90" s="2">
        <f t="shared" si="7"/>
        <v>8.6300000000000008</v>
      </c>
      <c r="U90" s="2" t="s">
        <v>18</v>
      </c>
      <c r="V90" s="117" t="s">
        <v>131</v>
      </c>
    </row>
    <row r="91" spans="1:22" x14ac:dyDescent="0.3">
      <c r="A91" s="116" t="s">
        <v>25</v>
      </c>
      <c r="B91" s="2" t="s">
        <v>24</v>
      </c>
      <c r="C91" s="5" t="s">
        <v>26</v>
      </c>
      <c r="D91" s="2"/>
      <c r="E91" s="2" t="s">
        <v>141</v>
      </c>
      <c r="F91" s="2"/>
      <c r="G91" s="2"/>
      <c r="H91" s="2"/>
      <c r="I91" s="2"/>
      <c r="J91" s="2"/>
      <c r="K91" s="2">
        <v>20</v>
      </c>
      <c r="L91" s="2"/>
      <c r="M91" s="2">
        <v>3</v>
      </c>
      <c r="N91" s="2"/>
      <c r="O91" s="2">
        <f t="shared" si="8"/>
        <v>23</v>
      </c>
      <c r="P91" s="2">
        <v>1</v>
      </c>
      <c r="Q91" s="3" t="str">
        <f>IF(ISBLANK(P91),"",IF(P91=1,CONCATENATE(SUM($P$5:P91)),CONCATENATE(SUM($P$5:P91)-P91+1,"-",SUM($P$5:P91))))</f>
        <v>133</v>
      </c>
      <c r="R91" s="2">
        <f t="shared" si="5"/>
        <v>23</v>
      </c>
      <c r="S91" s="2">
        <f t="shared" si="6"/>
        <v>6.37</v>
      </c>
      <c r="T91" s="2">
        <f t="shared" si="7"/>
        <v>8.0299999999999994</v>
      </c>
      <c r="U91" s="2" t="s">
        <v>18</v>
      </c>
      <c r="V91" s="117" t="s">
        <v>131</v>
      </c>
    </row>
    <row r="92" spans="1:22" x14ac:dyDescent="0.3">
      <c r="A92" s="116" t="s">
        <v>25</v>
      </c>
      <c r="B92" s="2" t="s">
        <v>24</v>
      </c>
      <c r="C92" s="5" t="s">
        <v>26</v>
      </c>
      <c r="D92" s="2"/>
      <c r="E92" s="2" t="s">
        <v>141</v>
      </c>
      <c r="F92" s="2"/>
      <c r="G92" s="2"/>
      <c r="H92" s="2"/>
      <c r="I92" s="2"/>
      <c r="J92" s="2"/>
      <c r="K92" s="2"/>
      <c r="L92" s="2">
        <v>10</v>
      </c>
      <c r="M92" s="2"/>
      <c r="N92" s="2">
        <v>11</v>
      </c>
      <c r="O92" s="2">
        <f t="shared" si="8"/>
        <v>21</v>
      </c>
      <c r="P92" s="2">
        <v>1</v>
      </c>
      <c r="Q92" s="3" t="str">
        <f>IF(ISBLANK(P92),"",IF(P92=1,CONCATENATE(SUM($P$5:P92)),CONCATENATE(SUM($P$5:P92)-P92+1,"-",SUM($P$5:P92))))</f>
        <v>134</v>
      </c>
      <c r="R92" s="2">
        <f t="shared" si="5"/>
        <v>21</v>
      </c>
      <c r="S92" s="2">
        <f t="shared" si="6"/>
        <v>6.49</v>
      </c>
      <c r="T92" s="2">
        <f t="shared" si="7"/>
        <v>8.11</v>
      </c>
      <c r="U92" s="2" t="s">
        <v>18</v>
      </c>
      <c r="V92" s="117" t="s">
        <v>131</v>
      </c>
    </row>
    <row r="93" spans="1:22" x14ac:dyDescent="0.3">
      <c r="A93" s="116" t="s">
        <v>25</v>
      </c>
      <c r="B93" s="2" t="s">
        <v>24</v>
      </c>
      <c r="C93" s="5" t="s">
        <v>26</v>
      </c>
      <c r="D93" s="2"/>
      <c r="E93" s="2" t="s">
        <v>142</v>
      </c>
      <c r="F93" s="2">
        <v>30</v>
      </c>
      <c r="G93" s="2"/>
      <c r="H93" s="2"/>
      <c r="I93" s="2"/>
      <c r="J93" s="2"/>
      <c r="K93" s="2"/>
      <c r="L93" s="2"/>
      <c r="M93" s="2"/>
      <c r="N93" s="2"/>
      <c r="O93" s="2">
        <f t="shared" si="8"/>
        <v>30</v>
      </c>
      <c r="P93" s="2">
        <v>1</v>
      </c>
      <c r="Q93" s="3" t="str">
        <f>IF(ISBLANK(P93),"",IF(P93=1,CONCATENATE(SUM($P$5:P93)),CONCATENATE(SUM($P$5:P93)-P93+1,"-",SUM($P$5:P93))))</f>
        <v>135</v>
      </c>
      <c r="R93" s="2">
        <f t="shared" si="5"/>
        <v>30</v>
      </c>
      <c r="S93" s="2">
        <f t="shared" si="6"/>
        <v>6.54</v>
      </c>
      <c r="T93" s="2">
        <f t="shared" si="7"/>
        <v>8.34</v>
      </c>
      <c r="U93" s="2" t="s">
        <v>18</v>
      </c>
      <c r="V93" s="117" t="s">
        <v>131</v>
      </c>
    </row>
    <row r="94" spans="1:22" x14ac:dyDescent="0.3">
      <c r="A94" s="116" t="s">
        <v>25</v>
      </c>
      <c r="B94" s="2" t="s">
        <v>24</v>
      </c>
      <c r="C94" s="5" t="s">
        <v>26</v>
      </c>
      <c r="D94" s="2"/>
      <c r="E94" s="2" t="s">
        <v>142</v>
      </c>
      <c r="F94" s="2"/>
      <c r="G94" s="2">
        <v>30</v>
      </c>
      <c r="H94" s="2"/>
      <c r="I94" s="2"/>
      <c r="J94" s="2"/>
      <c r="K94" s="2"/>
      <c r="L94" s="2"/>
      <c r="M94" s="2"/>
      <c r="N94" s="2"/>
      <c r="O94" s="2">
        <f t="shared" si="8"/>
        <v>30</v>
      </c>
      <c r="P94" s="2">
        <v>1</v>
      </c>
      <c r="Q94" s="3" t="str">
        <f>IF(ISBLANK(P94),"",IF(P94=1,CONCATENATE(SUM($P$5:P94)),CONCATENATE(SUM($P$5:P94)-P94+1,"-",SUM($P$5:P94))))</f>
        <v>136</v>
      </c>
      <c r="R94" s="2">
        <f t="shared" si="5"/>
        <v>30</v>
      </c>
      <c r="S94" s="2">
        <f t="shared" si="6"/>
        <v>6.78</v>
      </c>
      <c r="T94" s="2">
        <f t="shared" si="7"/>
        <v>8.58</v>
      </c>
      <c r="U94" s="2" t="s">
        <v>18</v>
      </c>
      <c r="V94" s="117" t="s">
        <v>131</v>
      </c>
    </row>
    <row r="95" spans="1:22" x14ac:dyDescent="0.3">
      <c r="A95" s="116" t="s">
        <v>25</v>
      </c>
      <c r="B95" s="2" t="s">
        <v>24</v>
      </c>
      <c r="C95" s="5" t="s">
        <v>26</v>
      </c>
      <c r="D95" s="2"/>
      <c r="E95" s="2" t="s">
        <v>142</v>
      </c>
      <c r="F95" s="2"/>
      <c r="G95" s="2">
        <v>10</v>
      </c>
      <c r="H95" s="2">
        <v>16</v>
      </c>
      <c r="I95" s="2"/>
      <c r="J95" s="2"/>
      <c r="K95" s="2">
        <v>1</v>
      </c>
      <c r="L95" s="2"/>
      <c r="M95" s="2"/>
      <c r="N95" s="2"/>
      <c r="O95" s="2">
        <f t="shared" si="8"/>
        <v>27</v>
      </c>
      <c r="P95" s="2">
        <v>1</v>
      </c>
      <c r="Q95" s="3" t="str">
        <f>IF(ISBLANK(P95),"",IF(P95=1,CONCATENATE(SUM($P$5:P95)),CONCATENATE(SUM($P$5:P95)-P95+1,"-",SUM($P$5:P95))))</f>
        <v>137</v>
      </c>
      <c r="R95" s="2">
        <f t="shared" si="5"/>
        <v>27</v>
      </c>
      <c r="S95" s="2">
        <f t="shared" si="6"/>
        <v>6.27</v>
      </c>
      <c r="T95" s="2">
        <f t="shared" si="7"/>
        <v>8.01</v>
      </c>
      <c r="U95" s="2" t="s">
        <v>18</v>
      </c>
      <c r="V95" s="117" t="s">
        <v>131</v>
      </c>
    </row>
    <row r="96" spans="1:22" x14ac:dyDescent="0.3">
      <c r="A96" s="116" t="s">
        <v>25</v>
      </c>
      <c r="B96" s="2" t="s">
        <v>24</v>
      </c>
      <c r="C96" s="5" t="s">
        <v>26</v>
      </c>
      <c r="D96" s="2"/>
      <c r="E96" s="2" t="s">
        <v>143</v>
      </c>
      <c r="F96" s="2">
        <v>30</v>
      </c>
      <c r="G96" s="2"/>
      <c r="H96" s="2"/>
      <c r="I96" s="2"/>
      <c r="J96" s="2"/>
      <c r="K96" s="2"/>
      <c r="L96" s="2"/>
      <c r="M96" s="2"/>
      <c r="N96" s="2"/>
      <c r="O96" s="2">
        <f t="shared" si="8"/>
        <v>30</v>
      </c>
      <c r="P96" s="2">
        <v>1</v>
      </c>
      <c r="Q96" s="3" t="str">
        <f>IF(ISBLANK(P96),"",IF(P96=1,CONCATENATE(SUM($P$5:P96)),CONCATENATE(SUM($P$5:P96)-P96+1,"-",SUM($P$5:P96))))</f>
        <v>138</v>
      </c>
      <c r="R96" s="2">
        <f t="shared" si="5"/>
        <v>30</v>
      </c>
      <c r="S96" s="2">
        <f t="shared" si="6"/>
        <v>6.54</v>
      </c>
      <c r="T96" s="2">
        <f t="shared" si="7"/>
        <v>8.34</v>
      </c>
      <c r="U96" s="2" t="s">
        <v>18</v>
      </c>
      <c r="V96" s="117" t="s">
        <v>131</v>
      </c>
    </row>
    <row r="97" spans="1:22" x14ac:dyDescent="0.3">
      <c r="A97" s="116" t="s">
        <v>25</v>
      </c>
      <c r="B97" s="2" t="s">
        <v>24</v>
      </c>
      <c r="C97" s="5" t="s">
        <v>26</v>
      </c>
      <c r="D97" s="2"/>
      <c r="E97" s="2" t="s">
        <v>143</v>
      </c>
      <c r="F97" s="2"/>
      <c r="G97" s="2">
        <v>30</v>
      </c>
      <c r="H97" s="2"/>
      <c r="I97" s="2"/>
      <c r="J97" s="2"/>
      <c r="K97" s="2"/>
      <c r="L97" s="2"/>
      <c r="M97" s="2"/>
      <c r="N97" s="2"/>
      <c r="O97" s="2">
        <f t="shared" si="8"/>
        <v>30</v>
      </c>
      <c r="P97" s="2">
        <v>5</v>
      </c>
      <c r="Q97" s="3" t="str">
        <f>IF(ISBLANK(P97),"",IF(P97=1,CONCATENATE(SUM($P$5:P97)),CONCATENATE(SUM($P$5:P97)-P97+1,"-",SUM($P$5:P97))))</f>
        <v>139-143</v>
      </c>
      <c r="R97" s="2">
        <f t="shared" si="5"/>
        <v>150</v>
      </c>
      <c r="S97" s="2">
        <f t="shared" si="6"/>
        <v>6.78</v>
      </c>
      <c r="T97" s="2">
        <f t="shared" si="7"/>
        <v>8.58</v>
      </c>
      <c r="U97" s="2" t="s">
        <v>18</v>
      </c>
      <c r="V97" s="117" t="s">
        <v>131</v>
      </c>
    </row>
    <row r="98" spans="1:22" x14ac:dyDescent="0.3">
      <c r="A98" s="116" t="s">
        <v>25</v>
      </c>
      <c r="B98" s="2" t="s">
        <v>24</v>
      </c>
      <c r="C98" s="5" t="s">
        <v>26</v>
      </c>
      <c r="D98" s="2"/>
      <c r="E98" s="2" t="s">
        <v>143</v>
      </c>
      <c r="F98" s="2"/>
      <c r="G98" s="2"/>
      <c r="H98" s="2">
        <v>30</v>
      </c>
      <c r="I98" s="2"/>
      <c r="J98" s="2"/>
      <c r="K98" s="2"/>
      <c r="L98" s="2"/>
      <c r="M98" s="2"/>
      <c r="N98" s="2"/>
      <c r="O98" s="2">
        <f t="shared" si="8"/>
        <v>30</v>
      </c>
      <c r="P98" s="2">
        <v>5</v>
      </c>
      <c r="Q98" s="3" t="str">
        <f>IF(ISBLANK(P98),"",IF(P98=1,CONCATENATE(SUM($P$5:P98)),CONCATENATE(SUM($P$5:P98)-P98+1,"-",SUM($P$5:P98))))</f>
        <v>144-148</v>
      </c>
      <c r="R98" s="2">
        <f t="shared" si="5"/>
        <v>150</v>
      </c>
      <c r="S98" s="2">
        <f t="shared" si="6"/>
        <v>7.02</v>
      </c>
      <c r="T98" s="2">
        <f t="shared" si="7"/>
        <v>8.82</v>
      </c>
      <c r="U98" s="2" t="s">
        <v>18</v>
      </c>
      <c r="V98" s="117" t="s">
        <v>131</v>
      </c>
    </row>
    <row r="99" spans="1:22" x14ac:dyDescent="0.3">
      <c r="A99" s="116" t="s">
        <v>25</v>
      </c>
      <c r="B99" s="2" t="s">
        <v>24</v>
      </c>
      <c r="C99" s="5" t="s">
        <v>26</v>
      </c>
      <c r="D99" s="2"/>
      <c r="E99" s="2" t="s">
        <v>143</v>
      </c>
      <c r="F99" s="2"/>
      <c r="G99" s="2"/>
      <c r="H99" s="2"/>
      <c r="I99" s="2">
        <v>30</v>
      </c>
      <c r="J99" s="2"/>
      <c r="K99" s="2"/>
      <c r="L99" s="2"/>
      <c r="M99" s="2"/>
      <c r="N99" s="2"/>
      <c r="O99" s="2">
        <f t="shared" si="8"/>
        <v>30</v>
      </c>
      <c r="P99" s="2">
        <v>3</v>
      </c>
      <c r="Q99" s="3" t="str">
        <f>IF(ISBLANK(P99),"",IF(P99=1,CONCATENATE(SUM($P$5:P99)),CONCATENATE(SUM($P$5:P99)-P99+1,"-",SUM($P$5:P99))))</f>
        <v>149-151</v>
      </c>
      <c r="R99" s="2">
        <f t="shared" si="5"/>
        <v>90</v>
      </c>
      <c r="S99" s="2">
        <f t="shared" si="6"/>
        <v>7.32</v>
      </c>
      <c r="T99" s="2">
        <f t="shared" si="7"/>
        <v>9.1199999999999992</v>
      </c>
      <c r="U99" s="2" t="s">
        <v>18</v>
      </c>
      <c r="V99" s="117" t="s">
        <v>131</v>
      </c>
    </row>
    <row r="100" spans="1:22" x14ac:dyDescent="0.3">
      <c r="A100" s="116" t="s">
        <v>25</v>
      </c>
      <c r="B100" s="2" t="s">
        <v>24</v>
      </c>
      <c r="C100" s="5" t="s">
        <v>26</v>
      </c>
      <c r="D100" s="2"/>
      <c r="E100" s="2" t="s">
        <v>143</v>
      </c>
      <c r="F100" s="2"/>
      <c r="G100" s="2"/>
      <c r="H100" s="2"/>
      <c r="I100" s="2">
        <v>27</v>
      </c>
      <c r="J100" s="2"/>
      <c r="K100" s="2"/>
      <c r="L100" s="2"/>
      <c r="M100" s="2"/>
      <c r="N100" s="2"/>
      <c r="O100" s="2">
        <f t="shared" si="8"/>
        <v>27</v>
      </c>
      <c r="P100" s="2">
        <v>1</v>
      </c>
      <c r="Q100" s="3" t="str">
        <f>IF(ISBLANK(P100),"",IF(P100=1,CONCATENATE(SUM($P$5:P100)),CONCATENATE(SUM($P$5:P100)-P100+1,"-",SUM($P$5:P100))))</f>
        <v>152</v>
      </c>
      <c r="R100" s="2">
        <f t="shared" si="5"/>
        <v>27</v>
      </c>
      <c r="S100" s="2">
        <f t="shared" si="6"/>
        <v>6.59</v>
      </c>
      <c r="T100" s="2">
        <f t="shared" si="7"/>
        <v>8.33</v>
      </c>
      <c r="U100" s="2" t="s">
        <v>18</v>
      </c>
      <c r="V100" s="117" t="s">
        <v>131</v>
      </c>
    </row>
    <row r="101" spans="1:22" x14ac:dyDescent="0.3">
      <c r="A101" s="116" t="s">
        <v>25</v>
      </c>
      <c r="B101" s="2" t="s">
        <v>24</v>
      </c>
      <c r="C101" s="5" t="s">
        <v>26</v>
      </c>
      <c r="D101" s="2"/>
      <c r="E101" s="2" t="s">
        <v>143</v>
      </c>
      <c r="F101" s="2"/>
      <c r="G101" s="2"/>
      <c r="H101" s="2"/>
      <c r="I101" s="2"/>
      <c r="J101" s="2">
        <v>24</v>
      </c>
      <c r="K101" s="2"/>
      <c r="L101" s="2"/>
      <c r="M101" s="2"/>
      <c r="N101" s="2"/>
      <c r="O101" s="2">
        <f t="shared" si="8"/>
        <v>24</v>
      </c>
      <c r="P101" s="2">
        <v>4</v>
      </c>
      <c r="Q101" s="3" t="str">
        <f>IF(ISBLANK(P101),"",IF(P101=1,CONCATENATE(SUM($P$5:P101)),CONCATENATE(SUM($P$5:P101)-P101+1,"-",SUM($P$5:P101))))</f>
        <v>153-156</v>
      </c>
      <c r="R101" s="2">
        <f t="shared" si="5"/>
        <v>96</v>
      </c>
      <c r="S101" s="2">
        <f t="shared" si="6"/>
        <v>6.29</v>
      </c>
      <c r="T101" s="2">
        <f t="shared" si="7"/>
        <v>7.97</v>
      </c>
      <c r="U101" s="2" t="s">
        <v>18</v>
      </c>
      <c r="V101" s="117" t="s">
        <v>131</v>
      </c>
    </row>
    <row r="102" spans="1:22" x14ac:dyDescent="0.3">
      <c r="A102" s="116" t="s">
        <v>25</v>
      </c>
      <c r="B102" s="2" t="s">
        <v>24</v>
      </c>
      <c r="C102" s="5" t="s">
        <v>26</v>
      </c>
      <c r="D102" s="2"/>
      <c r="E102" s="2" t="s">
        <v>143</v>
      </c>
      <c r="F102" s="2"/>
      <c r="G102" s="2"/>
      <c r="H102" s="2"/>
      <c r="I102" s="2"/>
      <c r="J102" s="2"/>
      <c r="K102" s="2">
        <v>24</v>
      </c>
      <c r="L102" s="2"/>
      <c r="M102" s="2"/>
      <c r="N102" s="2"/>
      <c r="O102" s="2">
        <f t="shared" si="8"/>
        <v>24</v>
      </c>
      <c r="P102" s="2">
        <v>3</v>
      </c>
      <c r="Q102" s="3" t="str">
        <f>IF(ISBLANK(P102),"",IF(P102=1,CONCATENATE(SUM($P$5:P102)),CONCATENATE(SUM($P$5:P102)-P102+1,"-",SUM($P$5:P102))))</f>
        <v>157-159</v>
      </c>
      <c r="R102" s="2">
        <f t="shared" si="5"/>
        <v>72</v>
      </c>
      <c r="S102" s="2">
        <f t="shared" si="6"/>
        <v>6.48</v>
      </c>
      <c r="T102" s="2">
        <f t="shared" si="7"/>
        <v>8.16</v>
      </c>
      <c r="U102" s="2" t="s">
        <v>18</v>
      </c>
      <c r="V102" s="117" t="s">
        <v>131</v>
      </c>
    </row>
    <row r="103" spans="1:22" x14ac:dyDescent="0.3">
      <c r="A103" s="116" t="s">
        <v>25</v>
      </c>
      <c r="B103" s="2" t="s">
        <v>24</v>
      </c>
      <c r="C103" s="5" t="s">
        <v>26</v>
      </c>
      <c r="D103" s="2"/>
      <c r="E103" s="2" t="s">
        <v>143</v>
      </c>
      <c r="F103" s="2"/>
      <c r="G103" s="2"/>
      <c r="H103" s="2"/>
      <c r="I103" s="2"/>
      <c r="J103" s="2"/>
      <c r="K103" s="2"/>
      <c r="L103" s="2">
        <v>24</v>
      </c>
      <c r="M103" s="2"/>
      <c r="N103" s="2"/>
      <c r="O103" s="2">
        <f t="shared" si="8"/>
        <v>24</v>
      </c>
      <c r="P103" s="2">
        <v>1</v>
      </c>
      <c r="Q103" s="3" t="str">
        <f>IF(ISBLANK(P103),"",IF(P103=1,CONCATENATE(SUM($P$5:P103)),CONCATENATE(SUM($P$5:P103)-P103+1,"-",SUM($P$5:P103))))</f>
        <v>160</v>
      </c>
      <c r="R103" s="2">
        <f t="shared" si="5"/>
        <v>24</v>
      </c>
      <c r="S103" s="2">
        <f t="shared" si="6"/>
        <v>6.96</v>
      </c>
      <c r="T103" s="2">
        <f t="shared" si="7"/>
        <v>8.64</v>
      </c>
      <c r="U103" s="2" t="s">
        <v>18</v>
      </c>
      <c r="V103" s="117" t="s">
        <v>131</v>
      </c>
    </row>
    <row r="104" spans="1:22" x14ac:dyDescent="0.3">
      <c r="A104" s="116" t="s">
        <v>25</v>
      </c>
      <c r="B104" s="2" t="s">
        <v>24</v>
      </c>
      <c r="C104" s="5" t="s">
        <v>26</v>
      </c>
      <c r="D104" s="2"/>
      <c r="E104" s="2" t="s">
        <v>143</v>
      </c>
      <c r="F104" s="2"/>
      <c r="G104" s="2"/>
      <c r="H104" s="2"/>
      <c r="I104" s="2"/>
      <c r="J104" s="2"/>
      <c r="K104" s="2"/>
      <c r="L104" s="2"/>
      <c r="M104" s="2">
        <v>22</v>
      </c>
      <c r="N104" s="2"/>
      <c r="O104" s="2">
        <f t="shared" si="8"/>
        <v>22</v>
      </c>
      <c r="P104" s="2">
        <v>1</v>
      </c>
      <c r="Q104" s="3" t="str">
        <f>IF(ISBLANK(P104),"",IF(P104=1,CONCATENATE(SUM($P$5:P104)),CONCATENATE(SUM($P$5:P104)-P104+1,"-",SUM($P$5:P104))))</f>
        <v>161</v>
      </c>
      <c r="R104" s="2">
        <f t="shared" si="5"/>
        <v>22</v>
      </c>
      <c r="S104" s="2">
        <f t="shared" si="6"/>
        <v>7.08</v>
      </c>
      <c r="T104" s="2">
        <f t="shared" si="7"/>
        <v>8.7200000000000006</v>
      </c>
      <c r="U104" s="2" t="s">
        <v>18</v>
      </c>
      <c r="V104" s="117" t="s">
        <v>131</v>
      </c>
    </row>
    <row r="105" spans="1:22" x14ac:dyDescent="0.3">
      <c r="A105" s="116" t="s">
        <v>25</v>
      </c>
      <c r="B105" s="2" t="s">
        <v>24</v>
      </c>
      <c r="C105" s="5" t="s">
        <v>26</v>
      </c>
      <c r="D105" s="2"/>
      <c r="E105" s="2" t="s">
        <v>143</v>
      </c>
      <c r="F105" s="2"/>
      <c r="G105" s="2"/>
      <c r="H105" s="2"/>
      <c r="I105" s="2"/>
      <c r="J105" s="2"/>
      <c r="K105" s="2"/>
      <c r="L105" s="2"/>
      <c r="M105" s="2"/>
      <c r="N105" s="2">
        <v>18</v>
      </c>
      <c r="O105" s="2">
        <f t="shared" si="8"/>
        <v>18</v>
      </c>
      <c r="P105" s="2">
        <v>1</v>
      </c>
      <c r="Q105" s="3" t="str">
        <f>IF(ISBLANK(P105),"",IF(P105=1,CONCATENATE(SUM($P$5:P105)),CONCATENATE(SUM($P$5:P105)-P105+1,"-",SUM($P$5:P105))))</f>
        <v>162</v>
      </c>
      <c r="R105" s="2">
        <f t="shared" si="5"/>
        <v>18</v>
      </c>
      <c r="S105" s="2">
        <f t="shared" si="6"/>
        <v>5.87</v>
      </c>
      <c r="T105" s="2">
        <f t="shared" si="7"/>
        <v>7.43</v>
      </c>
      <c r="U105" s="2" t="s">
        <v>18</v>
      </c>
      <c r="V105" s="117" t="s">
        <v>131</v>
      </c>
    </row>
    <row r="106" spans="1:22" x14ac:dyDescent="0.3">
      <c r="A106" s="116" t="s">
        <v>25</v>
      </c>
      <c r="B106" s="2" t="s">
        <v>24</v>
      </c>
      <c r="C106" s="5" t="s">
        <v>26</v>
      </c>
      <c r="D106" s="2"/>
      <c r="E106" s="2" t="s">
        <v>143</v>
      </c>
      <c r="F106" s="2">
        <v>26</v>
      </c>
      <c r="G106" s="2"/>
      <c r="H106" s="2"/>
      <c r="I106" s="2"/>
      <c r="J106" s="2"/>
      <c r="K106" s="2"/>
      <c r="L106" s="2"/>
      <c r="M106" s="2"/>
      <c r="N106" s="2"/>
      <c r="O106" s="2">
        <f t="shared" si="8"/>
        <v>26</v>
      </c>
      <c r="P106" s="2">
        <v>1</v>
      </c>
      <c r="Q106" s="3" t="str">
        <f>IF(ISBLANK(P106),"",IF(P106=1,CONCATENATE(SUM($P$5:P106)),CONCATENATE(SUM($P$5:P106)-P106+1,"-",SUM($P$5:P106))))</f>
        <v>163</v>
      </c>
      <c r="R106" s="2">
        <f t="shared" si="5"/>
        <v>26</v>
      </c>
      <c r="S106" s="2">
        <f t="shared" si="6"/>
        <v>5.67</v>
      </c>
      <c r="T106" s="2">
        <f t="shared" si="7"/>
        <v>7.39</v>
      </c>
      <c r="U106" s="2" t="s">
        <v>18</v>
      </c>
      <c r="V106" s="117" t="s">
        <v>131</v>
      </c>
    </row>
    <row r="107" spans="1:22" x14ac:dyDescent="0.3">
      <c r="A107" s="116" t="s">
        <v>25</v>
      </c>
      <c r="B107" s="2" t="s">
        <v>24</v>
      </c>
      <c r="C107" s="5" t="s">
        <v>26</v>
      </c>
      <c r="D107" s="2"/>
      <c r="E107" s="2" t="s">
        <v>143</v>
      </c>
      <c r="F107" s="2"/>
      <c r="G107" s="2"/>
      <c r="H107" s="2">
        <v>11</v>
      </c>
      <c r="I107" s="2"/>
      <c r="J107" s="2">
        <v>11</v>
      </c>
      <c r="K107" s="2"/>
      <c r="L107" s="2"/>
      <c r="M107" s="2"/>
      <c r="N107" s="2"/>
      <c r="O107" s="2">
        <f t="shared" si="8"/>
        <v>22</v>
      </c>
      <c r="P107" s="2">
        <v>1</v>
      </c>
      <c r="Q107" s="3" t="str">
        <f>IF(ISBLANK(P107),"",IF(P107=1,CONCATENATE(SUM($P$5:P107)),CONCATENATE(SUM($P$5:P107)-P107+1,"-",SUM($P$5:P107))))</f>
        <v>164</v>
      </c>
      <c r="R107" s="2">
        <f t="shared" si="5"/>
        <v>22</v>
      </c>
      <c r="S107" s="2">
        <f t="shared" si="6"/>
        <v>5.46</v>
      </c>
      <c r="T107" s="2">
        <f t="shared" si="7"/>
        <v>7.1</v>
      </c>
      <c r="U107" s="2" t="s">
        <v>18</v>
      </c>
      <c r="V107" s="117" t="s">
        <v>131</v>
      </c>
    </row>
    <row r="108" spans="1:22" x14ac:dyDescent="0.3">
      <c r="A108" s="116" t="s">
        <v>25</v>
      </c>
      <c r="B108" s="2" t="s">
        <v>24</v>
      </c>
      <c r="C108" s="5" t="s">
        <v>26</v>
      </c>
      <c r="D108" s="2"/>
      <c r="E108" s="2" t="s">
        <v>143</v>
      </c>
      <c r="F108" s="2"/>
      <c r="G108" s="2"/>
      <c r="H108" s="2"/>
      <c r="I108" s="2"/>
      <c r="J108" s="2"/>
      <c r="K108" s="2">
        <v>10</v>
      </c>
      <c r="L108" s="2">
        <v>10</v>
      </c>
      <c r="M108" s="2"/>
      <c r="N108" s="2"/>
      <c r="O108" s="2">
        <f t="shared" si="8"/>
        <v>20</v>
      </c>
      <c r="P108" s="2">
        <v>1</v>
      </c>
      <c r="Q108" s="3" t="str">
        <f>IF(ISBLANK(P108),"",IF(P108=1,CONCATENATE(SUM($P$5:P108)),CONCATENATE(SUM($P$5:P108)-P108+1,"-",SUM($P$5:P108))))</f>
        <v>165</v>
      </c>
      <c r="R108" s="2">
        <f t="shared" si="5"/>
        <v>20</v>
      </c>
      <c r="S108" s="2">
        <f t="shared" si="6"/>
        <v>5.6</v>
      </c>
      <c r="T108" s="2">
        <f t="shared" si="7"/>
        <v>7.2</v>
      </c>
      <c r="U108" s="2" t="s">
        <v>18</v>
      </c>
      <c r="V108" s="117" t="s">
        <v>131</v>
      </c>
    </row>
    <row r="109" spans="1:22" x14ac:dyDescent="0.3">
      <c r="A109" s="116" t="s">
        <v>25</v>
      </c>
      <c r="B109" s="2" t="s">
        <v>24</v>
      </c>
      <c r="C109" s="5" t="s">
        <v>26</v>
      </c>
      <c r="D109" s="2"/>
      <c r="E109" s="2" t="s">
        <v>143</v>
      </c>
      <c r="F109" s="2"/>
      <c r="G109" s="2"/>
      <c r="H109" s="2"/>
      <c r="I109" s="2"/>
      <c r="J109" s="2"/>
      <c r="K109" s="2">
        <v>4</v>
      </c>
      <c r="L109" s="2">
        <v>5</v>
      </c>
      <c r="M109" s="2">
        <v>9</v>
      </c>
      <c r="N109" s="2"/>
      <c r="O109" s="2">
        <f t="shared" si="8"/>
        <v>18</v>
      </c>
      <c r="P109" s="2">
        <v>1</v>
      </c>
      <c r="Q109" s="3" t="str">
        <f>IF(ISBLANK(P109),"",IF(P109=1,CONCATENATE(SUM($P$5:P109)),CONCATENATE(SUM($P$5:P109)-P109+1,"-",SUM($P$5:P109))))</f>
        <v>166</v>
      </c>
      <c r="R109" s="2">
        <f t="shared" si="5"/>
        <v>18</v>
      </c>
      <c r="S109" s="2">
        <f t="shared" si="6"/>
        <v>5.43</v>
      </c>
      <c r="T109" s="2">
        <f t="shared" si="7"/>
        <v>6.99</v>
      </c>
      <c r="U109" s="2" t="s">
        <v>18</v>
      </c>
      <c r="V109" s="117" t="s">
        <v>131</v>
      </c>
    </row>
    <row r="110" spans="1:22" x14ac:dyDescent="0.3">
      <c r="A110" s="116" t="s">
        <v>25</v>
      </c>
      <c r="B110" s="2" t="s">
        <v>24</v>
      </c>
      <c r="C110" s="5" t="s">
        <v>26</v>
      </c>
      <c r="D110" s="2"/>
      <c r="E110" s="2" t="s">
        <v>144</v>
      </c>
      <c r="F110" s="2">
        <v>30</v>
      </c>
      <c r="G110" s="2"/>
      <c r="H110" s="2"/>
      <c r="I110" s="2"/>
      <c r="J110" s="2"/>
      <c r="K110" s="2"/>
      <c r="L110" s="2"/>
      <c r="M110" s="2"/>
      <c r="N110" s="2"/>
      <c r="O110" s="2">
        <f t="shared" si="8"/>
        <v>30</v>
      </c>
      <c r="P110" s="2">
        <v>2</v>
      </c>
      <c r="Q110" s="3" t="str">
        <f>IF(ISBLANK(P110),"",IF(P110=1,CONCATENATE(SUM($P$5:P110)),CONCATENATE(SUM($P$5:P110)-P110+1,"-",SUM($P$5:P110))))</f>
        <v>167-168</v>
      </c>
      <c r="R110" s="2">
        <f t="shared" si="5"/>
        <v>60</v>
      </c>
      <c r="S110" s="2">
        <f t="shared" si="6"/>
        <v>6.54</v>
      </c>
      <c r="T110" s="2">
        <f t="shared" si="7"/>
        <v>8.34</v>
      </c>
      <c r="U110" s="2" t="s">
        <v>18</v>
      </c>
      <c r="V110" s="117" t="s">
        <v>131</v>
      </c>
    </row>
    <row r="111" spans="1:22" x14ac:dyDescent="0.3">
      <c r="A111" s="116" t="s">
        <v>25</v>
      </c>
      <c r="B111" s="2" t="s">
        <v>24</v>
      </c>
      <c r="C111" s="5" t="s">
        <v>26</v>
      </c>
      <c r="D111" s="2"/>
      <c r="E111" s="2" t="s">
        <v>144</v>
      </c>
      <c r="F111" s="2"/>
      <c r="G111" s="2">
        <v>30</v>
      </c>
      <c r="H111" s="2"/>
      <c r="I111" s="2"/>
      <c r="J111" s="2"/>
      <c r="K111" s="2"/>
      <c r="L111" s="2"/>
      <c r="M111" s="2"/>
      <c r="N111" s="2"/>
      <c r="O111" s="2">
        <f t="shared" si="8"/>
        <v>30</v>
      </c>
      <c r="P111" s="2">
        <v>5</v>
      </c>
      <c r="Q111" s="3" t="str">
        <f>IF(ISBLANK(P111),"",IF(P111=1,CONCATENATE(SUM($P$5:P111)),CONCATENATE(SUM($P$5:P111)-P111+1,"-",SUM($P$5:P111))))</f>
        <v>169-173</v>
      </c>
      <c r="R111" s="2">
        <f t="shared" si="5"/>
        <v>150</v>
      </c>
      <c r="S111" s="2">
        <f t="shared" si="6"/>
        <v>6.78</v>
      </c>
      <c r="T111" s="2">
        <f t="shared" si="7"/>
        <v>8.58</v>
      </c>
      <c r="U111" s="2" t="s">
        <v>18</v>
      </c>
      <c r="V111" s="117" t="s">
        <v>131</v>
      </c>
    </row>
    <row r="112" spans="1:22" x14ac:dyDescent="0.3">
      <c r="A112" s="116" t="s">
        <v>25</v>
      </c>
      <c r="B112" s="2" t="s">
        <v>24</v>
      </c>
      <c r="C112" s="5" t="s">
        <v>26</v>
      </c>
      <c r="D112" s="2"/>
      <c r="E112" s="2" t="s">
        <v>144</v>
      </c>
      <c r="F112" s="2"/>
      <c r="G112" s="2"/>
      <c r="H112" s="2">
        <v>30</v>
      </c>
      <c r="I112" s="2"/>
      <c r="J112" s="2"/>
      <c r="K112" s="2"/>
      <c r="L112" s="2"/>
      <c r="M112" s="2"/>
      <c r="N112" s="2"/>
      <c r="O112" s="2">
        <f t="shared" si="8"/>
        <v>30</v>
      </c>
      <c r="P112" s="2">
        <v>5</v>
      </c>
      <c r="Q112" s="3" t="str">
        <f>IF(ISBLANK(P112),"",IF(P112=1,CONCATENATE(SUM($P$5:P112)),CONCATENATE(SUM($P$5:P112)-P112+1,"-",SUM($P$5:P112))))</f>
        <v>174-178</v>
      </c>
      <c r="R112" s="2">
        <f t="shared" si="5"/>
        <v>150</v>
      </c>
      <c r="S112" s="2">
        <f t="shared" si="6"/>
        <v>7.02</v>
      </c>
      <c r="T112" s="2">
        <f t="shared" si="7"/>
        <v>8.82</v>
      </c>
      <c r="U112" s="2" t="s">
        <v>18</v>
      </c>
      <c r="V112" s="117" t="s">
        <v>131</v>
      </c>
    </row>
    <row r="113" spans="1:22" x14ac:dyDescent="0.3">
      <c r="A113" s="116" t="s">
        <v>25</v>
      </c>
      <c r="B113" s="2" t="s">
        <v>24</v>
      </c>
      <c r="C113" s="5" t="s">
        <v>26</v>
      </c>
      <c r="D113" s="2"/>
      <c r="E113" s="2" t="s">
        <v>144</v>
      </c>
      <c r="F113" s="2"/>
      <c r="G113" s="2"/>
      <c r="H113" s="2"/>
      <c r="I113" s="2">
        <v>30</v>
      </c>
      <c r="J113" s="2"/>
      <c r="K113" s="2"/>
      <c r="L113" s="2"/>
      <c r="M113" s="2"/>
      <c r="N113" s="2"/>
      <c r="O113" s="2">
        <f t="shared" si="8"/>
        <v>30</v>
      </c>
      <c r="P113" s="2">
        <v>3</v>
      </c>
      <c r="Q113" s="3" t="str">
        <f>IF(ISBLANK(P113),"",IF(P113=1,CONCATENATE(SUM($P$5:P113)),CONCATENATE(SUM($P$5:P113)-P113+1,"-",SUM($P$5:P113))))</f>
        <v>179-181</v>
      </c>
      <c r="R113" s="2">
        <f t="shared" si="5"/>
        <v>90</v>
      </c>
      <c r="S113" s="2">
        <f t="shared" si="6"/>
        <v>7.32</v>
      </c>
      <c r="T113" s="2">
        <f t="shared" si="7"/>
        <v>9.1199999999999992</v>
      </c>
      <c r="U113" s="2" t="s">
        <v>18</v>
      </c>
      <c r="V113" s="117" t="s">
        <v>131</v>
      </c>
    </row>
    <row r="114" spans="1:22" x14ac:dyDescent="0.3">
      <c r="A114" s="116" t="s">
        <v>25</v>
      </c>
      <c r="B114" s="2" t="s">
        <v>24</v>
      </c>
      <c r="C114" s="5" t="s">
        <v>26</v>
      </c>
      <c r="D114" s="2"/>
      <c r="E114" s="2" t="s">
        <v>144</v>
      </c>
      <c r="F114" s="2"/>
      <c r="G114" s="2"/>
      <c r="H114" s="2"/>
      <c r="I114" s="2">
        <v>28</v>
      </c>
      <c r="J114" s="2"/>
      <c r="K114" s="2"/>
      <c r="L114" s="2"/>
      <c r="M114" s="2"/>
      <c r="N114" s="2"/>
      <c r="O114" s="2">
        <f t="shared" si="8"/>
        <v>28</v>
      </c>
      <c r="P114" s="2">
        <v>1</v>
      </c>
      <c r="Q114" s="3" t="str">
        <f>IF(ISBLANK(P114),"",IF(P114=1,CONCATENATE(SUM($P$5:P114)),CONCATENATE(SUM($P$5:P114)-P114+1,"-",SUM($P$5:P114))))</f>
        <v>182</v>
      </c>
      <c r="R114" s="2">
        <f t="shared" si="5"/>
        <v>28</v>
      </c>
      <c r="S114" s="2">
        <f t="shared" si="6"/>
        <v>6.83</v>
      </c>
      <c r="T114" s="2">
        <f t="shared" si="7"/>
        <v>8.59</v>
      </c>
      <c r="U114" s="2" t="s">
        <v>18</v>
      </c>
      <c r="V114" s="117" t="s">
        <v>131</v>
      </c>
    </row>
    <row r="115" spans="1:22" x14ac:dyDescent="0.3">
      <c r="A115" s="116" t="s">
        <v>25</v>
      </c>
      <c r="B115" s="2" t="s">
        <v>24</v>
      </c>
      <c r="C115" s="5" t="s">
        <v>26</v>
      </c>
      <c r="D115" s="2"/>
      <c r="E115" s="2" t="s">
        <v>144</v>
      </c>
      <c r="F115" s="2"/>
      <c r="G115" s="2"/>
      <c r="H115" s="2"/>
      <c r="I115" s="2"/>
      <c r="J115" s="2">
        <v>24</v>
      </c>
      <c r="K115" s="2"/>
      <c r="L115" s="2"/>
      <c r="M115" s="2"/>
      <c r="N115" s="2"/>
      <c r="O115" s="2">
        <f t="shared" si="8"/>
        <v>24</v>
      </c>
      <c r="P115" s="2">
        <v>3</v>
      </c>
      <c r="Q115" s="3" t="str">
        <f>IF(ISBLANK(P115),"",IF(P115=1,CONCATENATE(SUM($P$5:P115)),CONCATENATE(SUM($P$5:P115)-P115+1,"-",SUM($P$5:P115))))</f>
        <v>183-185</v>
      </c>
      <c r="R115" s="2">
        <f t="shared" si="5"/>
        <v>72</v>
      </c>
      <c r="S115" s="2">
        <f t="shared" si="6"/>
        <v>6.29</v>
      </c>
      <c r="T115" s="2">
        <f t="shared" si="7"/>
        <v>7.97</v>
      </c>
      <c r="U115" s="2" t="s">
        <v>18</v>
      </c>
      <c r="V115" s="117" t="s">
        <v>131</v>
      </c>
    </row>
    <row r="116" spans="1:22" x14ac:dyDescent="0.3">
      <c r="A116" s="116" t="s">
        <v>25</v>
      </c>
      <c r="B116" s="2" t="s">
        <v>24</v>
      </c>
      <c r="C116" s="5" t="s">
        <v>26</v>
      </c>
      <c r="D116" s="2"/>
      <c r="E116" s="2" t="s">
        <v>144</v>
      </c>
      <c r="F116" s="2"/>
      <c r="G116" s="2"/>
      <c r="H116" s="2"/>
      <c r="I116" s="2"/>
      <c r="J116" s="2">
        <v>23</v>
      </c>
      <c r="K116" s="2"/>
      <c r="L116" s="2"/>
      <c r="M116" s="2"/>
      <c r="N116" s="2"/>
      <c r="O116" s="2">
        <f t="shared" si="8"/>
        <v>23</v>
      </c>
      <c r="P116" s="2">
        <v>1</v>
      </c>
      <c r="Q116" s="3" t="str">
        <f>IF(ISBLANK(P116),"",IF(P116=1,CONCATENATE(SUM($P$5:P116)),CONCATENATE(SUM($P$5:P116)-P116+1,"-",SUM($P$5:P116))))</f>
        <v>186</v>
      </c>
      <c r="R116" s="2">
        <f t="shared" si="5"/>
        <v>23</v>
      </c>
      <c r="S116" s="2">
        <f t="shared" si="6"/>
        <v>6.03</v>
      </c>
      <c r="T116" s="2">
        <f t="shared" si="7"/>
        <v>7.69</v>
      </c>
      <c r="U116" s="2" t="s">
        <v>18</v>
      </c>
      <c r="V116" s="117" t="s">
        <v>131</v>
      </c>
    </row>
    <row r="117" spans="1:22" x14ac:dyDescent="0.3">
      <c r="A117" s="116" t="s">
        <v>25</v>
      </c>
      <c r="B117" s="2" t="s">
        <v>24</v>
      </c>
      <c r="C117" s="5" t="s">
        <v>26</v>
      </c>
      <c r="D117" s="2"/>
      <c r="E117" s="2" t="s">
        <v>144</v>
      </c>
      <c r="F117" s="2"/>
      <c r="G117" s="2"/>
      <c r="H117" s="2"/>
      <c r="I117" s="2"/>
      <c r="J117" s="2"/>
      <c r="K117" s="2">
        <v>24</v>
      </c>
      <c r="L117" s="2"/>
      <c r="M117" s="2"/>
      <c r="N117" s="2"/>
      <c r="O117" s="2">
        <f t="shared" si="8"/>
        <v>24</v>
      </c>
      <c r="P117" s="2">
        <v>3</v>
      </c>
      <c r="Q117" s="3" t="str">
        <f>IF(ISBLANK(P117),"",IF(P117=1,CONCATENATE(SUM($P$5:P117)),CONCATENATE(SUM($P$5:P117)-P117+1,"-",SUM($P$5:P117))))</f>
        <v>187-189</v>
      </c>
      <c r="R117" s="2">
        <f t="shared" si="5"/>
        <v>72</v>
      </c>
      <c r="S117" s="2">
        <f t="shared" si="6"/>
        <v>6.48</v>
      </c>
      <c r="T117" s="2">
        <f t="shared" si="7"/>
        <v>8.16</v>
      </c>
      <c r="U117" s="2" t="s">
        <v>18</v>
      </c>
      <c r="V117" s="117" t="s">
        <v>131</v>
      </c>
    </row>
    <row r="118" spans="1:22" x14ac:dyDescent="0.3">
      <c r="A118" s="116" t="s">
        <v>25</v>
      </c>
      <c r="B118" s="2" t="s">
        <v>24</v>
      </c>
      <c r="C118" s="5" t="s">
        <v>26</v>
      </c>
      <c r="D118" s="2"/>
      <c r="E118" s="2" t="s">
        <v>144</v>
      </c>
      <c r="F118" s="2"/>
      <c r="G118" s="2"/>
      <c r="H118" s="2"/>
      <c r="I118" s="2"/>
      <c r="J118" s="2"/>
      <c r="K118" s="2">
        <v>12</v>
      </c>
      <c r="L118" s="2"/>
      <c r="M118" s="2"/>
      <c r="N118" s="2">
        <v>8</v>
      </c>
      <c r="O118" s="2">
        <f t="shared" si="8"/>
        <v>20</v>
      </c>
      <c r="P118" s="2">
        <v>1</v>
      </c>
      <c r="Q118" s="3" t="str">
        <f>IF(ISBLANK(P118),"",IF(P118=1,CONCATENATE(SUM($P$5:P118)),CONCATENATE(SUM($P$5:P118)-P118+1,"-",SUM($P$5:P118))))</f>
        <v>190</v>
      </c>
      <c r="R118" s="2">
        <f t="shared" si="5"/>
        <v>20</v>
      </c>
      <c r="S118" s="2">
        <f t="shared" si="6"/>
        <v>5.85</v>
      </c>
      <c r="T118" s="2">
        <f t="shared" si="7"/>
        <v>7.45</v>
      </c>
      <c r="U118" s="2" t="s">
        <v>18</v>
      </c>
      <c r="V118" s="117" t="s">
        <v>131</v>
      </c>
    </row>
    <row r="119" spans="1:22" x14ac:dyDescent="0.3">
      <c r="A119" s="116" t="s">
        <v>25</v>
      </c>
      <c r="B119" s="2" t="s">
        <v>24</v>
      </c>
      <c r="C119" s="5" t="s">
        <v>26</v>
      </c>
      <c r="D119" s="2"/>
      <c r="E119" s="2" t="s">
        <v>144</v>
      </c>
      <c r="F119" s="2">
        <v>14</v>
      </c>
      <c r="G119" s="2"/>
      <c r="H119" s="2">
        <v>7</v>
      </c>
      <c r="I119" s="2"/>
      <c r="J119" s="2"/>
      <c r="K119" s="2"/>
      <c r="L119" s="2"/>
      <c r="M119" s="2"/>
      <c r="N119" s="2"/>
      <c r="O119" s="2">
        <f t="shared" si="8"/>
        <v>21</v>
      </c>
      <c r="P119" s="2">
        <v>1</v>
      </c>
      <c r="Q119" s="3" t="str">
        <f>IF(ISBLANK(P119),"",IF(P119=1,CONCATENATE(SUM($P$5:P119)),CONCATENATE(SUM($P$5:P119)-P119+1,"-",SUM($P$5:P119))))</f>
        <v>191</v>
      </c>
      <c r="R119" s="2">
        <f t="shared" si="5"/>
        <v>21</v>
      </c>
      <c r="S119" s="2">
        <f t="shared" si="6"/>
        <v>4.6900000000000004</v>
      </c>
      <c r="T119" s="2">
        <f t="shared" si="7"/>
        <v>6.31</v>
      </c>
      <c r="U119" s="2" t="s">
        <v>18</v>
      </c>
      <c r="V119" s="117" t="s">
        <v>131</v>
      </c>
    </row>
    <row r="120" spans="1:22" x14ac:dyDescent="0.3">
      <c r="A120" s="116" t="s">
        <v>25</v>
      </c>
      <c r="B120" s="2" t="s">
        <v>24</v>
      </c>
      <c r="C120" s="5" t="s">
        <v>26</v>
      </c>
      <c r="D120" s="2"/>
      <c r="E120" s="2" t="s">
        <v>144</v>
      </c>
      <c r="F120" s="2"/>
      <c r="G120" s="2"/>
      <c r="H120" s="2"/>
      <c r="I120" s="2"/>
      <c r="J120" s="2"/>
      <c r="K120" s="2"/>
      <c r="L120" s="2">
        <v>19</v>
      </c>
      <c r="M120" s="2"/>
      <c r="N120" s="2"/>
      <c r="O120" s="2">
        <f t="shared" si="8"/>
        <v>19</v>
      </c>
      <c r="P120" s="2">
        <v>1</v>
      </c>
      <c r="Q120" s="3" t="str">
        <f>IF(ISBLANK(P120),"",IF(P120=1,CONCATENATE(SUM($P$5:P120)),CONCATENATE(SUM($P$5:P120)-P120+1,"-",SUM($P$5:P120))))</f>
        <v>192</v>
      </c>
      <c r="R120" s="2">
        <f t="shared" si="5"/>
        <v>19</v>
      </c>
      <c r="S120" s="2">
        <f t="shared" si="6"/>
        <v>5.51</v>
      </c>
      <c r="T120" s="2">
        <f t="shared" si="7"/>
        <v>7.09</v>
      </c>
      <c r="U120" s="2" t="s">
        <v>18</v>
      </c>
      <c r="V120" s="117" t="s">
        <v>131</v>
      </c>
    </row>
    <row r="121" spans="1:22" x14ac:dyDescent="0.3">
      <c r="A121" s="116" t="s">
        <v>25</v>
      </c>
      <c r="B121" s="2" t="s">
        <v>24</v>
      </c>
      <c r="C121" s="5" t="s">
        <v>26</v>
      </c>
      <c r="D121" s="2"/>
      <c r="E121" s="2" t="s">
        <v>144</v>
      </c>
      <c r="F121" s="2"/>
      <c r="G121" s="2"/>
      <c r="H121" s="2"/>
      <c r="I121" s="2"/>
      <c r="J121" s="2"/>
      <c r="K121" s="2"/>
      <c r="L121" s="2"/>
      <c r="M121" s="2">
        <v>15</v>
      </c>
      <c r="N121" s="2"/>
      <c r="O121" s="2">
        <f t="shared" si="8"/>
        <v>15</v>
      </c>
      <c r="P121" s="2">
        <v>1</v>
      </c>
      <c r="Q121" s="3" t="str">
        <f>IF(ISBLANK(P121),"",IF(P121=1,CONCATENATE(SUM($P$5:P121)),CONCATENATE(SUM($P$5:P121)-P121+1,"-",SUM($P$5:P121))))</f>
        <v>193</v>
      </c>
      <c r="R121" s="2">
        <f t="shared" si="5"/>
        <v>15</v>
      </c>
      <c r="S121" s="2">
        <f t="shared" si="6"/>
        <v>4.83</v>
      </c>
      <c r="T121" s="2">
        <f t="shared" si="7"/>
        <v>6.33</v>
      </c>
      <c r="U121" s="2" t="s">
        <v>18</v>
      </c>
      <c r="V121" s="117" t="s">
        <v>131</v>
      </c>
    </row>
  </sheetData>
  <conditionalFormatting sqref="Q1:Q1048576">
    <cfRule type="duplicateValues" dxfId="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D918-A963-415E-965E-03E7D657ABF5}">
  <dimension ref="A1:V33"/>
  <sheetViews>
    <sheetView topLeftCell="A4" zoomScale="94" zoomScaleNormal="94" workbookViewId="0">
      <selection activeCell="A4" sqref="A4:V33"/>
    </sheetView>
  </sheetViews>
  <sheetFormatPr defaultColWidth="11.33203125" defaultRowHeight="14.4" x14ac:dyDescent="0.3"/>
  <cols>
    <col min="1" max="1" width="20.33203125" style="1" bestFit="1" customWidth="1"/>
    <col min="2" max="2" width="13.33203125" style="1" customWidth="1"/>
    <col min="3" max="3" width="9.88671875" style="1" customWidth="1"/>
    <col min="4" max="4" width="6.21875" style="1" customWidth="1"/>
    <col min="5" max="5" width="7.33203125" style="1" customWidth="1"/>
    <col min="6" max="9" width="5.6640625" style="1" bestFit="1" customWidth="1"/>
    <col min="10" max="10" width="5.88671875" style="1" customWidth="1"/>
    <col min="11" max="11" width="7" style="1" customWidth="1"/>
    <col min="12" max="12" width="8" style="1" customWidth="1"/>
    <col min="13" max="13" width="9.109375" style="1" customWidth="1"/>
    <col min="14" max="14" width="10.109375" style="1" customWidth="1"/>
    <col min="15" max="15" width="10.33203125" style="1" customWidth="1"/>
    <col min="16" max="16" width="6.33203125" style="1" customWidth="1"/>
    <col min="17" max="17" width="10.109375" style="1" customWidth="1"/>
    <col min="18" max="18" width="12.33203125" style="1" customWidth="1"/>
    <col min="19" max="20" width="10.33203125" style="1" customWidth="1"/>
    <col min="21" max="21" width="13.5546875" style="1" customWidth="1"/>
    <col min="22" max="22" width="16" style="1" customWidth="1"/>
    <col min="23" max="16384" width="11.33203125" style="1"/>
  </cols>
  <sheetData>
    <row r="1" spans="1:22" x14ac:dyDescent="0.3">
      <c r="R1" s="1" t="s">
        <v>11</v>
      </c>
      <c r="S1" s="1" t="s">
        <v>12</v>
      </c>
      <c r="T1" s="1" t="s">
        <v>13</v>
      </c>
    </row>
    <row r="2" spans="1:22" x14ac:dyDescent="0.3">
      <c r="F2" s="4">
        <v>0.16600000000000001</v>
      </c>
      <c r="G2" s="4">
        <v>0.17199999999999999</v>
      </c>
      <c r="H2" s="4">
        <v>0.184</v>
      </c>
      <c r="I2" s="4">
        <v>0.19</v>
      </c>
      <c r="J2" s="4">
        <v>0.20200000000000001</v>
      </c>
      <c r="K2" s="4">
        <v>0.216</v>
      </c>
      <c r="L2" s="4">
        <v>0.23200000000000001</v>
      </c>
      <c r="M2" s="4">
        <v>0.23799999999999999</v>
      </c>
      <c r="N2" s="4">
        <v>0.24199999999999999</v>
      </c>
      <c r="R2" s="2"/>
      <c r="S2" s="2">
        <v>1.2</v>
      </c>
      <c r="T2" s="2">
        <v>0.01</v>
      </c>
    </row>
    <row r="4" spans="1:22" x14ac:dyDescent="0.3">
      <c r="A4" s="118" t="s">
        <v>19</v>
      </c>
      <c r="B4" s="119" t="s">
        <v>151</v>
      </c>
      <c r="C4" s="119" t="s">
        <v>20</v>
      </c>
      <c r="D4" s="119" t="s">
        <v>14</v>
      </c>
      <c r="E4" s="119" t="s">
        <v>1</v>
      </c>
      <c r="F4" s="119" t="s">
        <v>2</v>
      </c>
      <c r="G4" s="119" t="s">
        <v>3</v>
      </c>
      <c r="H4" s="119" t="s">
        <v>4</v>
      </c>
      <c r="I4" s="119" t="s">
        <v>5</v>
      </c>
      <c r="J4" s="119" t="s">
        <v>6</v>
      </c>
      <c r="K4" s="119" t="s">
        <v>16</v>
      </c>
      <c r="L4" s="119" t="s">
        <v>21</v>
      </c>
      <c r="M4" s="119" t="s">
        <v>22</v>
      </c>
      <c r="N4" s="119" t="s">
        <v>23</v>
      </c>
      <c r="O4" s="120" t="s">
        <v>15</v>
      </c>
      <c r="P4" s="120" t="s">
        <v>7</v>
      </c>
      <c r="Q4" s="119" t="s">
        <v>0</v>
      </c>
      <c r="R4" s="120" t="s">
        <v>17</v>
      </c>
      <c r="S4" s="119" t="s">
        <v>8</v>
      </c>
      <c r="T4" s="119" t="s">
        <v>9</v>
      </c>
      <c r="U4" s="119" t="s">
        <v>10</v>
      </c>
      <c r="V4" s="121" t="s">
        <v>152</v>
      </c>
    </row>
    <row r="5" spans="1:22" x14ac:dyDescent="0.3">
      <c r="A5" s="116" t="s">
        <v>82</v>
      </c>
      <c r="B5" s="2" t="s">
        <v>81</v>
      </c>
      <c r="C5" s="5" t="s">
        <v>26</v>
      </c>
      <c r="D5" s="2"/>
      <c r="E5" s="2" t="s">
        <v>135</v>
      </c>
      <c r="F5" s="2"/>
      <c r="G5" s="2">
        <v>5</v>
      </c>
      <c r="H5" s="2">
        <v>5</v>
      </c>
      <c r="I5" s="2">
        <v>5</v>
      </c>
      <c r="J5" s="2">
        <v>5</v>
      </c>
      <c r="K5" s="2">
        <v>5</v>
      </c>
      <c r="L5" s="2"/>
      <c r="M5" s="2"/>
      <c r="N5" s="2"/>
      <c r="O5" s="2">
        <f t="shared" ref="O5:O10" si="0">SUM(F5:N5)</f>
        <v>25</v>
      </c>
      <c r="P5" s="2">
        <v>1</v>
      </c>
      <c r="Q5" s="3" t="str">
        <f>IF(ISBLANK(P5),"",IF(P5=1,CONCATENATE(SUM($P$5:P5)),CONCATENATE(SUM($P$5:P5)-P5+1,"-",SUM($P$5:P5))))</f>
        <v>1</v>
      </c>
      <c r="R5" s="2">
        <f>O5*P5</f>
        <v>25</v>
      </c>
      <c r="S5" s="2">
        <f t="shared" ref="S5:S33" si="1">ROUND(SUMPRODUCT($F$2:$N$2,F5:N5)+$R$2,2)</f>
        <v>4.82</v>
      </c>
      <c r="T5" s="2">
        <f t="shared" ref="T5:T33" si="2">ROUND(S5+$S$2+(O5*$T$2),2)</f>
        <v>6.27</v>
      </c>
      <c r="U5" s="2" t="s">
        <v>18</v>
      </c>
      <c r="V5" s="117" t="s">
        <v>132</v>
      </c>
    </row>
    <row r="6" spans="1:22" x14ac:dyDescent="0.3">
      <c r="A6" s="116" t="s">
        <v>82</v>
      </c>
      <c r="B6" s="2" t="s">
        <v>81</v>
      </c>
      <c r="C6" s="5" t="s">
        <v>26</v>
      </c>
      <c r="D6" s="2"/>
      <c r="E6" s="2" t="s">
        <v>141</v>
      </c>
      <c r="F6" s="2"/>
      <c r="G6" s="2">
        <v>5</v>
      </c>
      <c r="H6" s="2">
        <v>6</v>
      </c>
      <c r="I6" s="2">
        <v>6</v>
      </c>
      <c r="J6" s="2">
        <v>6</v>
      </c>
      <c r="K6" s="2">
        <v>6</v>
      </c>
      <c r="L6" s="2"/>
      <c r="M6" s="2"/>
      <c r="N6" s="2"/>
      <c r="O6" s="2">
        <f t="shared" si="0"/>
        <v>29</v>
      </c>
      <c r="P6" s="2">
        <v>1</v>
      </c>
      <c r="Q6" s="3" t="str">
        <f>IF(ISBLANK(P6),"",IF(P6=1,CONCATENATE(SUM($P$5:P6)),CONCATENATE(SUM($P$5:P6)-P6+1,"-",SUM($P$5:P6))))</f>
        <v>2</v>
      </c>
      <c r="R6" s="2">
        <f t="shared" ref="R6:R33" si="3">O6*P6</f>
        <v>29</v>
      </c>
      <c r="S6" s="2">
        <f t="shared" si="1"/>
        <v>5.61</v>
      </c>
      <c r="T6" s="2">
        <f t="shared" si="2"/>
        <v>7.1</v>
      </c>
      <c r="U6" s="2" t="s">
        <v>18</v>
      </c>
      <c r="V6" s="117" t="s">
        <v>132</v>
      </c>
    </row>
    <row r="7" spans="1:22" x14ac:dyDescent="0.3">
      <c r="A7" s="116" t="s">
        <v>82</v>
      </c>
      <c r="B7" s="2" t="s">
        <v>81</v>
      </c>
      <c r="C7" s="5" t="s">
        <v>26</v>
      </c>
      <c r="D7" s="2"/>
      <c r="E7" s="2" t="s">
        <v>144</v>
      </c>
      <c r="F7" s="2"/>
      <c r="G7" s="2">
        <v>5</v>
      </c>
      <c r="H7" s="2">
        <v>5</v>
      </c>
      <c r="I7" s="2">
        <v>5</v>
      </c>
      <c r="J7" s="2">
        <v>5</v>
      </c>
      <c r="K7" s="2">
        <v>5</v>
      </c>
      <c r="L7" s="2"/>
      <c r="M7" s="2"/>
      <c r="N7" s="2"/>
      <c r="O7" s="2">
        <f t="shared" si="0"/>
        <v>25</v>
      </c>
      <c r="P7" s="2">
        <v>1</v>
      </c>
      <c r="Q7" s="3" t="str">
        <f>IF(ISBLANK(P7),"",IF(P7=1,CONCATENATE(SUM($P$5:P7)),CONCATENATE(SUM($P$5:P7)-P7+1,"-",SUM($P$5:P7))))</f>
        <v>3</v>
      </c>
      <c r="R7" s="2">
        <f t="shared" si="3"/>
        <v>25</v>
      </c>
      <c r="S7" s="2">
        <f t="shared" si="1"/>
        <v>4.82</v>
      </c>
      <c r="T7" s="2">
        <f t="shared" si="2"/>
        <v>6.27</v>
      </c>
      <c r="U7" s="2" t="s">
        <v>18</v>
      </c>
      <c r="V7" s="117" t="s">
        <v>132</v>
      </c>
    </row>
    <row r="8" spans="1:22" x14ac:dyDescent="0.3">
      <c r="A8" s="116" t="s">
        <v>82</v>
      </c>
      <c r="B8" s="2" t="s">
        <v>81</v>
      </c>
      <c r="C8" s="5" t="s">
        <v>26</v>
      </c>
      <c r="D8" s="2"/>
      <c r="E8" s="2" t="s">
        <v>133</v>
      </c>
      <c r="F8" s="2">
        <v>6</v>
      </c>
      <c r="G8" s="2">
        <v>36</v>
      </c>
      <c r="H8" s="2"/>
      <c r="I8" s="2"/>
      <c r="J8" s="2"/>
      <c r="K8" s="2"/>
      <c r="L8" s="2"/>
      <c r="M8" s="2"/>
      <c r="N8" s="2"/>
      <c r="O8" s="2">
        <f t="shared" si="0"/>
        <v>42</v>
      </c>
      <c r="P8" s="2">
        <v>1</v>
      </c>
      <c r="Q8" s="3" t="str">
        <f>IF(ISBLANK(P8),"",IF(P8=1,CONCATENATE(SUM($P$5:P8)),CONCATENATE(SUM($P$5:P8)-P8+1,"-",SUM($P$5:P8))))</f>
        <v>4</v>
      </c>
      <c r="R8" s="2">
        <f t="shared" si="3"/>
        <v>42</v>
      </c>
      <c r="S8" s="2">
        <f t="shared" si="1"/>
        <v>7.19</v>
      </c>
      <c r="T8" s="2">
        <f t="shared" si="2"/>
        <v>8.81</v>
      </c>
      <c r="U8" s="2" t="s">
        <v>18</v>
      </c>
      <c r="V8" s="117" t="s">
        <v>131</v>
      </c>
    </row>
    <row r="9" spans="1:22" x14ac:dyDescent="0.3">
      <c r="A9" s="116" t="s">
        <v>82</v>
      </c>
      <c r="B9" s="2" t="s">
        <v>81</v>
      </c>
      <c r="C9" s="5" t="s">
        <v>26</v>
      </c>
      <c r="D9" s="2"/>
      <c r="E9" s="2" t="s">
        <v>133</v>
      </c>
      <c r="F9" s="2"/>
      <c r="G9" s="2"/>
      <c r="H9" s="2">
        <v>38</v>
      </c>
      <c r="I9" s="2"/>
      <c r="J9" s="2"/>
      <c r="K9" s="2"/>
      <c r="L9" s="2"/>
      <c r="M9" s="2"/>
      <c r="N9" s="2"/>
      <c r="O9" s="2">
        <f t="shared" si="0"/>
        <v>38</v>
      </c>
      <c r="P9" s="2">
        <v>1</v>
      </c>
      <c r="Q9" s="3" t="str">
        <f>IF(ISBLANK(P9),"",IF(P9=1,CONCATENATE(SUM($P$5:P9)),CONCATENATE(SUM($P$5:P9)-P9+1,"-",SUM($P$5:P9))))</f>
        <v>5</v>
      </c>
      <c r="R9" s="2">
        <f t="shared" si="3"/>
        <v>38</v>
      </c>
      <c r="S9" s="2">
        <f t="shared" si="1"/>
        <v>6.99</v>
      </c>
      <c r="T9" s="2">
        <f t="shared" si="2"/>
        <v>8.57</v>
      </c>
      <c r="U9" s="2" t="s">
        <v>18</v>
      </c>
      <c r="V9" s="117" t="s">
        <v>131</v>
      </c>
    </row>
    <row r="10" spans="1:22" x14ac:dyDescent="0.3">
      <c r="A10" s="116" t="s">
        <v>82</v>
      </c>
      <c r="B10" s="2" t="s">
        <v>81</v>
      </c>
      <c r="C10" s="5" t="s">
        <v>26</v>
      </c>
      <c r="D10" s="2"/>
      <c r="E10" s="2" t="s">
        <v>133</v>
      </c>
      <c r="F10" s="2"/>
      <c r="G10" s="2"/>
      <c r="H10" s="2"/>
      <c r="I10" s="2">
        <v>36</v>
      </c>
      <c r="J10" s="2"/>
      <c r="K10" s="2"/>
      <c r="L10" s="2"/>
      <c r="M10" s="2"/>
      <c r="N10" s="2"/>
      <c r="O10" s="2">
        <f t="shared" si="0"/>
        <v>36</v>
      </c>
      <c r="P10" s="2">
        <v>1</v>
      </c>
      <c r="Q10" s="3" t="str">
        <f>IF(ISBLANK(P10),"",IF(P10=1,CONCATENATE(SUM($P$5:P10)),CONCATENATE(SUM($P$5:P10)-P10+1,"-",SUM($P$5:P10))))</f>
        <v>6</v>
      </c>
      <c r="R10" s="2">
        <f t="shared" si="3"/>
        <v>36</v>
      </c>
      <c r="S10" s="2">
        <f t="shared" si="1"/>
        <v>6.84</v>
      </c>
      <c r="T10" s="2">
        <f t="shared" si="2"/>
        <v>8.4</v>
      </c>
      <c r="U10" s="2" t="s">
        <v>18</v>
      </c>
      <c r="V10" s="117" t="s">
        <v>131</v>
      </c>
    </row>
    <row r="11" spans="1:22" x14ac:dyDescent="0.3">
      <c r="A11" s="116" t="s">
        <v>82</v>
      </c>
      <c r="B11" s="2" t="s">
        <v>81</v>
      </c>
      <c r="C11" s="5" t="s">
        <v>26</v>
      </c>
      <c r="D11" s="2"/>
      <c r="E11" s="2" t="s">
        <v>133</v>
      </c>
      <c r="F11" s="2"/>
      <c r="G11" s="2"/>
      <c r="H11" s="2"/>
      <c r="I11" s="2"/>
      <c r="J11" s="2">
        <v>36</v>
      </c>
      <c r="K11" s="2"/>
      <c r="L11" s="2"/>
      <c r="M11" s="2"/>
      <c r="N11" s="2"/>
      <c r="O11" s="2">
        <f t="shared" ref="O11:O33" si="4">SUM(F11:N11)</f>
        <v>36</v>
      </c>
      <c r="P11" s="2">
        <v>1</v>
      </c>
      <c r="Q11" s="3" t="str">
        <f>IF(ISBLANK(P11),"",IF(P11=1,CONCATENATE(SUM($P$5:P11)),CONCATENATE(SUM($P$5:P11)-P11+1,"-",SUM($P$5:P11))))</f>
        <v>7</v>
      </c>
      <c r="R11" s="2">
        <f t="shared" si="3"/>
        <v>36</v>
      </c>
      <c r="S11" s="2">
        <f t="shared" si="1"/>
        <v>7.27</v>
      </c>
      <c r="T11" s="2">
        <f t="shared" si="2"/>
        <v>8.83</v>
      </c>
      <c r="U11" s="2" t="s">
        <v>18</v>
      </c>
      <c r="V11" s="117" t="s">
        <v>131</v>
      </c>
    </row>
    <row r="12" spans="1:22" x14ac:dyDescent="0.3">
      <c r="A12" s="116" t="s">
        <v>82</v>
      </c>
      <c r="B12" s="2" t="s">
        <v>81</v>
      </c>
      <c r="C12" s="5" t="s">
        <v>26</v>
      </c>
      <c r="D12" s="2"/>
      <c r="E12" s="2" t="s">
        <v>133</v>
      </c>
      <c r="F12" s="2"/>
      <c r="G12" s="2"/>
      <c r="H12" s="2"/>
      <c r="I12" s="2"/>
      <c r="J12" s="2"/>
      <c r="K12" s="2">
        <v>30</v>
      </c>
      <c r="L12" s="2"/>
      <c r="M12" s="2"/>
      <c r="N12" s="2"/>
      <c r="O12" s="2">
        <f t="shared" si="4"/>
        <v>30</v>
      </c>
      <c r="P12" s="2">
        <v>1</v>
      </c>
      <c r="Q12" s="3" t="str">
        <f>IF(ISBLANK(P12),"",IF(P12=1,CONCATENATE(SUM($P$5:P12)),CONCATENATE(SUM($P$5:P12)-P12+1,"-",SUM($P$5:P12))))</f>
        <v>8</v>
      </c>
      <c r="R12" s="2">
        <f t="shared" si="3"/>
        <v>30</v>
      </c>
      <c r="S12" s="2">
        <f t="shared" si="1"/>
        <v>6.48</v>
      </c>
      <c r="T12" s="2">
        <f t="shared" si="2"/>
        <v>7.98</v>
      </c>
      <c r="U12" s="2" t="s">
        <v>18</v>
      </c>
      <c r="V12" s="117" t="s">
        <v>131</v>
      </c>
    </row>
    <row r="13" spans="1:22" x14ac:dyDescent="0.3">
      <c r="A13" s="116" t="s">
        <v>82</v>
      </c>
      <c r="B13" s="2" t="s">
        <v>81</v>
      </c>
      <c r="C13" s="5" t="s">
        <v>26</v>
      </c>
      <c r="D13" s="2"/>
      <c r="E13" s="2" t="s">
        <v>133</v>
      </c>
      <c r="F13" s="2"/>
      <c r="G13" s="2"/>
      <c r="H13" s="2"/>
      <c r="I13" s="2"/>
      <c r="J13" s="2"/>
      <c r="K13" s="2"/>
      <c r="L13" s="2">
        <v>6</v>
      </c>
      <c r="M13" s="2">
        <v>6</v>
      </c>
      <c r="N13" s="2">
        <v>6</v>
      </c>
      <c r="O13" s="2">
        <f t="shared" si="4"/>
        <v>18</v>
      </c>
      <c r="P13" s="2">
        <v>1</v>
      </c>
      <c r="Q13" s="3" t="str">
        <f>IF(ISBLANK(P13),"",IF(P13=1,CONCATENATE(SUM($P$5:P13)),CONCATENATE(SUM($P$5:P13)-P13+1,"-",SUM($P$5:P13))))</f>
        <v>9</v>
      </c>
      <c r="R13" s="2">
        <f t="shared" si="3"/>
        <v>18</v>
      </c>
      <c r="S13" s="2">
        <f t="shared" si="1"/>
        <v>4.2699999999999996</v>
      </c>
      <c r="T13" s="2">
        <f t="shared" si="2"/>
        <v>5.65</v>
      </c>
      <c r="U13" s="2" t="s">
        <v>18</v>
      </c>
      <c r="V13" s="117" t="s">
        <v>131</v>
      </c>
    </row>
    <row r="14" spans="1:22" x14ac:dyDescent="0.3">
      <c r="A14" s="116" t="s">
        <v>82</v>
      </c>
      <c r="B14" s="2" t="s">
        <v>81</v>
      </c>
      <c r="C14" s="5" t="s">
        <v>26</v>
      </c>
      <c r="D14" s="2"/>
      <c r="E14" s="2" t="s">
        <v>135</v>
      </c>
      <c r="F14" s="2"/>
      <c r="G14" s="2">
        <v>29</v>
      </c>
      <c r="H14" s="2"/>
      <c r="I14" s="2"/>
      <c r="J14" s="2"/>
      <c r="K14" s="2"/>
      <c r="L14" s="2"/>
      <c r="M14" s="2"/>
      <c r="N14" s="2"/>
      <c r="O14" s="2">
        <f t="shared" si="4"/>
        <v>29</v>
      </c>
      <c r="P14" s="2">
        <v>1</v>
      </c>
      <c r="Q14" s="3" t="str">
        <f>IF(ISBLANK(P14),"",IF(P14=1,CONCATENATE(SUM($P$5:P14)),CONCATENATE(SUM($P$5:P14)-P14+1,"-",SUM($P$5:P14))))</f>
        <v>10</v>
      </c>
      <c r="R14" s="2">
        <f t="shared" si="3"/>
        <v>29</v>
      </c>
      <c r="S14" s="2">
        <f t="shared" si="1"/>
        <v>4.99</v>
      </c>
      <c r="T14" s="2">
        <f t="shared" si="2"/>
        <v>6.48</v>
      </c>
      <c r="U14" s="2" t="s">
        <v>18</v>
      </c>
      <c r="V14" s="117" t="s">
        <v>131</v>
      </c>
    </row>
    <row r="15" spans="1:22" x14ac:dyDescent="0.3">
      <c r="A15" s="116" t="s">
        <v>82</v>
      </c>
      <c r="B15" s="2" t="s">
        <v>81</v>
      </c>
      <c r="C15" s="5" t="s">
        <v>26</v>
      </c>
      <c r="D15" s="2"/>
      <c r="E15" s="2" t="s">
        <v>135</v>
      </c>
      <c r="F15" s="2"/>
      <c r="G15" s="2"/>
      <c r="H15" s="2">
        <v>40</v>
      </c>
      <c r="I15" s="2"/>
      <c r="J15" s="2"/>
      <c r="K15" s="2"/>
      <c r="L15" s="2"/>
      <c r="M15" s="2"/>
      <c r="N15" s="2"/>
      <c r="O15" s="2">
        <f t="shared" si="4"/>
        <v>40</v>
      </c>
      <c r="P15" s="2">
        <v>1</v>
      </c>
      <c r="Q15" s="3" t="str">
        <f>IF(ISBLANK(P15),"",IF(P15=1,CONCATENATE(SUM($P$5:P15)),CONCATENATE(SUM($P$5:P15)-P15+1,"-",SUM($P$5:P15))))</f>
        <v>11</v>
      </c>
      <c r="R15" s="2">
        <f t="shared" si="3"/>
        <v>40</v>
      </c>
      <c r="S15" s="2">
        <f t="shared" si="1"/>
        <v>7.36</v>
      </c>
      <c r="T15" s="2">
        <f t="shared" si="2"/>
        <v>8.9600000000000009</v>
      </c>
      <c r="U15" s="2" t="s">
        <v>18</v>
      </c>
      <c r="V15" s="117" t="s">
        <v>131</v>
      </c>
    </row>
    <row r="16" spans="1:22" x14ac:dyDescent="0.3">
      <c r="A16" s="116" t="s">
        <v>82</v>
      </c>
      <c r="B16" s="2" t="s">
        <v>81</v>
      </c>
      <c r="C16" s="5" t="s">
        <v>26</v>
      </c>
      <c r="D16" s="2"/>
      <c r="E16" s="2" t="s">
        <v>135</v>
      </c>
      <c r="F16" s="2"/>
      <c r="G16" s="2"/>
      <c r="H16" s="2"/>
      <c r="I16" s="2">
        <v>40</v>
      </c>
      <c r="J16" s="2"/>
      <c r="K16" s="2"/>
      <c r="L16" s="2"/>
      <c r="M16" s="2"/>
      <c r="N16" s="2"/>
      <c r="O16" s="2">
        <f t="shared" si="4"/>
        <v>40</v>
      </c>
      <c r="P16" s="2">
        <v>1</v>
      </c>
      <c r="Q16" s="3" t="str">
        <f>IF(ISBLANK(P16),"",IF(P16=1,CONCATENATE(SUM($P$5:P16)),CONCATENATE(SUM($P$5:P16)-P16+1,"-",SUM($P$5:P16))))</f>
        <v>12</v>
      </c>
      <c r="R16" s="2">
        <f t="shared" si="3"/>
        <v>40</v>
      </c>
      <c r="S16" s="2">
        <f t="shared" si="1"/>
        <v>7.6</v>
      </c>
      <c r="T16" s="2">
        <f t="shared" si="2"/>
        <v>9.1999999999999993</v>
      </c>
      <c r="U16" s="2" t="s">
        <v>18</v>
      </c>
      <c r="V16" s="117" t="s">
        <v>131</v>
      </c>
    </row>
    <row r="17" spans="1:22" x14ac:dyDescent="0.3">
      <c r="A17" s="116" t="s">
        <v>82</v>
      </c>
      <c r="B17" s="2" t="s">
        <v>81</v>
      </c>
      <c r="C17" s="5" t="s">
        <v>26</v>
      </c>
      <c r="D17" s="2"/>
      <c r="E17" s="2" t="s">
        <v>135</v>
      </c>
      <c r="F17" s="2"/>
      <c r="G17" s="2"/>
      <c r="H17" s="2"/>
      <c r="I17" s="2"/>
      <c r="J17" s="2">
        <v>38</v>
      </c>
      <c r="K17" s="2"/>
      <c r="L17" s="2"/>
      <c r="M17" s="2"/>
      <c r="N17" s="2"/>
      <c r="O17" s="2">
        <f t="shared" si="4"/>
        <v>38</v>
      </c>
      <c r="P17" s="2">
        <v>1</v>
      </c>
      <c r="Q17" s="3" t="str">
        <f>IF(ISBLANK(P17),"",IF(P17=1,CONCATENATE(SUM($P$5:P17)),CONCATENATE(SUM($P$5:P17)-P17+1,"-",SUM($P$5:P17))))</f>
        <v>13</v>
      </c>
      <c r="R17" s="2">
        <f t="shared" si="3"/>
        <v>38</v>
      </c>
      <c r="S17" s="2">
        <f t="shared" si="1"/>
        <v>7.68</v>
      </c>
      <c r="T17" s="2">
        <f t="shared" si="2"/>
        <v>9.26</v>
      </c>
      <c r="U17" s="2" t="s">
        <v>18</v>
      </c>
      <c r="V17" s="117" t="s">
        <v>131</v>
      </c>
    </row>
    <row r="18" spans="1:22" x14ac:dyDescent="0.3">
      <c r="A18" s="116" t="s">
        <v>82</v>
      </c>
      <c r="B18" s="2" t="s">
        <v>81</v>
      </c>
      <c r="C18" s="5" t="s">
        <v>26</v>
      </c>
      <c r="D18" s="2"/>
      <c r="E18" s="2" t="s">
        <v>135</v>
      </c>
      <c r="F18" s="2"/>
      <c r="G18" s="2"/>
      <c r="H18" s="2"/>
      <c r="I18" s="2"/>
      <c r="J18" s="2"/>
      <c r="K18" s="2">
        <v>28</v>
      </c>
      <c r="L18" s="2"/>
      <c r="M18" s="2"/>
      <c r="N18" s="2"/>
      <c r="O18" s="2">
        <f t="shared" si="4"/>
        <v>28</v>
      </c>
      <c r="P18" s="2">
        <v>1</v>
      </c>
      <c r="Q18" s="3" t="str">
        <f>IF(ISBLANK(P18),"",IF(P18=1,CONCATENATE(SUM($P$5:P18)),CONCATENATE(SUM($P$5:P18)-P18+1,"-",SUM($P$5:P18))))</f>
        <v>14</v>
      </c>
      <c r="R18" s="2">
        <f t="shared" si="3"/>
        <v>28</v>
      </c>
      <c r="S18" s="2">
        <f t="shared" si="1"/>
        <v>6.05</v>
      </c>
      <c r="T18" s="2">
        <f t="shared" si="2"/>
        <v>7.53</v>
      </c>
      <c r="U18" s="2" t="s">
        <v>18</v>
      </c>
      <c r="V18" s="117" t="s">
        <v>131</v>
      </c>
    </row>
    <row r="19" spans="1:22" x14ac:dyDescent="0.3">
      <c r="A19" s="116" t="s">
        <v>82</v>
      </c>
      <c r="B19" s="2" t="s">
        <v>81</v>
      </c>
      <c r="C19" s="5" t="s">
        <v>26</v>
      </c>
      <c r="D19" s="2"/>
      <c r="E19" s="2" t="s">
        <v>141</v>
      </c>
      <c r="F19" s="2"/>
      <c r="G19" s="2">
        <v>48</v>
      </c>
      <c r="H19" s="2"/>
      <c r="I19" s="2"/>
      <c r="J19" s="2"/>
      <c r="K19" s="2"/>
      <c r="L19" s="2"/>
      <c r="M19" s="2"/>
      <c r="N19" s="2"/>
      <c r="O19" s="2">
        <f>SUM(F19:N19)</f>
        <v>48</v>
      </c>
      <c r="P19" s="2">
        <v>1</v>
      </c>
      <c r="Q19" s="3" t="str">
        <f>IF(ISBLANK(P19),"",IF(P19=1,CONCATENATE(SUM($P$5:P19)),CONCATENATE(SUM($P$5:P19)-P19+1,"-",SUM($P$5:P19))))</f>
        <v>15</v>
      </c>
      <c r="R19" s="2">
        <f t="shared" si="3"/>
        <v>48</v>
      </c>
      <c r="S19" s="2">
        <f t="shared" si="1"/>
        <v>8.26</v>
      </c>
      <c r="T19" s="2">
        <f t="shared" si="2"/>
        <v>9.94</v>
      </c>
      <c r="U19" s="2" t="s">
        <v>18</v>
      </c>
      <c r="V19" s="117" t="s">
        <v>131</v>
      </c>
    </row>
    <row r="20" spans="1:22" x14ac:dyDescent="0.3">
      <c r="A20" s="116" t="s">
        <v>82</v>
      </c>
      <c r="B20" s="2" t="s">
        <v>81</v>
      </c>
      <c r="C20" s="5" t="s">
        <v>26</v>
      </c>
      <c r="D20" s="2"/>
      <c r="E20" s="2" t="s">
        <v>141</v>
      </c>
      <c r="F20" s="2"/>
      <c r="G20" s="2"/>
      <c r="H20" s="2">
        <v>48</v>
      </c>
      <c r="I20" s="2"/>
      <c r="J20" s="2"/>
      <c r="K20" s="2"/>
      <c r="L20" s="2"/>
      <c r="M20" s="2"/>
      <c r="N20" s="2"/>
      <c r="O20" s="2">
        <f t="shared" si="4"/>
        <v>48</v>
      </c>
      <c r="P20" s="2">
        <v>2</v>
      </c>
      <c r="Q20" s="3" t="str">
        <f>IF(ISBLANK(P20),"",IF(P20=1,CONCATENATE(SUM($P$5:P20)),CONCATENATE(SUM($P$5:P20)-P20+1,"-",SUM($P$5:P20))))</f>
        <v>16-17</v>
      </c>
      <c r="R20" s="2">
        <f t="shared" si="3"/>
        <v>96</v>
      </c>
      <c r="S20" s="2">
        <f t="shared" si="1"/>
        <v>8.83</v>
      </c>
      <c r="T20" s="2">
        <f t="shared" si="2"/>
        <v>10.51</v>
      </c>
      <c r="U20" s="2" t="s">
        <v>18</v>
      </c>
      <c r="V20" s="117" t="s">
        <v>131</v>
      </c>
    </row>
    <row r="21" spans="1:22" x14ac:dyDescent="0.3">
      <c r="A21" s="116" t="s">
        <v>82</v>
      </c>
      <c r="B21" s="2" t="s">
        <v>81</v>
      </c>
      <c r="C21" s="5" t="s">
        <v>26</v>
      </c>
      <c r="D21" s="2"/>
      <c r="E21" s="2" t="s">
        <v>141</v>
      </c>
      <c r="F21" s="2"/>
      <c r="G21" s="2"/>
      <c r="H21" s="2"/>
      <c r="I21" s="2">
        <v>45</v>
      </c>
      <c r="J21" s="2"/>
      <c r="K21" s="2"/>
      <c r="L21" s="2"/>
      <c r="M21" s="2"/>
      <c r="N21" s="2"/>
      <c r="O21" s="2">
        <f t="shared" si="4"/>
        <v>45</v>
      </c>
      <c r="P21" s="2">
        <v>2</v>
      </c>
      <c r="Q21" s="3" t="str">
        <f>IF(ISBLANK(P21),"",IF(P21=1,CONCATENATE(SUM($P$5:P21)),CONCATENATE(SUM($P$5:P21)-P21+1,"-",SUM($P$5:P21))))</f>
        <v>18-19</v>
      </c>
      <c r="R21" s="2">
        <f t="shared" si="3"/>
        <v>90</v>
      </c>
      <c r="S21" s="2">
        <f t="shared" si="1"/>
        <v>8.5500000000000007</v>
      </c>
      <c r="T21" s="2">
        <f t="shared" si="2"/>
        <v>10.199999999999999</v>
      </c>
      <c r="U21" s="2" t="s">
        <v>18</v>
      </c>
      <c r="V21" s="117" t="s">
        <v>131</v>
      </c>
    </row>
    <row r="22" spans="1:22" x14ac:dyDescent="0.3">
      <c r="A22" s="116" t="s">
        <v>82</v>
      </c>
      <c r="B22" s="2" t="s">
        <v>81</v>
      </c>
      <c r="C22" s="5" t="s">
        <v>26</v>
      </c>
      <c r="D22" s="2"/>
      <c r="E22" s="2" t="s">
        <v>141</v>
      </c>
      <c r="F22" s="2"/>
      <c r="G22" s="2"/>
      <c r="H22" s="2"/>
      <c r="I22" s="2"/>
      <c r="J22" s="2">
        <v>45</v>
      </c>
      <c r="K22" s="2"/>
      <c r="L22" s="2"/>
      <c r="M22" s="2"/>
      <c r="N22" s="2"/>
      <c r="O22" s="2">
        <f t="shared" si="4"/>
        <v>45</v>
      </c>
      <c r="P22" s="2">
        <v>1</v>
      </c>
      <c r="Q22" s="3" t="str">
        <f>IF(ISBLANK(P22),"",IF(P22=1,CONCATENATE(SUM($P$5:P22)),CONCATENATE(SUM($P$5:P22)-P22+1,"-",SUM($P$5:P22))))</f>
        <v>20</v>
      </c>
      <c r="R22" s="2">
        <f t="shared" si="3"/>
        <v>45</v>
      </c>
      <c r="S22" s="2">
        <f t="shared" si="1"/>
        <v>9.09</v>
      </c>
      <c r="T22" s="2">
        <f t="shared" si="2"/>
        <v>10.74</v>
      </c>
      <c r="U22" s="2" t="s">
        <v>18</v>
      </c>
      <c r="V22" s="117" t="s">
        <v>131</v>
      </c>
    </row>
    <row r="23" spans="1:22" x14ac:dyDescent="0.3">
      <c r="A23" s="116" t="s">
        <v>82</v>
      </c>
      <c r="B23" s="2" t="s">
        <v>81</v>
      </c>
      <c r="C23" s="5" t="s">
        <v>26</v>
      </c>
      <c r="D23" s="2"/>
      <c r="E23" s="2" t="s">
        <v>141</v>
      </c>
      <c r="F23" s="2"/>
      <c r="G23" s="2"/>
      <c r="H23" s="2"/>
      <c r="I23" s="2"/>
      <c r="J23" s="2"/>
      <c r="K23" s="2">
        <v>38</v>
      </c>
      <c r="L23" s="2"/>
      <c r="M23" s="2"/>
      <c r="N23" s="2"/>
      <c r="O23" s="2">
        <f t="shared" si="4"/>
        <v>38</v>
      </c>
      <c r="P23" s="2">
        <v>1</v>
      </c>
      <c r="Q23" s="3" t="str">
        <f>IF(ISBLANK(P23),"",IF(P23=1,CONCATENATE(SUM($P$5:P23)),CONCATENATE(SUM($P$5:P23)-P23+1,"-",SUM($P$5:P23))))</f>
        <v>21</v>
      </c>
      <c r="R23" s="2">
        <f t="shared" si="3"/>
        <v>38</v>
      </c>
      <c r="S23" s="2">
        <f t="shared" si="1"/>
        <v>8.2100000000000009</v>
      </c>
      <c r="T23" s="2">
        <f t="shared" si="2"/>
        <v>9.7899999999999991</v>
      </c>
      <c r="U23" s="2" t="s">
        <v>18</v>
      </c>
      <c r="V23" s="117" t="s">
        <v>131</v>
      </c>
    </row>
    <row r="24" spans="1:22" x14ac:dyDescent="0.3">
      <c r="A24" s="116" t="s">
        <v>82</v>
      </c>
      <c r="B24" s="2" t="s">
        <v>81</v>
      </c>
      <c r="C24" s="5" t="s">
        <v>26</v>
      </c>
      <c r="D24" s="2"/>
      <c r="E24" s="2" t="s">
        <v>141</v>
      </c>
      <c r="F24" s="2">
        <v>27</v>
      </c>
      <c r="G24" s="2"/>
      <c r="H24" s="2"/>
      <c r="I24" s="2"/>
      <c r="J24" s="2"/>
      <c r="K24" s="2">
        <v>13</v>
      </c>
      <c r="L24" s="2"/>
      <c r="M24" s="2"/>
      <c r="N24" s="2"/>
      <c r="O24" s="2">
        <f t="shared" si="4"/>
        <v>40</v>
      </c>
      <c r="P24" s="2">
        <v>1</v>
      </c>
      <c r="Q24" s="3" t="str">
        <f>IF(ISBLANK(P24),"",IF(P24=1,CONCATENATE(SUM($P$5:P24)),CONCATENATE(SUM($P$5:P24)-P24+1,"-",SUM($P$5:P24))))</f>
        <v>22</v>
      </c>
      <c r="R24" s="2">
        <f t="shared" si="3"/>
        <v>40</v>
      </c>
      <c r="S24" s="2">
        <f t="shared" si="1"/>
        <v>7.29</v>
      </c>
      <c r="T24" s="2">
        <f t="shared" si="2"/>
        <v>8.89</v>
      </c>
      <c r="U24" s="2" t="s">
        <v>18</v>
      </c>
      <c r="V24" s="117" t="s">
        <v>131</v>
      </c>
    </row>
    <row r="25" spans="1:22" x14ac:dyDescent="0.3">
      <c r="A25" s="116" t="s">
        <v>82</v>
      </c>
      <c r="B25" s="2" t="s">
        <v>81</v>
      </c>
      <c r="C25" s="5" t="s">
        <v>26</v>
      </c>
      <c r="D25" s="2"/>
      <c r="E25" s="2" t="s">
        <v>141</v>
      </c>
      <c r="F25" s="2"/>
      <c r="G25" s="2">
        <v>28</v>
      </c>
      <c r="H25" s="2"/>
      <c r="I25" s="2">
        <v>6</v>
      </c>
      <c r="J25" s="2"/>
      <c r="K25" s="2"/>
      <c r="L25" s="2"/>
      <c r="M25" s="2"/>
      <c r="N25" s="2"/>
      <c r="O25" s="2">
        <f t="shared" si="4"/>
        <v>34</v>
      </c>
      <c r="P25" s="2">
        <v>1</v>
      </c>
      <c r="Q25" s="3" t="str">
        <f>IF(ISBLANK(P25),"",IF(P25=1,CONCATENATE(SUM($P$5:P25)),CONCATENATE(SUM($P$5:P25)-P25+1,"-",SUM($P$5:P25))))</f>
        <v>23</v>
      </c>
      <c r="R25" s="2">
        <f t="shared" si="3"/>
        <v>34</v>
      </c>
      <c r="S25" s="2">
        <f t="shared" si="1"/>
        <v>5.96</v>
      </c>
      <c r="T25" s="2">
        <f t="shared" si="2"/>
        <v>7.5</v>
      </c>
      <c r="U25" s="2" t="s">
        <v>18</v>
      </c>
      <c r="V25" s="117" t="s">
        <v>131</v>
      </c>
    </row>
    <row r="26" spans="1:22" x14ac:dyDescent="0.3">
      <c r="A26" s="116" t="s">
        <v>82</v>
      </c>
      <c r="B26" s="2" t="s">
        <v>81</v>
      </c>
      <c r="C26" s="5" t="s">
        <v>26</v>
      </c>
      <c r="D26" s="2"/>
      <c r="E26" s="2" t="s">
        <v>141</v>
      </c>
      <c r="F26" s="2"/>
      <c r="G26" s="2"/>
      <c r="H26" s="2"/>
      <c r="I26" s="2"/>
      <c r="J26" s="2">
        <v>24</v>
      </c>
      <c r="K26" s="2"/>
      <c r="L26" s="2">
        <v>3</v>
      </c>
      <c r="M26" s="2">
        <v>3</v>
      </c>
      <c r="N26" s="2">
        <v>3</v>
      </c>
      <c r="O26" s="2">
        <f t="shared" si="4"/>
        <v>33</v>
      </c>
      <c r="P26" s="2">
        <v>1</v>
      </c>
      <c r="Q26" s="3" t="str">
        <f>IF(ISBLANK(P26),"",IF(P26=1,CONCATENATE(SUM($P$5:P26)),CONCATENATE(SUM($P$5:P26)-P26+1,"-",SUM($P$5:P26))))</f>
        <v>24</v>
      </c>
      <c r="R26" s="2">
        <f t="shared" si="3"/>
        <v>33</v>
      </c>
      <c r="S26" s="2">
        <f t="shared" si="1"/>
        <v>6.98</v>
      </c>
      <c r="T26" s="2">
        <f t="shared" si="2"/>
        <v>8.51</v>
      </c>
      <c r="U26" s="2" t="s">
        <v>18</v>
      </c>
      <c r="V26" s="117" t="s">
        <v>131</v>
      </c>
    </row>
    <row r="27" spans="1:22" x14ac:dyDescent="0.3">
      <c r="A27" s="116" t="s">
        <v>82</v>
      </c>
      <c r="B27" s="2" t="s">
        <v>81</v>
      </c>
      <c r="C27" s="5" t="s">
        <v>26</v>
      </c>
      <c r="D27" s="2"/>
      <c r="E27" s="2" t="s">
        <v>144</v>
      </c>
      <c r="F27" s="2"/>
      <c r="G27" s="2">
        <v>48</v>
      </c>
      <c r="H27" s="2"/>
      <c r="I27" s="2"/>
      <c r="J27" s="2"/>
      <c r="K27" s="2"/>
      <c r="L27" s="2"/>
      <c r="M27" s="2"/>
      <c r="N27" s="2"/>
      <c r="O27" s="2">
        <f t="shared" si="4"/>
        <v>48</v>
      </c>
      <c r="P27" s="2">
        <v>1</v>
      </c>
      <c r="Q27" s="3" t="str">
        <f>IF(ISBLANK(P27),"",IF(P27=1,CONCATENATE(SUM($P$5:P27)),CONCATENATE(SUM($P$5:P27)-P27+1,"-",SUM($P$5:P27))))</f>
        <v>25</v>
      </c>
      <c r="R27" s="2">
        <f t="shared" si="3"/>
        <v>48</v>
      </c>
      <c r="S27" s="2">
        <f t="shared" si="1"/>
        <v>8.26</v>
      </c>
      <c r="T27" s="2">
        <f t="shared" si="2"/>
        <v>9.94</v>
      </c>
      <c r="U27" s="2" t="s">
        <v>18</v>
      </c>
      <c r="V27" s="117" t="s">
        <v>131</v>
      </c>
    </row>
    <row r="28" spans="1:22" x14ac:dyDescent="0.3">
      <c r="A28" s="116" t="s">
        <v>82</v>
      </c>
      <c r="B28" s="2" t="s">
        <v>81</v>
      </c>
      <c r="C28" s="5" t="s">
        <v>26</v>
      </c>
      <c r="D28" s="2"/>
      <c r="E28" s="2" t="s">
        <v>144</v>
      </c>
      <c r="F28" s="2"/>
      <c r="G28" s="2"/>
      <c r="H28" s="2">
        <v>48</v>
      </c>
      <c r="I28" s="2"/>
      <c r="J28" s="2"/>
      <c r="K28" s="2"/>
      <c r="L28" s="2"/>
      <c r="M28" s="2"/>
      <c r="N28" s="2"/>
      <c r="O28" s="2">
        <f t="shared" si="4"/>
        <v>48</v>
      </c>
      <c r="P28" s="2">
        <v>1</v>
      </c>
      <c r="Q28" s="3" t="str">
        <f>IF(ISBLANK(P28),"",IF(P28=1,CONCATENATE(SUM($P$5:P28)),CONCATENATE(SUM($P$5:P28)-P28+1,"-",SUM($P$5:P28))))</f>
        <v>26</v>
      </c>
      <c r="R28" s="2">
        <f t="shared" si="3"/>
        <v>48</v>
      </c>
      <c r="S28" s="2">
        <f t="shared" si="1"/>
        <v>8.83</v>
      </c>
      <c r="T28" s="2">
        <f t="shared" si="2"/>
        <v>10.51</v>
      </c>
      <c r="U28" s="2" t="s">
        <v>18</v>
      </c>
      <c r="V28" s="117" t="s">
        <v>131</v>
      </c>
    </row>
    <row r="29" spans="1:22" x14ac:dyDescent="0.3">
      <c r="A29" s="116" t="s">
        <v>82</v>
      </c>
      <c r="B29" s="2" t="s">
        <v>81</v>
      </c>
      <c r="C29" s="5" t="s">
        <v>26</v>
      </c>
      <c r="D29" s="2"/>
      <c r="E29" s="2" t="s">
        <v>144</v>
      </c>
      <c r="F29" s="2"/>
      <c r="G29" s="2"/>
      <c r="H29" s="2"/>
      <c r="I29" s="2">
        <v>45</v>
      </c>
      <c r="J29" s="2"/>
      <c r="K29" s="2"/>
      <c r="L29" s="2"/>
      <c r="M29" s="2"/>
      <c r="N29" s="2"/>
      <c r="O29" s="2">
        <f t="shared" si="4"/>
        <v>45</v>
      </c>
      <c r="P29" s="2">
        <v>1</v>
      </c>
      <c r="Q29" s="3" t="str">
        <f>IF(ISBLANK(P29),"",IF(P29=1,CONCATENATE(SUM($P$5:P29)),CONCATENATE(SUM($P$5:P29)-P29+1,"-",SUM($P$5:P29))))</f>
        <v>27</v>
      </c>
      <c r="R29" s="2">
        <f t="shared" si="3"/>
        <v>45</v>
      </c>
      <c r="S29" s="2">
        <f t="shared" si="1"/>
        <v>8.5500000000000007</v>
      </c>
      <c r="T29" s="2">
        <f t="shared" si="2"/>
        <v>10.199999999999999</v>
      </c>
      <c r="U29" s="2" t="s">
        <v>18</v>
      </c>
      <c r="V29" s="117" t="s">
        <v>131</v>
      </c>
    </row>
    <row r="30" spans="1:22" x14ac:dyDescent="0.3">
      <c r="A30" s="116" t="s">
        <v>82</v>
      </c>
      <c r="B30" s="2" t="s">
        <v>81</v>
      </c>
      <c r="C30" s="5" t="s">
        <v>26</v>
      </c>
      <c r="D30" s="2"/>
      <c r="E30" s="2" t="s">
        <v>144</v>
      </c>
      <c r="F30" s="2"/>
      <c r="G30" s="2"/>
      <c r="H30" s="2"/>
      <c r="I30" s="2"/>
      <c r="J30" s="2">
        <v>40</v>
      </c>
      <c r="K30" s="2"/>
      <c r="L30" s="2"/>
      <c r="M30" s="2"/>
      <c r="N30" s="2"/>
      <c r="O30" s="2">
        <f t="shared" si="4"/>
        <v>40</v>
      </c>
      <c r="P30" s="2">
        <v>1</v>
      </c>
      <c r="Q30" s="3" t="str">
        <f>IF(ISBLANK(P30),"",IF(P30=1,CONCATENATE(SUM($P$5:P30)),CONCATENATE(SUM($P$5:P30)-P30+1,"-",SUM($P$5:P30))))</f>
        <v>28</v>
      </c>
      <c r="R30" s="2">
        <f t="shared" si="3"/>
        <v>40</v>
      </c>
      <c r="S30" s="2">
        <f t="shared" si="1"/>
        <v>8.08</v>
      </c>
      <c r="T30" s="2">
        <f t="shared" si="2"/>
        <v>9.68</v>
      </c>
      <c r="U30" s="2" t="s">
        <v>18</v>
      </c>
      <c r="V30" s="117" t="s">
        <v>131</v>
      </c>
    </row>
    <row r="31" spans="1:22" x14ac:dyDescent="0.3">
      <c r="A31" s="116" t="s">
        <v>82</v>
      </c>
      <c r="B31" s="2" t="s">
        <v>81</v>
      </c>
      <c r="C31" s="5" t="s">
        <v>26</v>
      </c>
      <c r="D31" s="2"/>
      <c r="E31" s="2" t="s">
        <v>144</v>
      </c>
      <c r="F31" s="2">
        <v>27</v>
      </c>
      <c r="G31" s="2">
        <v>10</v>
      </c>
      <c r="H31" s="2"/>
      <c r="I31" s="2"/>
      <c r="J31" s="2"/>
      <c r="K31" s="2"/>
      <c r="L31" s="2"/>
      <c r="M31" s="2"/>
      <c r="N31" s="2">
        <v>3</v>
      </c>
      <c r="O31" s="2">
        <f t="shared" si="4"/>
        <v>40</v>
      </c>
      <c r="P31" s="2">
        <v>1</v>
      </c>
      <c r="Q31" s="3" t="str">
        <f>IF(ISBLANK(P31),"",IF(P31=1,CONCATENATE(SUM($P$5:P31)),CONCATENATE(SUM($P$5:P31)-P31+1,"-",SUM($P$5:P31))))</f>
        <v>29</v>
      </c>
      <c r="R31" s="2">
        <f t="shared" si="3"/>
        <v>40</v>
      </c>
      <c r="S31" s="2">
        <f t="shared" si="1"/>
        <v>6.93</v>
      </c>
      <c r="T31" s="2">
        <f t="shared" si="2"/>
        <v>8.5299999999999994</v>
      </c>
      <c r="U31" s="2" t="s">
        <v>18</v>
      </c>
      <c r="V31" s="117" t="s">
        <v>131</v>
      </c>
    </row>
    <row r="32" spans="1:22" x14ac:dyDescent="0.3">
      <c r="A32" s="116" t="s">
        <v>82</v>
      </c>
      <c r="B32" s="2" t="s">
        <v>81</v>
      </c>
      <c r="C32" s="5" t="s">
        <v>26</v>
      </c>
      <c r="D32" s="2"/>
      <c r="E32" s="2" t="s">
        <v>144</v>
      </c>
      <c r="F32" s="2"/>
      <c r="G32" s="2"/>
      <c r="H32" s="2">
        <v>16</v>
      </c>
      <c r="I32" s="2">
        <v>19</v>
      </c>
      <c r="J32" s="2"/>
      <c r="K32" s="2"/>
      <c r="L32" s="2">
        <v>3</v>
      </c>
      <c r="M32" s="2"/>
      <c r="N32" s="2"/>
      <c r="O32" s="2">
        <f t="shared" si="4"/>
        <v>38</v>
      </c>
      <c r="P32" s="2">
        <v>1</v>
      </c>
      <c r="Q32" s="3" t="str">
        <f>IF(ISBLANK(P32),"",IF(P32=1,CONCATENATE(SUM($P$5:P32)),CONCATENATE(SUM($P$5:P32)-P32+1,"-",SUM($P$5:P32))))</f>
        <v>30</v>
      </c>
      <c r="R32" s="2">
        <f t="shared" si="3"/>
        <v>38</v>
      </c>
      <c r="S32" s="2">
        <f t="shared" si="1"/>
        <v>7.25</v>
      </c>
      <c r="T32" s="2">
        <f t="shared" si="2"/>
        <v>8.83</v>
      </c>
      <c r="U32" s="2" t="s">
        <v>18</v>
      </c>
      <c r="V32" s="117" t="s">
        <v>131</v>
      </c>
    </row>
    <row r="33" spans="1:22" x14ac:dyDescent="0.3">
      <c r="A33" s="116" t="s">
        <v>82</v>
      </c>
      <c r="B33" s="2" t="s">
        <v>81</v>
      </c>
      <c r="C33" s="5" t="s">
        <v>26</v>
      </c>
      <c r="D33" s="2"/>
      <c r="E33" s="2" t="s">
        <v>144</v>
      </c>
      <c r="F33" s="2"/>
      <c r="G33" s="2"/>
      <c r="H33" s="2"/>
      <c r="I33" s="2"/>
      <c r="J33" s="2"/>
      <c r="K33" s="2">
        <v>25</v>
      </c>
      <c r="L33" s="2"/>
      <c r="M33" s="2">
        <v>3</v>
      </c>
      <c r="N33" s="2"/>
      <c r="O33" s="2">
        <f t="shared" si="4"/>
        <v>28</v>
      </c>
      <c r="P33" s="2">
        <v>1</v>
      </c>
      <c r="Q33" s="3" t="str">
        <f>IF(ISBLANK(P33),"",IF(P33=1,CONCATENATE(SUM($P$5:P33)),CONCATENATE(SUM($P$5:P33)-P33+1,"-",SUM($P$5:P33))))</f>
        <v>31</v>
      </c>
      <c r="R33" s="2">
        <f t="shared" si="3"/>
        <v>28</v>
      </c>
      <c r="S33" s="2">
        <f t="shared" si="1"/>
        <v>6.11</v>
      </c>
      <c r="T33" s="2">
        <f t="shared" si="2"/>
        <v>7.59</v>
      </c>
      <c r="U33" s="2" t="s">
        <v>18</v>
      </c>
      <c r="V33" s="117" t="s">
        <v>131</v>
      </c>
    </row>
  </sheetData>
  <conditionalFormatting sqref="Q1:Q1048576">
    <cfRule type="duplicateValues" dxfId="3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81F48-B825-4824-A08C-BFB739E2C0C3}">
  <dimension ref="A1:V24"/>
  <sheetViews>
    <sheetView zoomScale="94" zoomScaleNormal="94" workbookViewId="0">
      <selection activeCell="A4" sqref="A4:V24"/>
    </sheetView>
  </sheetViews>
  <sheetFormatPr defaultColWidth="11.33203125" defaultRowHeight="14.4" x14ac:dyDescent="0.3"/>
  <cols>
    <col min="1" max="1" width="20.33203125" style="1" bestFit="1" customWidth="1"/>
    <col min="2" max="2" width="13.33203125" style="1" customWidth="1"/>
    <col min="3" max="3" width="9.88671875" style="1" customWidth="1"/>
    <col min="4" max="4" width="6.21875" style="1" customWidth="1"/>
    <col min="5" max="5" width="7.33203125" style="1" customWidth="1"/>
    <col min="6" max="9" width="5.6640625" style="1" bestFit="1" customWidth="1"/>
    <col min="10" max="10" width="5.88671875" style="1" customWidth="1"/>
    <col min="11" max="11" width="7" style="1" customWidth="1"/>
    <col min="12" max="12" width="8" style="1" customWidth="1"/>
    <col min="13" max="13" width="9.109375" style="1" customWidth="1"/>
    <col min="14" max="14" width="10.109375" style="1" customWidth="1"/>
    <col min="15" max="15" width="10.33203125" style="1" customWidth="1"/>
    <col min="16" max="16" width="6.33203125" style="1" customWidth="1"/>
    <col min="17" max="17" width="10.109375" style="1" customWidth="1"/>
    <col min="18" max="18" width="12.33203125" style="1" customWidth="1"/>
    <col min="19" max="20" width="10.33203125" style="1" customWidth="1"/>
    <col min="21" max="21" width="13.5546875" style="1" customWidth="1"/>
    <col min="22" max="22" width="16" style="1" customWidth="1"/>
    <col min="23" max="16384" width="11.33203125" style="1"/>
  </cols>
  <sheetData>
    <row r="1" spans="1:22" x14ac:dyDescent="0.3">
      <c r="R1" s="1" t="s">
        <v>11</v>
      </c>
      <c r="S1" s="1" t="s">
        <v>12</v>
      </c>
      <c r="T1" s="1" t="s">
        <v>13</v>
      </c>
    </row>
    <row r="2" spans="1:22" x14ac:dyDescent="0.3">
      <c r="F2" s="4">
        <v>0.17199999999999999</v>
      </c>
      <c r="G2" s="4">
        <v>0.17599999999999999</v>
      </c>
      <c r="H2" s="4">
        <v>0.18</v>
      </c>
      <c r="I2" s="4">
        <v>0.19</v>
      </c>
      <c r="J2" s="4">
        <v>0.2</v>
      </c>
      <c r="K2" s="4">
        <v>0.22</v>
      </c>
      <c r="L2" s="4">
        <v>0.23400000000000001</v>
      </c>
      <c r="M2" s="4">
        <v>0.252</v>
      </c>
      <c r="N2" s="4">
        <v>0.26400000000000001</v>
      </c>
      <c r="R2" s="2"/>
      <c r="S2" s="2">
        <v>1.2</v>
      </c>
      <c r="T2" s="2">
        <v>1.4999999999999999E-2</v>
      </c>
    </row>
    <row r="4" spans="1:22" x14ac:dyDescent="0.3">
      <c r="A4" s="118" t="s">
        <v>19</v>
      </c>
      <c r="B4" s="119" t="s">
        <v>151</v>
      </c>
      <c r="C4" s="119" t="s">
        <v>20</v>
      </c>
      <c r="D4" s="119" t="s">
        <v>14</v>
      </c>
      <c r="E4" s="119" t="s">
        <v>1</v>
      </c>
      <c r="F4" s="119" t="s">
        <v>2</v>
      </c>
      <c r="G4" s="119" t="s">
        <v>3</v>
      </c>
      <c r="H4" s="119" t="s">
        <v>4</v>
      </c>
      <c r="I4" s="119" t="s">
        <v>5</v>
      </c>
      <c r="J4" s="119" t="s">
        <v>6</v>
      </c>
      <c r="K4" s="119" t="s">
        <v>16</v>
      </c>
      <c r="L4" s="119" t="s">
        <v>21</v>
      </c>
      <c r="M4" s="119" t="s">
        <v>22</v>
      </c>
      <c r="N4" s="119" t="s">
        <v>23</v>
      </c>
      <c r="O4" s="120" t="s">
        <v>15</v>
      </c>
      <c r="P4" s="120" t="s">
        <v>7</v>
      </c>
      <c r="Q4" s="119" t="s">
        <v>0</v>
      </c>
      <c r="R4" s="120" t="s">
        <v>17</v>
      </c>
      <c r="S4" s="119" t="s">
        <v>8</v>
      </c>
      <c r="T4" s="119" t="s">
        <v>9</v>
      </c>
      <c r="U4" s="119" t="s">
        <v>10</v>
      </c>
      <c r="V4" s="121" t="s">
        <v>152</v>
      </c>
    </row>
    <row r="5" spans="1:22" x14ac:dyDescent="0.3">
      <c r="A5" s="116" t="s">
        <v>82</v>
      </c>
      <c r="B5" s="2" t="s">
        <v>85</v>
      </c>
      <c r="C5" s="5" t="s">
        <v>26</v>
      </c>
      <c r="D5" s="2"/>
      <c r="E5" s="2" t="s">
        <v>137</v>
      </c>
      <c r="F5" s="2"/>
      <c r="G5" s="2">
        <v>1</v>
      </c>
      <c r="H5" s="2">
        <v>1</v>
      </c>
      <c r="I5" s="2">
        <v>1</v>
      </c>
      <c r="J5" s="2"/>
      <c r="K5" s="2"/>
      <c r="L5" s="2"/>
      <c r="M5" s="2"/>
      <c r="N5" s="2"/>
      <c r="O5" s="2">
        <f t="shared" ref="O5:O10" si="0">SUM(F5:N5)</f>
        <v>3</v>
      </c>
      <c r="P5" s="2">
        <v>1</v>
      </c>
      <c r="Q5" s="3" t="str">
        <f>IF(ISBLANK(P5),"",IF(P5=1,CONCATENATE(SUM($P$5:P5)),CONCATENATE(SUM($P$5:P5)-P5+1,"-",SUM($P$5:P5))))</f>
        <v>1</v>
      </c>
      <c r="R5" s="2">
        <f>O5*P5</f>
        <v>3</v>
      </c>
      <c r="S5" s="2">
        <f t="shared" ref="S5:S24" si="1">ROUND(SUMPRODUCT($F$2:$N$2,F5:N5)+$R$2,2)</f>
        <v>0.55000000000000004</v>
      </c>
      <c r="T5" s="2">
        <f t="shared" ref="T5:T24" si="2">ROUND(S5+$S$2+(O5*$T$2),2)</f>
        <v>1.8</v>
      </c>
      <c r="U5" s="2" t="s">
        <v>18</v>
      </c>
      <c r="V5" s="117" t="s">
        <v>132</v>
      </c>
    </row>
    <row r="6" spans="1:22" x14ac:dyDescent="0.3">
      <c r="A6" s="116" t="s">
        <v>82</v>
      </c>
      <c r="B6" s="2" t="s">
        <v>85</v>
      </c>
      <c r="C6" s="5" t="s">
        <v>26</v>
      </c>
      <c r="D6" s="2"/>
      <c r="E6" s="2" t="s">
        <v>141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/>
      <c r="M6" s="2"/>
      <c r="N6" s="2"/>
      <c r="O6" s="2">
        <f t="shared" si="0"/>
        <v>11</v>
      </c>
      <c r="P6" s="2">
        <v>1</v>
      </c>
      <c r="Q6" s="3" t="str">
        <f>IF(ISBLANK(P6),"",IF(P6=1,CONCATENATE(SUM($P$5:P6)),CONCATENATE(SUM($P$5:P6)-P6+1,"-",SUM($P$5:P6))))</f>
        <v>2</v>
      </c>
      <c r="R6" s="2">
        <f t="shared" ref="R6:R24" si="3">O6*P6</f>
        <v>11</v>
      </c>
      <c r="S6" s="2">
        <f t="shared" si="1"/>
        <v>2.1</v>
      </c>
      <c r="T6" s="2">
        <f t="shared" si="2"/>
        <v>3.47</v>
      </c>
      <c r="U6" s="2" t="s">
        <v>18</v>
      </c>
      <c r="V6" s="117" t="s">
        <v>132</v>
      </c>
    </row>
    <row r="7" spans="1:22" x14ac:dyDescent="0.3">
      <c r="A7" s="116" t="s">
        <v>82</v>
      </c>
      <c r="B7" s="2" t="s">
        <v>85</v>
      </c>
      <c r="C7" s="5" t="s">
        <v>26</v>
      </c>
      <c r="D7" s="2"/>
      <c r="E7" s="2" t="s">
        <v>149</v>
      </c>
      <c r="F7" s="2">
        <v>2</v>
      </c>
      <c r="G7" s="2">
        <v>5</v>
      </c>
      <c r="H7" s="2">
        <v>6</v>
      </c>
      <c r="I7" s="2">
        <v>5</v>
      </c>
      <c r="J7" s="2">
        <v>4</v>
      </c>
      <c r="K7" s="2">
        <v>3</v>
      </c>
      <c r="L7" s="2"/>
      <c r="M7" s="2"/>
      <c r="N7" s="2"/>
      <c r="O7" s="2">
        <f t="shared" si="0"/>
        <v>25</v>
      </c>
      <c r="P7" s="2">
        <v>1</v>
      </c>
      <c r="Q7" s="3" t="str">
        <f>IF(ISBLANK(P7),"",IF(P7=1,CONCATENATE(SUM($P$5:P7)),CONCATENATE(SUM($P$5:P7)-P7+1,"-",SUM($P$5:P7))))</f>
        <v>3</v>
      </c>
      <c r="R7" s="2">
        <f t="shared" si="3"/>
        <v>25</v>
      </c>
      <c r="S7" s="2">
        <f t="shared" si="1"/>
        <v>4.71</v>
      </c>
      <c r="T7" s="2">
        <f t="shared" si="2"/>
        <v>6.29</v>
      </c>
      <c r="U7" s="2" t="s">
        <v>18</v>
      </c>
      <c r="V7" s="117" t="s">
        <v>132</v>
      </c>
    </row>
    <row r="8" spans="1:22" x14ac:dyDescent="0.3">
      <c r="A8" s="116" t="s">
        <v>82</v>
      </c>
      <c r="B8" s="2" t="s">
        <v>85</v>
      </c>
      <c r="C8" s="5" t="s">
        <v>26</v>
      </c>
      <c r="D8" s="2"/>
      <c r="E8" s="2" t="s">
        <v>137</v>
      </c>
      <c r="F8" s="2">
        <v>5</v>
      </c>
      <c r="G8" s="2">
        <v>24</v>
      </c>
      <c r="H8" s="2"/>
      <c r="I8" s="2"/>
      <c r="J8" s="2"/>
      <c r="K8" s="2"/>
      <c r="L8" s="2"/>
      <c r="M8" s="2">
        <v>14</v>
      </c>
      <c r="N8" s="2"/>
      <c r="O8" s="2">
        <f t="shared" si="0"/>
        <v>43</v>
      </c>
      <c r="P8" s="2">
        <v>1</v>
      </c>
      <c r="Q8" s="3" t="str">
        <f>IF(ISBLANK(P8),"",IF(P8=1,CONCATENATE(SUM($P$5:P8)),CONCATENATE(SUM($P$5:P8)-P8+1,"-",SUM($P$5:P8))))</f>
        <v>4</v>
      </c>
      <c r="R8" s="2">
        <f t="shared" si="3"/>
        <v>43</v>
      </c>
      <c r="S8" s="2">
        <f t="shared" si="1"/>
        <v>8.61</v>
      </c>
      <c r="T8" s="2">
        <f t="shared" si="2"/>
        <v>10.46</v>
      </c>
      <c r="U8" s="2" t="s">
        <v>18</v>
      </c>
      <c r="V8" s="117" t="s">
        <v>131</v>
      </c>
    </row>
    <row r="9" spans="1:22" x14ac:dyDescent="0.3">
      <c r="A9" s="116" t="s">
        <v>82</v>
      </c>
      <c r="B9" s="2" t="s">
        <v>85</v>
      </c>
      <c r="C9" s="5" t="s">
        <v>26</v>
      </c>
      <c r="D9" s="2"/>
      <c r="E9" s="2" t="s">
        <v>137</v>
      </c>
      <c r="F9" s="2"/>
      <c r="G9" s="2"/>
      <c r="H9" s="2">
        <v>36</v>
      </c>
      <c r="I9" s="2"/>
      <c r="J9" s="2"/>
      <c r="K9" s="2"/>
      <c r="L9" s="2"/>
      <c r="M9" s="2"/>
      <c r="N9" s="2">
        <v>10</v>
      </c>
      <c r="O9" s="2">
        <f t="shared" si="0"/>
        <v>46</v>
      </c>
      <c r="P9" s="2">
        <v>1</v>
      </c>
      <c r="Q9" s="3" t="str">
        <f>IF(ISBLANK(P9),"",IF(P9=1,CONCATENATE(SUM($P$5:P9)),CONCATENATE(SUM($P$5:P9)-P9+1,"-",SUM($P$5:P9))))</f>
        <v>5</v>
      </c>
      <c r="R9" s="2">
        <f t="shared" si="3"/>
        <v>46</v>
      </c>
      <c r="S9" s="2">
        <f t="shared" si="1"/>
        <v>9.1199999999999992</v>
      </c>
      <c r="T9" s="2">
        <f t="shared" si="2"/>
        <v>11.01</v>
      </c>
      <c r="U9" s="2" t="s">
        <v>18</v>
      </c>
      <c r="V9" s="117" t="s">
        <v>131</v>
      </c>
    </row>
    <row r="10" spans="1:22" x14ac:dyDescent="0.3">
      <c r="A10" s="116" t="s">
        <v>82</v>
      </c>
      <c r="B10" s="2" t="s">
        <v>85</v>
      </c>
      <c r="C10" s="5" t="s">
        <v>26</v>
      </c>
      <c r="D10" s="2"/>
      <c r="E10" s="2" t="s">
        <v>137</v>
      </c>
      <c r="F10" s="2"/>
      <c r="G10" s="2"/>
      <c r="H10" s="2"/>
      <c r="I10" s="2">
        <v>36</v>
      </c>
      <c r="J10" s="2"/>
      <c r="K10" s="2"/>
      <c r="L10" s="2"/>
      <c r="M10" s="2"/>
      <c r="N10" s="2"/>
      <c r="O10" s="2">
        <f t="shared" si="0"/>
        <v>36</v>
      </c>
      <c r="P10" s="2">
        <v>1</v>
      </c>
      <c r="Q10" s="3" t="str">
        <f>IF(ISBLANK(P10),"",IF(P10=1,CONCATENATE(SUM($P$5:P10)),CONCATENATE(SUM($P$5:P10)-P10+1,"-",SUM($P$5:P10))))</f>
        <v>6</v>
      </c>
      <c r="R10" s="2">
        <f t="shared" si="3"/>
        <v>36</v>
      </c>
      <c r="S10" s="2">
        <f t="shared" si="1"/>
        <v>6.84</v>
      </c>
      <c r="T10" s="2">
        <f t="shared" si="2"/>
        <v>8.58</v>
      </c>
      <c r="U10" s="2" t="s">
        <v>18</v>
      </c>
      <c r="V10" s="117" t="s">
        <v>131</v>
      </c>
    </row>
    <row r="11" spans="1:22" x14ac:dyDescent="0.3">
      <c r="A11" s="116" t="s">
        <v>82</v>
      </c>
      <c r="B11" s="2" t="s">
        <v>85</v>
      </c>
      <c r="C11" s="5" t="s">
        <v>26</v>
      </c>
      <c r="D11" s="2"/>
      <c r="E11" s="2" t="s">
        <v>137</v>
      </c>
      <c r="F11" s="2"/>
      <c r="G11" s="2"/>
      <c r="H11" s="2"/>
      <c r="I11" s="2"/>
      <c r="J11" s="2">
        <v>28</v>
      </c>
      <c r="K11" s="2"/>
      <c r="L11" s="2"/>
      <c r="M11" s="2"/>
      <c r="N11" s="2"/>
      <c r="O11" s="2">
        <f t="shared" ref="O11:O24" si="4">SUM(F11:N11)</f>
        <v>28</v>
      </c>
      <c r="P11" s="2">
        <v>1</v>
      </c>
      <c r="Q11" s="3" t="str">
        <f>IF(ISBLANK(P11),"",IF(P11=1,CONCATENATE(SUM($P$5:P11)),CONCATENATE(SUM($P$5:P11)-P11+1,"-",SUM($P$5:P11))))</f>
        <v>7</v>
      </c>
      <c r="R11" s="2">
        <f t="shared" si="3"/>
        <v>28</v>
      </c>
      <c r="S11" s="2">
        <f t="shared" si="1"/>
        <v>5.6</v>
      </c>
      <c r="T11" s="2">
        <f t="shared" si="2"/>
        <v>7.22</v>
      </c>
      <c r="U11" s="2" t="s">
        <v>18</v>
      </c>
      <c r="V11" s="117" t="s">
        <v>131</v>
      </c>
    </row>
    <row r="12" spans="1:22" x14ac:dyDescent="0.3">
      <c r="A12" s="116" t="s">
        <v>82</v>
      </c>
      <c r="B12" s="2" t="s">
        <v>85</v>
      </c>
      <c r="C12" s="5" t="s">
        <v>26</v>
      </c>
      <c r="D12" s="2"/>
      <c r="E12" s="2" t="s">
        <v>137</v>
      </c>
      <c r="F12" s="2"/>
      <c r="G12" s="2"/>
      <c r="H12" s="2"/>
      <c r="I12" s="2"/>
      <c r="J12" s="2"/>
      <c r="K12" s="2">
        <v>26</v>
      </c>
      <c r="L12" s="2">
        <v>18</v>
      </c>
      <c r="M12" s="2"/>
      <c r="N12" s="2"/>
      <c r="O12" s="2">
        <f t="shared" si="4"/>
        <v>44</v>
      </c>
      <c r="P12" s="2">
        <v>1</v>
      </c>
      <c r="Q12" s="3" t="str">
        <f>IF(ISBLANK(P12),"",IF(P12=1,CONCATENATE(SUM($P$5:P12)),CONCATENATE(SUM($P$5:P12)-P12+1,"-",SUM($P$5:P12))))</f>
        <v>8</v>
      </c>
      <c r="R12" s="2">
        <f t="shared" si="3"/>
        <v>44</v>
      </c>
      <c r="S12" s="2">
        <f t="shared" si="1"/>
        <v>9.93</v>
      </c>
      <c r="T12" s="2">
        <f t="shared" si="2"/>
        <v>11.79</v>
      </c>
      <c r="U12" s="2" t="s">
        <v>18</v>
      </c>
      <c r="V12" s="117" t="s">
        <v>131</v>
      </c>
    </row>
    <row r="13" spans="1:22" x14ac:dyDescent="0.3">
      <c r="A13" s="116" t="s">
        <v>82</v>
      </c>
      <c r="B13" s="2" t="s">
        <v>85</v>
      </c>
      <c r="C13" s="5" t="s">
        <v>26</v>
      </c>
      <c r="D13" s="2"/>
      <c r="E13" s="2" t="s">
        <v>141</v>
      </c>
      <c r="F13" s="2"/>
      <c r="G13" s="2"/>
      <c r="H13" s="2">
        <v>52</v>
      </c>
      <c r="I13" s="2"/>
      <c r="J13" s="2"/>
      <c r="K13" s="2"/>
      <c r="L13" s="2"/>
      <c r="M13" s="2"/>
      <c r="N13" s="2"/>
      <c r="O13" s="2">
        <f t="shared" si="4"/>
        <v>52</v>
      </c>
      <c r="P13" s="2">
        <v>1</v>
      </c>
      <c r="Q13" s="3" t="str">
        <f>IF(ISBLANK(P13),"",IF(P13=1,CONCATENATE(SUM($P$5:P13)),CONCATENATE(SUM($P$5:P13)-P13+1,"-",SUM($P$5:P13))))</f>
        <v>9</v>
      </c>
      <c r="R13" s="2">
        <f t="shared" si="3"/>
        <v>52</v>
      </c>
      <c r="S13" s="2">
        <f t="shared" si="1"/>
        <v>9.36</v>
      </c>
      <c r="T13" s="2">
        <f t="shared" si="2"/>
        <v>11.34</v>
      </c>
      <c r="U13" s="2" t="s">
        <v>18</v>
      </c>
      <c r="V13" s="117" t="s">
        <v>131</v>
      </c>
    </row>
    <row r="14" spans="1:22" x14ac:dyDescent="0.3">
      <c r="A14" s="116" t="s">
        <v>82</v>
      </c>
      <c r="B14" s="2" t="s">
        <v>85</v>
      </c>
      <c r="C14" s="5" t="s">
        <v>26</v>
      </c>
      <c r="D14" s="2"/>
      <c r="E14" s="2" t="s">
        <v>141</v>
      </c>
      <c r="F14" s="2"/>
      <c r="G14" s="2"/>
      <c r="H14" s="2"/>
      <c r="I14" s="2">
        <v>52</v>
      </c>
      <c r="J14" s="2"/>
      <c r="K14" s="2"/>
      <c r="L14" s="2"/>
      <c r="M14" s="2"/>
      <c r="N14" s="2"/>
      <c r="O14" s="2">
        <f t="shared" si="4"/>
        <v>52</v>
      </c>
      <c r="P14" s="2">
        <v>1</v>
      </c>
      <c r="Q14" s="3" t="str">
        <f>IF(ISBLANK(P14),"",IF(P14=1,CONCATENATE(SUM($P$5:P14)),CONCATENATE(SUM($P$5:P14)-P14+1,"-",SUM($P$5:P14))))</f>
        <v>10</v>
      </c>
      <c r="R14" s="2">
        <f t="shared" si="3"/>
        <v>52</v>
      </c>
      <c r="S14" s="2">
        <f t="shared" si="1"/>
        <v>9.8800000000000008</v>
      </c>
      <c r="T14" s="2">
        <f t="shared" si="2"/>
        <v>11.86</v>
      </c>
      <c r="U14" s="2" t="s">
        <v>18</v>
      </c>
      <c r="V14" s="117" t="s">
        <v>131</v>
      </c>
    </row>
    <row r="15" spans="1:22" x14ac:dyDescent="0.3">
      <c r="A15" s="116" t="s">
        <v>82</v>
      </c>
      <c r="B15" s="2" t="s">
        <v>85</v>
      </c>
      <c r="C15" s="5" t="s">
        <v>26</v>
      </c>
      <c r="D15" s="2"/>
      <c r="E15" s="2" t="s">
        <v>141</v>
      </c>
      <c r="F15" s="2"/>
      <c r="G15" s="2"/>
      <c r="H15" s="2"/>
      <c r="I15" s="2"/>
      <c r="J15" s="2">
        <v>49</v>
      </c>
      <c r="K15" s="2"/>
      <c r="L15" s="2"/>
      <c r="M15" s="2"/>
      <c r="N15" s="2"/>
      <c r="O15" s="2">
        <f t="shared" si="4"/>
        <v>49</v>
      </c>
      <c r="P15" s="2">
        <v>1</v>
      </c>
      <c r="Q15" s="3" t="str">
        <f>IF(ISBLANK(P15),"",IF(P15=1,CONCATENATE(SUM($P$5:P15)),CONCATENATE(SUM($P$5:P15)-P15+1,"-",SUM($P$5:P15))))</f>
        <v>11</v>
      </c>
      <c r="R15" s="2">
        <f t="shared" si="3"/>
        <v>49</v>
      </c>
      <c r="S15" s="2">
        <f t="shared" si="1"/>
        <v>9.8000000000000007</v>
      </c>
      <c r="T15" s="2">
        <f t="shared" si="2"/>
        <v>11.74</v>
      </c>
      <c r="U15" s="2" t="s">
        <v>18</v>
      </c>
      <c r="V15" s="117" t="s">
        <v>131</v>
      </c>
    </row>
    <row r="16" spans="1:22" x14ac:dyDescent="0.3">
      <c r="A16" s="116" t="s">
        <v>82</v>
      </c>
      <c r="B16" s="2" t="s">
        <v>85</v>
      </c>
      <c r="C16" s="5" t="s">
        <v>26</v>
      </c>
      <c r="D16" s="2"/>
      <c r="E16" s="2" t="s">
        <v>141</v>
      </c>
      <c r="F16" s="2"/>
      <c r="G16" s="2"/>
      <c r="H16" s="2"/>
      <c r="I16" s="2"/>
      <c r="J16" s="2"/>
      <c r="K16" s="2">
        <v>34</v>
      </c>
      <c r="L16" s="2"/>
      <c r="M16" s="2"/>
      <c r="N16" s="2">
        <v>9</v>
      </c>
      <c r="O16" s="2">
        <f t="shared" si="4"/>
        <v>43</v>
      </c>
      <c r="P16" s="2">
        <v>1</v>
      </c>
      <c r="Q16" s="3" t="str">
        <f>IF(ISBLANK(P16),"",IF(P16=1,CONCATENATE(SUM($P$5:P16)),CONCATENATE(SUM($P$5:P16)-P16+1,"-",SUM($P$5:P16))))</f>
        <v>12</v>
      </c>
      <c r="R16" s="2">
        <f t="shared" si="3"/>
        <v>43</v>
      </c>
      <c r="S16" s="2">
        <f t="shared" si="1"/>
        <v>9.86</v>
      </c>
      <c r="T16" s="2">
        <f t="shared" si="2"/>
        <v>11.71</v>
      </c>
      <c r="U16" s="2" t="s">
        <v>18</v>
      </c>
      <c r="V16" s="117" t="s">
        <v>131</v>
      </c>
    </row>
    <row r="17" spans="1:22" x14ac:dyDescent="0.3">
      <c r="A17" s="116" t="s">
        <v>82</v>
      </c>
      <c r="B17" s="2" t="s">
        <v>85</v>
      </c>
      <c r="C17" s="5" t="s">
        <v>26</v>
      </c>
      <c r="D17" s="2"/>
      <c r="E17" s="2" t="s">
        <v>141</v>
      </c>
      <c r="F17" s="2">
        <v>2</v>
      </c>
      <c r="G17" s="2"/>
      <c r="H17" s="2"/>
      <c r="I17" s="2"/>
      <c r="J17" s="2"/>
      <c r="K17" s="2"/>
      <c r="L17" s="2">
        <v>21</v>
      </c>
      <c r="M17" s="2">
        <v>12</v>
      </c>
      <c r="N17" s="2"/>
      <c r="O17" s="2">
        <f t="shared" si="4"/>
        <v>35</v>
      </c>
      <c r="P17" s="2">
        <v>1</v>
      </c>
      <c r="Q17" s="3" t="str">
        <f>IF(ISBLANK(P17),"",IF(P17=1,CONCATENATE(SUM($P$5:P17)),CONCATENATE(SUM($P$5:P17)-P17+1,"-",SUM($P$5:P17))))</f>
        <v>13</v>
      </c>
      <c r="R17" s="2">
        <f t="shared" si="3"/>
        <v>35</v>
      </c>
      <c r="S17" s="2">
        <f t="shared" si="1"/>
        <v>8.2799999999999994</v>
      </c>
      <c r="T17" s="2">
        <f t="shared" si="2"/>
        <v>10.01</v>
      </c>
      <c r="U17" s="2" t="s">
        <v>18</v>
      </c>
      <c r="V17" s="117" t="s">
        <v>131</v>
      </c>
    </row>
    <row r="18" spans="1:22" x14ac:dyDescent="0.3">
      <c r="A18" s="116" t="s">
        <v>82</v>
      </c>
      <c r="B18" s="2" t="s">
        <v>85</v>
      </c>
      <c r="C18" s="5" t="s">
        <v>26</v>
      </c>
      <c r="D18" s="2"/>
      <c r="E18" s="2" t="s">
        <v>141</v>
      </c>
      <c r="F18" s="2"/>
      <c r="G18" s="2">
        <v>37</v>
      </c>
      <c r="H18" s="2"/>
      <c r="I18" s="2"/>
      <c r="J18" s="2"/>
      <c r="K18" s="2"/>
      <c r="L18" s="2"/>
      <c r="M18" s="2"/>
      <c r="N18" s="2"/>
      <c r="O18" s="2">
        <f t="shared" si="4"/>
        <v>37</v>
      </c>
      <c r="P18" s="2">
        <v>1</v>
      </c>
      <c r="Q18" s="3" t="str">
        <f>IF(ISBLANK(P18),"",IF(P18=1,CONCATENATE(SUM($P$5:P18)),CONCATENATE(SUM($P$5:P18)-P18+1,"-",SUM($P$5:P18))))</f>
        <v>14</v>
      </c>
      <c r="R18" s="2">
        <f t="shared" si="3"/>
        <v>37</v>
      </c>
      <c r="S18" s="2">
        <f t="shared" si="1"/>
        <v>6.51</v>
      </c>
      <c r="T18" s="2">
        <f t="shared" si="2"/>
        <v>8.27</v>
      </c>
      <c r="U18" s="2" t="s">
        <v>18</v>
      </c>
      <c r="V18" s="117" t="s">
        <v>131</v>
      </c>
    </row>
    <row r="19" spans="1:22" x14ac:dyDescent="0.3">
      <c r="A19" s="116" t="s">
        <v>82</v>
      </c>
      <c r="B19" s="2" t="s">
        <v>85</v>
      </c>
      <c r="C19" s="5" t="s">
        <v>26</v>
      </c>
      <c r="D19" s="2"/>
      <c r="E19" s="2" t="s">
        <v>149</v>
      </c>
      <c r="F19" s="2"/>
      <c r="G19" s="2"/>
      <c r="H19" s="2">
        <v>45</v>
      </c>
      <c r="I19" s="2"/>
      <c r="J19" s="2"/>
      <c r="K19" s="2"/>
      <c r="L19" s="2"/>
      <c r="M19" s="2"/>
      <c r="N19" s="2"/>
      <c r="O19" s="2">
        <f>SUM(F19:N19)</f>
        <v>45</v>
      </c>
      <c r="P19" s="2">
        <v>1</v>
      </c>
      <c r="Q19" s="3" t="str">
        <f>IF(ISBLANK(P19),"",IF(P19=1,CONCATENATE(SUM($P$5:P19)),CONCATENATE(SUM($P$5:P19)-P19+1,"-",SUM($P$5:P19))))</f>
        <v>15</v>
      </c>
      <c r="R19" s="2">
        <f t="shared" si="3"/>
        <v>45</v>
      </c>
      <c r="S19" s="2">
        <f t="shared" si="1"/>
        <v>8.1</v>
      </c>
      <c r="T19" s="2">
        <f t="shared" si="2"/>
        <v>9.98</v>
      </c>
      <c r="U19" s="2" t="s">
        <v>18</v>
      </c>
      <c r="V19" s="117" t="s">
        <v>131</v>
      </c>
    </row>
    <row r="20" spans="1:22" x14ac:dyDescent="0.3">
      <c r="A20" s="116" t="s">
        <v>82</v>
      </c>
      <c r="B20" s="2" t="s">
        <v>85</v>
      </c>
      <c r="C20" s="5" t="s">
        <v>26</v>
      </c>
      <c r="D20" s="2"/>
      <c r="E20" s="2" t="s">
        <v>149</v>
      </c>
      <c r="F20" s="2"/>
      <c r="G20" s="2"/>
      <c r="H20" s="2"/>
      <c r="I20" s="2">
        <v>46</v>
      </c>
      <c r="J20" s="2"/>
      <c r="K20" s="2"/>
      <c r="L20" s="2"/>
      <c r="M20" s="2"/>
      <c r="N20" s="2"/>
      <c r="O20" s="2">
        <f t="shared" si="4"/>
        <v>46</v>
      </c>
      <c r="P20" s="2">
        <v>1</v>
      </c>
      <c r="Q20" s="3" t="str">
        <f>IF(ISBLANK(P20),"",IF(P20=1,CONCATENATE(SUM($P$5:P20)),CONCATENATE(SUM($P$5:P20)-P20+1,"-",SUM($P$5:P20))))</f>
        <v>16</v>
      </c>
      <c r="R20" s="2">
        <f t="shared" si="3"/>
        <v>46</v>
      </c>
      <c r="S20" s="2">
        <f t="shared" si="1"/>
        <v>8.74</v>
      </c>
      <c r="T20" s="2">
        <f t="shared" si="2"/>
        <v>10.63</v>
      </c>
      <c r="U20" s="2" t="s">
        <v>18</v>
      </c>
      <c r="V20" s="117" t="s">
        <v>131</v>
      </c>
    </row>
    <row r="21" spans="1:22" x14ac:dyDescent="0.3">
      <c r="A21" s="116" t="s">
        <v>82</v>
      </c>
      <c r="B21" s="2" t="s">
        <v>85</v>
      </c>
      <c r="C21" s="5" t="s">
        <v>26</v>
      </c>
      <c r="D21" s="2"/>
      <c r="E21" s="2" t="s">
        <v>149</v>
      </c>
      <c r="F21" s="2"/>
      <c r="G21" s="2"/>
      <c r="H21" s="2"/>
      <c r="I21" s="2"/>
      <c r="J21" s="2">
        <v>38</v>
      </c>
      <c r="K21" s="2"/>
      <c r="L21" s="2"/>
      <c r="M21" s="2"/>
      <c r="N21" s="2"/>
      <c r="O21" s="2">
        <f t="shared" si="4"/>
        <v>38</v>
      </c>
      <c r="P21" s="2">
        <v>1</v>
      </c>
      <c r="Q21" s="3" t="str">
        <f>IF(ISBLANK(P21),"",IF(P21=1,CONCATENATE(SUM($P$5:P21)),CONCATENATE(SUM($P$5:P21)-P21+1,"-",SUM($P$5:P21))))</f>
        <v>17</v>
      </c>
      <c r="R21" s="2">
        <f t="shared" si="3"/>
        <v>38</v>
      </c>
      <c r="S21" s="2">
        <f t="shared" si="1"/>
        <v>7.6</v>
      </c>
      <c r="T21" s="2">
        <f t="shared" si="2"/>
        <v>9.3699999999999992</v>
      </c>
      <c r="U21" s="2" t="s">
        <v>18</v>
      </c>
      <c r="V21" s="117" t="s">
        <v>131</v>
      </c>
    </row>
    <row r="22" spans="1:22" x14ac:dyDescent="0.3">
      <c r="A22" s="116" t="s">
        <v>82</v>
      </c>
      <c r="B22" s="2" t="s">
        <v>85</v>
      </c>
      <c r="C22" s="5" t="s">
        <v>26</v>
      </c>
      <c r="D22" s="2"/>
      <c r="E22" s="2" t="s">
        <v>149</v>
      </c>
      <c r="F22" s="2"/>
      <c r="G22" s="2"/>
      <c r="H22" s="2"/>
      <c r="I22" s="2"/>
      <c r="J22" s="2"/>
      <c r="K22" s="2">
        <v>30</v>
      </c>
      <c r="L22" s="2"/>
      <c r="M22" s="2"/>
      <c r="N22" s="2"/>
      <c r="O22" s="2">
        <f t="shared" si="4"/>
        <v>30</v>
      </c>
      <c r="P22" s="2">
        <v>1</v>
      </c>
      <c r="Q22" s="3" t="str">
        <f>IF(ISBLANK(P22),"",IF(P22=1,CONCATENATE(SUM($P$5:P22)),CONCATENATE(SUM($P$5:P22)-P22+1,"-",SUM($P$5:P22))))</f>
        <v>18</v>
      </c>
      <c r="R22" s="2">
        <f t="shared" si="3"/>
        <v>30</v>
      </c>
      <c r="S22" s="2">
        <f t="shared" si="1"/>
        <v>6.6</v>
      </c>
      <c r="T22" s="2">
        <f t="shared" si="2"/>
        <v>8.25</v>
      </c>
      <c r="U22" s="2" t="s">
        <v>18</v>
      </c>
      <c r="V22" s="117" t="s">
        <v>131</v>
      </c>
    </row>
    <row r="23" spans="1:22" x14ac:dyDescent="0.3">
      <c r="A23" s="116" t="s">
        <v>82</v>
      </c>
      <c r="B23" s="2" t="s">
        <v>85</v>
      </c>
      <c r="C23" s="5" t="s">
        <v>26</v>
      </c>
      <c r="D23" s="2"/>
      <c r="E23" s="2" t="s">
        <v>149</v>
      </c>
      <c r="F23" s="2"/>
      <c r="G23" s="2">
        <v>31</v>
      </c>
      <c r="H23" s="2"/>
      <c r="I23" s="2"/>
      <c r="J23" s="2"/>
      <c r="K23" s="2"/>
      <c r="L23" s="2"/>
      <c r="M23" s="2"/>
      <c r="N23" s="2"/>
      <c r="O23" s="2">
        <f t="shared" si="4"/>
        <v>31</v>
      </c>
      <c r="P23" s="2">
        <v>1</v>
      </c>
      <c r="Q23" s="3" t="str">
        <f>IF(ISBLANK(P23),"",IF(P23=1,CONCATENATE(SUM($P$5:P23)),CONCATENATE(SUM($P$5:P23)-P23+1,"-",SUM($P$5:P23))))</f>
        <v>19</v>
      </c>
      <c r="R23" s="2">
        <f t="shared" si="3"/>
        <v>31</v>
      </c>
      <c r="S23" s="2">
        <f t="shared" si="1"/>
        <v>5.46</v>
      </c>
      <c r="T23" s="2">
        <f t="shared" si="2"/>
        <v>7.13</v>
      </c>
      <c r="U23" s="2" t="s">
        <v>18</v>
      </c>
      <c r="V23" s="117" t="s">
        <v>131</v>
      </c>
    </row>
    <row r="24" spans="1:22" x14ac:dyDescent="0.3">
      <c r="A24" s="116" t="s">
        <v>82</v>
      </c>
      <c r="B24" s="2" t="s">
        <v>85</v>
      </c>
      <c r="C24" s="5" t="s">
        <v>26</v>
      </c>
      <c r="D24" s="2"/>
      <c r="E24" s="2" t="s">
        <v>149</v>
      </c>
      <c r="F24" s="2">
        <v>1</v>
      </c>
      <c r="G24" s="2"/>
      <c r="H24" s="2"/>
      <c r="I24" s="2"/>
      <c r="J24" s="2"/>
      <c r="K24" s="2"/>
      <c r="L24" s="2">
        <v>15</v>
      </c>
      <c r="M24" s="2">
        <v>6</v>
      </c>
      <c r="N24" s="2">
        <v>6</v>
      </c>
      <c r="O24" s="2">
        <f t="shared" si="4"/>
        <v>28</v>
      </c>
      <c r="P24" s="2">
        <v>1</v>
      </c>
      <c r="Q24" s="3" t="str">
        <f>IF(ISBLANK(P24),"",IF(P24=1,CONCATENATE(SUM($P$5:P24)),CONCATENATE(SUM($P$5:P24)-P24+1,"-",SUM($P$5:P24))))</f>
        <v>20</v>
      </c>
      <c r="R24" s="2">
        <f t="shared" si="3"/>
        <v>28</v>
      </c>
      <c r="S24" s="2">
        <f t="shared" si="1"/>
        <v>6.78</v>
      </c>
      <c r="T24" s="2">
        <f t="shared" si="2"/>
        <v>8.4</v>
      </c>
      <c r="U24" s="2" t="s">
        <v>18</v>
      </c>
      <c r="V24" s="117" t="s">
        <v>131</v>
      </c>
    </row>
  </sheetData>
  <conditionalFormatting sqref="Q1:Q1048576">
    <cfRule type="duplicateValues" dxfId="2" priority="2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73C4-1DB6-43C0-B9A4-9F458CE420AD}">
  <dimension ref="A1:V24"/>
  <sheetViews>
    <sheetView zoomScale="94" zoomScaleNormal="94" workbookViewId="0">
      <selection activeCell="O19" sqref="O19"/>
    </sheetView>
  </sheetViews>
  <sheetFormatPr defaultColWidth="11.33203125" defaultRowHeight="14.4" x14ac:dyDescent="0.3"/>
  <cols>
    <col min="1" max="1" width="20.33203125" style="1" bestFit="1" customWidth="1"/>
    <col min="2" max="2" width="13.33203125" style="1" customWidth="1"/>
    <col min="3" max="3" width="9.88671875" style="1" customWidth="1"/>
    <col min="4" max="4" width="6.21875" style="1" customWidth="1"/>
    <col min="5" max="5" width="7.33203125" style="1" customWidth="1"/>
    <col min="6" max="9" width="5.6640625" style="1" bestFit="1" customWidth="1"/>
    <col min="10" max="10" width="5.88671875" style="1" customWidth="1"/>
    <col min="11" max="11" width="7" style="1" customWidth="1"/>
    <col min="12" max="12" width="8" style="1" customWidth="1"/>
    <col min="13" max="13" width="9.109375" style="1" customWidth="1"/>
    <col min="14" max="14" width="10.109375" style="1" customWidth="1"/>
    <col min="15" max="15" width="10.33203125" style="1" customWidth="1"/>
    <col min="16" max="16" width="6.33203125" style="1" customWidth="1"/>
    <col min="17" max="17" width="10.109375" style="1" customWidth="1"/>
    <col min="18" max="18" width="12.33203125" style="1" customWidth="1"/>
    <col min="19" max="20" width="10.33203125" style="1" customWidth="1"/>
    <col min="21" max="21" width="13.5546875" style="1" customWidth="1"/>
    <col min="22" max="22" width="16" style="1" customWidth="1"/>
    <col min="23" max="16384" width="11.33203125" style="1"/>
  </cols>
  <sheetData>
    <row r="1" spans="1:22" x14ac:dyDescent="0.3">
      <c r="R1" s="1" t="s">
        <v>11</v>
      </c>
      <c r="S1" s="1" t="s">
        <v>12</v>
      </c>
      <c r="T1" s="1" t="s">
        <v>13</v>
      </c>
    </row>
    <row r="2" spans="1:22" x14ac:dyDescent="0.3">
      <c r="F2" s="4">
        <v>0.16</v>
      </c>
      <c r="G2" s="4">
        <v>0.16200000000000001</v>
      </c>
      <c r="H2" s="4">
        <v>0.17199999999999999</v>
      </c>
      <c r="I2" s="4">
        <v>0.186</v>
      </c>
      <c r="J2" s="4">
        <v>0.19600000000000001</v>
      </c>
      <c r="K2" s="4">
        <v>0.20599999999999999</v>
      </c>
      <c r="L2" s="4">
        <v>0</v>
      </c>
      <c r="M2" s="4">
        <v>0</v>
      </c>
      <c r="N2" s="4">
        <v>0</v>
      </c>
      <c r="R2" s="2"/>
      <c r="S2" s="2">
        <v>1.2</v>
      </c>
      <c r="T2" s="2">
        <v>0.01</v>
      </c>
    </row>
    <row r="4" spans="1:22" x14ac:dyDescent="0.3">
      <c r="A4" s="118" t="s">
        <v>19</v>
      </c>
      <c r="B4" s="119" t="s">
        <v>151</v>
      </c>
      <c r="C4" s="119" t="s">
        <v>20</v>
      </c>
      <c r="D4" s="119" t="s">
        <v>14</v>
      </c>
      <c r="E4" s="119" t="s">
        <v>1</v>
      </c>
      <c r="F4" s="119" t="s">
        <v>2</v>
      </c>
      <c r="G4" s="119" t="s">
        <v>3</v>
      </c>
      <c r="H4" s="119" t="s">
        <v>4</v>
      </c>
      <c r="I4" s="119" t="s">
        <v>5</v>
      </c>
      <c r="J4" s="119" t="s">
        <v>6</v>
      </c>
      <c r="K4" s="119" t="s">
        <v>16</v>
      </c>
      <c r="L4" s="119" t="s">
        <v>21</v>
      </c>
      <c r="M4" s="119" t="s">
        <v>22</v>
      </c>
      <c r="N4" s="119" t="s">
        <v>23</v>
      </c>
      <c r="O4" s="120" t="s">
        <v>15</v>
      </c>
      <c r="P4" s="120" t="s">
        <v>7</v>
      </c>
      <c r="Q4" s="119" t="s">
        <v>0</v>
      </c>
      <c r="R4" s="120" t="s">
        <v>17</v>
      </c>
      <c r="S4" s="119" t="s">
        <v>8</v>
      </c>
      <c r="T4" s="119" t="s">
        <v>9</v>
      </c>
      <c r="U4" s="119" t="s">
        <v>10</v>
      </c>
      <c r="V4" s="121" t="s">
        <v>152</v>
      </c>
    </row>
    <row r="5" spans="1:22" x14ac:dyDescent="0.3">
      <c r="A5" s="116" t="s">
        <v>82</v>
      </c>
      <c r="B5" s="2" t="s">
        <v>86</v>
      </c>
      <c r="C5" s="5" t="s">
        <v>26</v>
      </c>
      <c r="D5" s="2"/>
      <c r="E5" s="2" t="s">
        <v>150</v>
      </c>
      <c r="F5" s="2"/>
      <c r="G5" s="2">
        <v>2</v>
      </c>
      <c r="H5" s="2">
        <v>2</v>
      </c>
      <c r="I5" s="2">
        <v>2</v>
      </c>
      <c r="J5" s="2">
        <v>2</v>
      </c>
      <c r="K5" s="2"/>
      <c r="L5" s="2"/>
      <c r="M5" s="2"/>
      <c r="N5" s="2"/>
      <c r="O5" s="2">
        <f t="shared" ref="O5:O10" si="0">SUM(F5:N5)</f>
        <v>8</v>
      </c>
      <c r="P5" s="2">
        <v>1</v>
      </c>
      <c r="Q5" s="3" t="str">
        <f>IF(ISBLANK(P5),"",IF(P5=1,CONCATENATE(SUM($P$5:P5)),CONCATENATE(SUM($P$5:P5)-P5+1,"-",SUM($P$5:P5))))</f>
        <v>1</v>
      </c>
      <c r="R5" s="2">
        <f>O5*P5</f>
        <v>8</v>
      </c>
      <c r="S5" s="2">
        <f t="shared" ref="S5:S16" si="1">ROUND(SUMPRODUCT($F$2:$N$2,F5:N5)+$R$2,2)</f>
        <v>1.43</v>
      </c>
      <c r="T5" s="2">
        <f t="shared" ref="T5:T16" si="2">ROUND(S5+$S$2+(O5*$T$2),2)</f>
        <v>2.71</v>
      </c>
      <c r="U5" s="2" t="s">
        <v>18</v>
      </c>
      <c r="V5" s="117" t="s">
        <v>132</v>
      </c>
    </row>
    <row r="6" spans="1:22" x14ac:dyDescent="0.3">
      <c r="A6" s="116" t="s">
        <v>82</v>
      </c>
      <c r="B6" s="2" t="s">
        <v>86</v>
      </c>
      <c r="C6" s="5" t="s">
        <v>26</v>
      </c>
      <c r="D6" s="2"/>
      <c r="E6" s="2" t="s">
        <v>141</v>
      </c>
      <c r="F6" s="2"/>
      <c r="G6" s="2">
        <v>1</v>
      </c>
      <c r="H6" s="2">
        <v>1</v>
      </c>
      <c r="I6" s="2">
        <v>1</v>
      </c>
      <c r="J6" s="2">
        <v>1</v>
      </c>
      <c r="K6" s="2">
        <v>1</v>
      </c>
      <c r="L6" s="2"/>
      <c r="M6" s="2"/>
      <c r="N6" s="2"/>
      <c r="O6" s="2">
        <f t="shared" si="0"/>
        <v>5</v>
      </c>
      <c r="P6" s="2">
        <v>1</v>
      </c>
      <c r="Q6" s="3" t="str">
        <f>IF(ISBLANK(P6),"",IF(P6=1,CONCATENATE(SUM($P$5:P6)),CONCATENATE(SUM($P$5:P6)-P6+1,"-",SUM($P$5:P6))))</f>
        <v>2</v>
      </c>
      <c r="R6" s="2">
        <f t="shared" ref="R6:R16" si="3">O6*P6</f>
        <v>5</v>
      </c>
      <c r="S6" s="2">
        <f t="shared" si="1"/>
        <v>0.92</v>
      </c>
      <c r="T6" s="2">
        <f t="shared" si="2"/>
        <v>2.17</v>
      </c>
      <c r="U6" s="2" t="s">
        <v>18</v>
      </c>
      <c r="V6" s="117" t="s">
        <v>132</v>
      </c>
    </row>
    <row r="7" spans="1:22" x14ac:dyDescent="0.3">
      <c r="A7" s="116" t="s">
        <v>82</v>
      </c>
      <c r="B7" s="2" t="s">
        <v>86</v>
      </c>
      <c r="C7" s="5" t="s">
        <v>26</v>
      </c>
      <c r="D7" s="2"/>
      <c r="E7" s="2" t="s">
        <v>150</v>
      </c>
      <c r="F7" s="2">
        <v>15</v>
      </c>
      <c r="G7" s="2"/>
      <c r="H7" s="2"/>
      <c r="I7" s="2"/>
      <c r="J7" s="2"/>
      <c r="K7" s="2">
        <v>15</v>
      </c>
      <c r="L7" s="2"/>
      <c r="M7" s="2"/>
      <c r="N7" s="2"/>
      <c r="O7" s="2">
        <f t="shared" si="0"/>
        <v>30</v>
      </c>
      <c r="P7" s="2">
        <v>1</v>
      </c>
      <c r="Q7" s="3" t="str">
        <f>IF(ISBLANK(P7),"",IF(P7=1,CONCATENATE(SUM($P$5:P7)),CONCATENATE(SUM($P$5:P7)-P7+1,"-",SUM($P$5:P7))))</f>
        <v>3</v>
      </c>
      <c r="R7" s="2">
        <f t="shared" si="3"/>
        <v>30</v>
      </c>
      <c r="S7" s="2">
        <f t="shared" si="1"/>
        <v>5.49</v>
      </c>
      <c r="T7" s="2">
        <f t="shared" si="2"/>
        <v>6.99</v>
      </c>
      <c r="U7" s="2" t="s">
        <v>18</v>
      </c>
      <c r="V7" s="117" t="s">
        <v>131</v>
      </c>
    </row>
    <row r="8" spans="1:22" x14ac:dyDescent="0.3">
      <c r="A8" s="116" t="s">
        <v>82</v>
      </c>
      <c r="B8" s="2" t="s">
        <v>86</v>
      </c>
      <c r="C8" s="5" t="s">
        <v>26</v>
      </c>
      <c r="D8" s="2"/>
      <c r="E8" s="2" t="s">
        <v>150</v>
      </c>
      <c r="F8" s="2"/>
      <c r="G8" s="2">
        <v>48</v>
      </c>
      <c r="H8" s="2"/>
      <c r="I8" s="2"/>
      <c r="J8" s="2"/>
      <c r="K8" s="2"/>
      <c r="L8" s="2"/>
      <c r="M8" s="2"/>
      <c r="N8" s="2"/>
      <c r="O8" s="2">
        <f t="shared" si="0"/>
        <v>48</v>
      </c>
      <c r="P8" s="2">
        <v>1</v>
      </c>
      <c r="Q8" s="3" t="str">
        <f>IF(ISBLANK(P8),"",IF(P8=1,CONCATENATE(SUM($P$5:P8)),CONCATENATE(SUM($P$5:P8)-P8+1,"-",SUM($P$5:P8))))</f>
        <v>4</v>
      </c>
      <c r="R8" s="2">
        <f t="shared" si="3"/>
        <v>48</v>
      </c>
      <c r="S8" s="2">
        <f t="shared" si="1"/>
        <v>7.78</v>
      </c>
      <c r="T8" s="2">
        <f t="shared" si="2"/>
        <v>9.4600000000000009</v>
      </c>
      <c r="U8" s="2" t="s">
        <v>18</v>
      </c>
      <c r="V8" s="117" t="s">
        <v>131</v>
      </c>
    </row>
    <row r="9" spans="1:22" x14ac:dyDescent="0.3">
      <c r="A9" s="116" t="s">
        <v>82</v>
      </c>
      <c r="B9" s="2" t="s">
        <v>86</v>
      </c>
      <c r="C9" s="5" t="s">
        <v>26</v>
      </c>
      <c r="D9" s="2"/>
      <c r="E9" s="2" t="s">
        <v>150</v>
      </c>
      <c r="F9" s="2"/>
      <c r="G9" s="2"/>
      <c r="H9" s="2">
        <v>48</v>
      </c>
      <c r="I9" s="2"/>
      <c r="J9" s="2"/>
      <c r="K9" s="2"/>
      <c r="L9" s="2"/>
      <c r="M9" s="2"/>
      <c r="N9" s="2"/>
      <c r="O9" s="2">
        <f t="shared" si="0"/>
        <v>48</v>
      </c>
      <c r="P9" s="2">
        <v>1</v>
      </c>
      <c r="Q9" s="3" t="str">
        <f>IF(ISBLANK(P9),"",IF(P9=1,CONCATENATE(SUM($P$5:P9)),CONCATENATE(SUM($P$5:P9)-P9+1,"-",SUM($P$5:P9))))</f>
        <v>5</v>
      </c>
      <c r="R9" s="2">
        <f t="shared" si="3"/>
        <v>48</v>
      </c>
      <c r="S9" s="2">
        <f t="shared" si="1"/>
        <v>8.26</v>
      </c>
      <c r="T9" s="2">
        <f t="shared" si="2"/>
        <v>9.94</v>
      </c>
      <c r="U9" s="2" t="s">
        <v>18</v>
      </c>
      <c r="V9" s="117" t="s">
        <v>131</v>
      </c>
    </row>
    <row r="10" spans="1:22" x14ac:dyDescent="0.3">
      <c r="A10" s="116" t="s">
        <v>82</v>
      </c>
      <c r="B10" s="2" t="s">
        <v>86</v>
      </c>
      <c r="C10" s="5" t="s">
        <v>26</v>
      </c>
      <c r="D10" s="2"/>
      <c r="E10" s="2" t="s">
        <v>150</v>
      </c>
      <c r="F10" s="2"/>
      <c r="G10" s="2"/>
      <c r="H10" s="2"/>
      <c r="I10" s="2">
        <v>38</v>
      </c>
      <c r="J10" s="2"/>
      <c r="K10" s="2"/>
      <c r="L10" s="2"/>
      <c r="M10" s="2"/>
      <c r="N10" s="2"/>
      <c r="O10" s="2">
        <f t="shared" si="0"/>
        <v>38</v>
      </c>
      <c r="P10" s="2">
        <v>1</v>
      </c>
      <c r="Q10" s="3" t="str">
        <f>IF(ISBLANK(P10),"",IF(P10=1,CONCATENATE(SUM($P$5:P10)),CONCATENATE(SUM($P$5:P10)-P10+1,"-",SUM($P$5:P10))))</f>
        <v>6</v>
      </c>
      <c r="R10" s="2">
        <f t="shared" si="3"/>
        <v>38</v>
      </c>
      <c r="S10" s="2">
        <f t="shared" si="1"/>
        <v>7.07</v>
      </c>
      <c r="T10" s="2">
        <f t="shared" si="2"/>
        <v>8.65</v>
      </c>
      <c r="U10" s="2" t="s">
        <v>18</v>
      </c>
      <c r="V10" s="117" t="s">
        <v>131</v>
      </c>
    </row>
    <row r="11" spans="1:22" x14ac:dyDescent="0.3">
      <c r="A11" s="116" t="s">
        <v>82</v>
      </c>
      <c r="B11" s="2" t="s">
        <v>86</v>
      </c>
      <c r="C11" s="5" t="s">
        <v>26</v>
      </c>
      <c r="D11" s="2"/>
      <c r="E11" s="2" t="s">
        <v>150</v>
      </c>
      <c r="F11" s="2"/>
      <c r="G11" s="2"/>
      <c r="H11" s="2"/>
      <c r="I11" s="2"/>
      <c r="J11" s="2">
        <v>28</v>
      </c>
      <c r="K11" s="2"/>
      <c r="L11" s="2"/>
      <c r="M11" s="2"/>
      <c r="N11" s="2"/>
      <c r="O11" s="2">
        <f t="shared" ref="O11:O16" si="4">SUM(F11:N11)</f>
        <v>28</v>
      </c>
      <c r="P11" s="2">
        <v>1</v>
      </c>
      <c r="Q11" s="3" t="str">
        <f>IF(ISBLANK(P11),"",IF(P11=1,CONCATENATE(SUM($P$5:P11)),CONCATENATE(SUM($P$5:P11)-P11+1,"-",SUM($P$5:P11))))</f>
        <v>7</v>
      </c>
      <c r="R11" s="2">
        <f t="shared" si="3"/>
        <v>28</v>
      </c>
      <c r="S11" s="2">
        <f t="shared" si="1"/>
        <v>5.49</v>
      </c>
      <c r="T11" s="2">
        <f t="shared" si="2"/>
        <v>6.97</v>
      </c>
      <c r="U11" s="2" t="s">
        <v>18</v>
      </c>
      <c r="V11" s="117" t="s">
        <v>131</v>
      </c>
    </row>
    <row r="12" spans="1:22" x14ac:dyDescent="0.3">
      <c r="A12" s="116" t="s">
        <v>82</v>
      </c>
      <c r="B12" s="2" t="s">
        <v>86</v>
      </c>
      <c r="C12" s="5" t="s">
        <v>26</v>
      </c>
      <c r="D12" s="2"/>
      <c r="E12" s="2" t="s">
        <v>141</v>
      </c>
      <c r="F12" s="2">
        <v>15</v>
      </c>
      <c r="G12" s="2"/>
      <c r="H12" s="2"/>
      <c r="I12" s="2"/>
      <c r="J12" s="2"/>
      <c r="K12" s="2">
        <v>24</v>
      </c>
      <c r="L12" s="2"/>
      <c r="M12" s="2"/>
      <c r="N12" s="2"/>
      <c r="O12" s="2">
        <f t="shared" si="4"/>
        <v>39</v>
      </c>
      <c r="P12" s="2">
        <v>1</v>
      </c>
      <c r="Q12" s="3" t="str">
        <f>IF(ISBLANK(P12),"",IF(P12=1,CONCATENATE(SUM($P$5:P12)),CONCATENATE(SUM($P$5:P12)-P12+1,"-",SUM($P$5:P12))))</f>
        <v>8</v>
      </c>
      <c r="R12" s="2">
        <f t="shared" si="3"/>
        <v>39</v>
      </c>
      <c r="S12" s="2">
        <f t="shared" si="1"/>
        <v>7.34</v>
      </c>
      <c r="T12" s="2">
        <f t="shared" si="2"/>
        <v>8.93</v>
      </c>
      <c r="U12" s="2" t="s">
        <v>18</v>
      </c>
      <c r="V12" s="117" t="s">
        <v>131</v>
      </c>
    </row>
    <row r="13" spans="1:22" x14ac:dyDescent="0.3">
      <c r="A13" s="116" t="s">
        <v>82</v>
      </c>
      <c r="B13" s="2" t="s">
        <v>86</v>
      </c>
      <c r="C13" s="5" t="s">
        <v>26</v>
      </c>
      <c r="D13" s="2"/>
      <c r="E13" s="2" t="s">
        <v>141</v>
      </c>
      <c r="F13" s="2"/>
      <c r="G13" s="2">
        <v>41</v>
      </c>
      <c r="H13" s="2"/>
      <c r="I13" s="2"/>
      <c r="J13" s="2"/>
      <c r="K13" s="2"/>
      <c r="L13" s="2"/>
      <c r="M13" s="2"/>
      <c r="N13" s="2"/>
      <c r="O13" s="2">
        <f t="shared" si="4"/>
        <v>41</v>
      </c>
      <c r="P13" s="2">
        <v>1</v>
      </c>
      <c r="Q13" s="3" t="str">
        <f>IF(ISBLANK(P13),"",IF(P13=1,CONCATENATE(SUM($P$5:P13)),CONCATENATE(SUM($P$5:P13)-P13+1,"-",SUM($P$5:P13))))</f>
        <v>9</v>
      </c>
      <c r="R13" s="2">
        <f t="shared" si="3"/>
        <v>41</v>
      </c>
      <c r="S13" s="2">
        <f t="shared" si="1"/>
        <v>6.64</v>
      </c>
      <c r="T13" s="2">
        <f t="shared" si="2"/>
        <v>8.25</v>
      </c>
      <c r="U13" s="2" t="s">
        <v>18</v>
      </c>
      <c r="V13" s="117" t="s">
        <v>131</v>
      </c>
    </row>
    <row r="14" spans="1:22" x14ac:dyDescent="0.3">
      <c r="A14" s="116" t="s">
        <v>82</v>
      </c>
      <c r="B14" s="2" t="s">
        <v>86</v>
      </c>
      <c r="C14" s="5" t="s">
        <v>26</v>
      </c>
      <c r="D14" s="2"/>
      <c r="E14" s="2" t="s">
        <v>141</v>
      </c>
      <c r="F14" s="2"/>
      <c r="G14" s="2"/>
      <c r="H14" s="2">
        <v>44</v>
      </c>
      <c r="I14" s="2"/>
      <c r="J14" s="2"/>
      <c r="K14" s="2"/>
      <c r="L14" s="2"/>
      <c r="M14" s="2"/>
      <c r="N14" s="2"/>
      <c r="O14" s="2">
        <f t="shared" si="4"/>
        <v>44</v>
      </c>
      <c r="P14" s="2">
        <v>1</v>
      </c>
      <c r="Q14" s="3" t="str">
        <f>IF(ISBLANK(P14),"",IF(P14=1,CONCATENATE(SUM($P$5:P14)),CONCATENATE(SUM($P$5:P14)-P14+1,"-",SUM($P$5:P14))))</f>
        <v>10</v>
      </c>
      <c r="R14" s="2">
        <f t="shared" si="3"/>
        <v>44</v>
      </c>
      <c r="S14" s="2">
        <f t="shared" si="1"/>
        <v>7.57</v>
      </c>
      <c r="T14" s="2">
        <f t="shared" si="2"/>
        <v>9.2100000000000009</v>
      </c>
      <c r="U14" s="2" t="s">
        <v>18</v>
      </c>
      <c r="V14" s="117" t="s">
        <v>131</v>
      </c>
    </row>
    <row r="15" spans="1:22" x14ac:dyDescent="0.3">
      <c r="A15" s="116" t="s">
        <v>82</v>
      </c>
      <c r="B15" s="2" t="s">
        <v>86</v>
      </c>
      <c r="C15" s="5" t="s">
        <v>26</v>
      </c>
      <c r="D15" s="2"/>
      <c r="E15" s="2" t="s">
        <v>141</v>
      </c>
      <c r="F15" s="2"/>
      <c r="G15" s="2"/>
      <c r="H15" s="2"/>
      <c r="I15" s="2">
        <v>41</v>
      </c>
      <c r="J15" s="2"/>
      <c r="K15" s="2"/>
      <c r="L15" s="2"/>
      <c r="M15" s="2"/>
      <c r="N15" s="2"/>
      <c r="O15" s="2">
        <f t="shared" si="4"/>
        <v>41</v>
      </c>
      <c r="P15" s="2">
        <v>1</v>
      </c>
      <c r="Q15" s="3" t="str">
        <f>IF(ISBLANK(P15),"",IF(P15=1,CONCATENATE(SUM($P$5:P15)),CONCATENATE(SUM($P$5:P15)-P15+1,"-",SUM($P$5:P15))))</f>
        <v>11</v>
      </c>
      <c r="R15" s="2">
        <f t="shared" si="3"/>
        <v>41</v>
      </c>
      <c r="S15" s="2">
        <f t="shared" si="1"/>
        <v>7.63</v>
      </c>
      <c r="T15" s="2">
        <f t="shared" si="2"/>
        <v>9.24</v>
      </c>
      <c r="U15" s="2" t="s">
        <v>18</v>
      </c>
      <c r="V15" s="117" t="s">
        <v>131</v>
      </c>
    </row>
    <row r="16" spans="1:22" x14ac:dyDescent="0.3">
      <c r="A16" s="116" t="s">
        <v>82</v>
      </c>
      <c r="B16" s="2" t="s">
        <v>86</v>
      </c>
      <c r="C16" s="5" t="s">
        <v>26</v>
      </c>
      <c r="D16" s="2"/>
      <c r="E16" s="2" t="s">
        <v>141</v>
      </c>
      <c r="F16" s="2"/>
      <c r="G16" s="2"/>
      <c r="H16" s="2"/>
      <c r="I16" s="2"/>
      <c r="J16" s="2">
        <v>30</v>
      </c>
      <c r="K16" s="2"/>
      <c r="L16" s="2"/>
      <c r="M16" s="2"/>
      <c r="N16" s="2"/>
      <c r="O16" s="2">
        <f t="shared" si="4"/>
        <v>30</v>
      </c>
      <c r="P16" s="2">
        <v>1</v>
      </c>
      <c r="Q16" s="3" t="str">
        <f>IF(ISBLANK(P16),"",IF(P16=1,CONCATENATE(SUM($P$5:P16)),CONCATENATE(SUM($P$5:P16)-P16+1,"-",SUM($P$5:P16))))</f>
        <v>12</v>
      </c>
      <c r="R16" s="2">
        <f t="shared" si="3"/>
        <v>30</v>
      </c>
      <c r="S16" s="2">
        <f t="shared" si="1"/>
        <v>5.88</v>
      </c>
      <c r="T16" s="2">
        <f t="shared" si="2"/>
        <v>7.38</v>
      </c>
      <c r="U16" s="2" t="s">
        <v>18</v>
      </c>
      <c r="V16" s="117" t="s">
        <v>131</v>
      </c>
    </row>
    <row r="17" spans="1:22" x14ac:dyDescent="0.3">
      <c r="A17" s="122"/>
      <c r="B17" s="122"/>
      <c r="C17" s="123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4"/>
      <c r="R17" s="122"/>
      <c r="S17" s="122"/>
      <c r="T17" s="122"/>
      <c r="U17" s="122"/>
      <c r="V17" s="122"/>
    </row>
    <row r="18" spans="1:22" x14ac:dyDescent="0.3">
      <c r="A18" s="2"/>
      <c r="B18" s="2"/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2"/>
      <c r="S18" s="2"/>
      <c r="T18" s="2"/>
      <c r="U18" s="2"/>
      <c r="V18" s="2"/>
    </row>
    <row r="19" spans="1:22" x14ac:dyDescent="0.3">
      <c r="A19" s="2"/>
      <c r="B19" s="2"/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"/>
      <c r="R19" s="2"/>
      <c r="S19" s="2"/>
      <c r="T19" s="2"/>
      <c r="U19" s="2"/>
      <c r="V19" s="2"/>
    </row>
    <row r="20" spans="1:22" x14ac:dyDescent="0.3">
      <c r="A20" s="2"/>
      <c r="B20" s="2"/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3"/>
      <c r="R20" s="2"/>
      <c r="S20" s="2"/>
      <c r="T20" s="2"/>
      <c r="U20" s="2"/>
      <c r="V20" s="2"/>
    </row>
    <row r="21" spans="1:22" x14ac:dyDescent="0.3">
      <c r="A21" s="2"/>
      <c r="B21" s="2"/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3"/>
      <c r="R21" s="2"/>
      <c r="S21" s="2"/>
      <c r="T21" s="2"/>
      <c r="U21" s="2"/>
      <c r="V21" s="2"/>
    </row>
    <row r="22" spans="1:22" x14ac:dyDescent="0.3">
      <c r="A22" s="2"/>
      <c r="B22" s="2"/>
      <c r="C22" s="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2"/>
      <c r="S22" s="2"/>
      <c r="T22" s="2"/>
      <c r="U22" s="2"/>
      <c r="V22" s="2"/>
    </row>
    <row r="23" spans="1:22" x14ac:dyDescent="0.3">
      <c r="A23" s="2"/>
      <c r="B23" s="2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"/>
      <c r="R23" s="2"/>
      <c r="S23" s="2"/>
      <c r="T23" s="2"/>
      <c r="U23" s="2"/>
      <c r="V23" s="2"/>
    </row>
    <row r="24" spans="1:22" x14ac:dyDescent="0.3">
      <c r="A24" s="2"/>
      <c r="B24" s="2"/>
      <c r="C24" s="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"/>
      <c r="R24" s="2"/>
      <c r="S24" s="2"/>
      <c r="T24" s="2"/>
      <c r="U24" s="2"/>
      <c r="V24" s="2"/>
    </row>
  </sheetData>
  <conditionalFormatting sqref="Q1:Q1048576">
    <cfRule type="duplicateValues" dxfId="1" priority="2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766C-69E4-42F7-8C81-058DD9509F22}">
  <dimension ref="A1:V41"/>
  <sheetViews>
    <sheetView topLeftCell="A4" zoomScale="94" zoomScaleNormal="94" workbookViewId="0">
      <selection activeCell="A4" sqref="A4:V40"/>
    </sheetView>
  </sheetViews>
  <sheetFormatPr defaultColWidth="11.33203125" defaultRowHeight="14.4" x14ac:dyDescent="0.3"/>
  <cols>
    <col min="1" max="1" width="20.33203125" style="1" bestFit="1" customWidth="1"/>
    <col min="2" max="2" width="13.33203125" style="1" customWidth="1"/>
    <col min="3" max="3" width="9.88671875" style="1" customWidth="1"/>
    <col min="4" max="4" width="6.21875" style="1" customWidth="1"/>
    <col min="5" max="5" width="7.33203125" style="1" customWidth="1"/>
    <col min="6" max="9" width="5.6640625" style="1" bestFit="1" customWidth="1"/>
    <col min="10" max="10" width="5.88671875" style="1" customWidth="1"/>
    <col min="11" max="11" width="7" style="1" customWidth="1"/>
    <col min="12" max="12" width="8" style="1" customWidth="1"/>
    <col min="13" max="13" width="9.109375" style="1" customWidth="1"/>
    <col min="14" max="14" width="10.109375" style="1" customWidth="1"/>
    <col min="15" max="15" width="10.33203125" style="1" customWidth="1"/>
    <col min="16" max="16" width="6.33203125" style="1" customWidth="1"/>
    <col min="17" max="17" width="10.109375" style="1" customWidth="1"/>
    <col min="18" max="18" width="12.33203125" style="1" customWidth="1"/>
    <col min="19" max="20" width="10.33203125" style="1" customWidth="1"/>
    <col min="21" max="21" width="13.5546875" style="1" customWidth="1"/>
    <col min="22" max="22" width="16" style="1" customWidth="1"/>
    <col min="23" max="16384" width="11.33203125" style="1"/>
  </cols>
  <sheetData>
    <row r="1" spans="1:22" x14ac:dyDescent="0.3">
      <c r="R1" s="1" t="s">
        <v>11</v>
      </c>
      <c r="S1" s="1" t="s">
        <v>12</v>
      </c>
      <c r="T1" s="1" t="s">
        <v>13</v>
      </c>
    </row>
    <row r="2" spans="1:22" x14ac:dyDescent="0.3">
      <c r="F2" s="4">
        <v>0.17</v>
      </c>
      <c r="G2" s="4">
        <v>0.17699999999999999</v>
      </c>
      <c r="H2" s="4">
        <v>0.18</v>
      </c>
      <c r="I2" s="4">
        <v>0.189</v>
      </c>
      <c r="J2" s="4">
        <v>0.20100000000000001</v>
      </c>
      <c r="K2" s="4">
        <v>0.219</v>
      </c>
      <c r="L2" s="4">
        <v>0.23499999999999999</v>
      </c>
      <c r="M2" s="4">
        <v>0.251</v>
      </c>
      <c r="N2" s="4">
        <v>0.26500000000000001</v>
      </c>
      <c r="R2" s="2"/>
      <c r="S2" s="2">
        <v>1.2</v>
      </c>
      <c r="T2" s="2">
        <v>0.01</v>
      </c>
    </row>
    <row r="4" spans="1:22" x14ac:dyDescent="0.3">
      <c r="A4" s="118" t="s">
        <v>19</v>
      </c>
      <c r="B4" s="119" t="s">
        <v>151</v>
      </c>
      <c r="C4" s="119" t="s">
        <v>20</v>
      </c>
      <c r="D4" s="119" t="s">
        <v>14</v>
      </c>
      <c r="E4" s="119" t="s">
        <v>1</v>
      </c>
      <c r="F4" s="119" t="s">
        <v>2</v>
      </c>
      <c r="G4" s="119" t="s">
        <v>3</v>
      </c>
      <c r="H4" s="119" t="s">
        <v>4</v>
      </c>
      <c r="I4" s="119" t="s">
        <v>5</v>
      </c>
      <c r="J4" s="119" t="s">
        <v>6</v>
      </c>
      <c r="K4" s="119" t="s">
        <v>16</v>
      </c>
      <c r="L4" s="119" t="s">
        <v>21</v>
      </c>
      <c r="M4" s="119" t="s">
        <v>22</v>
      </c>
      <c r="N4" s="119" t="s">
        <v>23</v>
      </c>
      <c r="O4" s="120" t="s">
        <v>15</v>
      </c>
      <c r="P4" s="120" t="s">
        <v>7</v>
      </c>
      <c r="Q4" s="119" t="s">
        <v>0</v>
      </c>
      <c r="R4" s="120" t="s">
        <v>17</v>
      </c>
      <c r="S4" s="119" t="s">
        <v>8</v>
      </c>
      <c r="T4" s="119" t="s">
        <v>9</v>
      </c>
      <c r="U4" s="119" t="s">
        <v>10</v>
      </c>
      <c r="V4" s="121" t="s">
        <v>152</v>
      </c>
    </row>
    <row r="5" spans="1:22" x14ac:dyDescent="0.3">
      <c r="A5" s="116" t="s">
        <v>82</v>
      </c>
      <c r="B5" s="2" t="s">
        <v>87</v>
      </c>
      <c r="C5" s="5" t="s">
        <v>26</v>
      </c>
      <c r="D5" s="2"/>
      <c r="E5" s="2" t="s">
        <v>136</v>
      </c>
      <c r="F5" s="2"/>
      <c r="G5" s="2">
        <v>5</v>
      </c>
      <c r="H5" s="2">
        <v>5</v>
      </c>
      <c r="I5" s="2">
        <v>5</v>
      </c>
      <c r="J5" s="2">
        <v>5</v>
      </c>
      <c r="K5" s="2"/>
      <c r="L5" s="2"/>
      <c r="M5" s="2"/>
      <c r="N5" s="2"/>
      <c r="O5" s="2">
        <f t="shared" ref="O5:O10" si="0">SUM(F5:N5)</f>
        <v>20</v>
      </c>
      <c r="P5" s="2">
        <v>1</v>
      </c>
      <c r="Q5" s="3" t="str">
        <f>IF(ISBLANK(P5),"",IF(P5=1,CONCATENATE(SUM($P$5:P5)),CONCATENATE(SUM($P$5:P5)-P5+1,"-",SUM($P$5:P5))))</f>
        <v>1</v>
      </c>
      <c r="R5" s="2">
        <f>O5*P5</f>
        <v>20</v>
      </c>
      <c r="S5" s="2">
        <f t="shared" ref="S5:S16" si="1">ROUND(SUMPRODUCT($F$2:$N$2,F5:N5)+$R$2,2)</f>
        <v>3.74</v>
      </c>
      <c r="T5" s="2">
        <f t="shared" ref="T5:T16" si="2">ROUND(S5+$S$2+(O5*$T$2),2)</f>
        <v>5.14</v>
      </c>
      <c r="U5" s="2" t="s">
        <v>18</v>
      </c>
      <c r="V5" s="117" t="s">
        <v>132</v>
      </c>
    </row>
    <row r="6" spans="1:22" x14ac:dyDescent="0.3">
      <c r="A6" s="116" t="s">
        <v>82</v>
      </c>
      <c r="B6" s="2" t="s">
        <v>87</v>
      </c>
      <c r="C6" s="5" t="s">
        <v>26</v>
      </c>
      <c r="D6" s="2"/>
      <c r="E6" s="2" t="s">
        <v>141</v>
      </c>
      <c r="F6" s="2">
        <v>5</v>
      </c>
      <c r="G6" s="2">
        <v>8</v>
      </c>
      <c r="H6" s="2">
        <v>10</v>
      </c>
      <c r="I6" s="2">
        <v>10</v>
      </c>
      <c r="J6" s="2">
        <v>8</v>
      </c>
      <c r="K6" s="2"/>
      <c r="L6" s="2"/>
      <c r="M6" s="2"/>
      <c r="N6" s="2"/>
      <c r="O6" s="2">
        <f t="shared" si="0"/>
        <v>41</v>
      </c>
      <c r="P6" s="2">
        <v>1</v>
      </c>
      <c r="Q6" s="3" t="str">
        <f>IF(ISBLANK(P6),"",IF(P6=1,CONCATENATE(SUM($P$5:P6)),CONCATENATE(SUM($P$5:P6)-P6+1,"-",SUM($P$5:P6))))</f>
        <v>2</v>
      </c>
      <c r="R6" s="2">
        <f t="shared" ref="R6:R16" si="3">O6*P6</f>
        <v>41</v>
      </c>
      <c r="S6" s="2">
        <f t="shared" si="1"/>
        <v>7.56</v>
      </c>
      <c r="T6" s="2">
        <f t="shared" si="2"/>
        <v>9.17</v>
      </c>
      <c r="U6" s="2" t="s">
        <v>18</v>
      </c>
      <c r="V6" s="117" t="s">
        <v>132</v>
      </c>
    </row>
    <row r="7" spans="1:22" x14ac:dyDescent="0.3">
      <c r="A7" s="116" t="s">
        <v>82</v>
      </c>
      <c r="B7" s="2" t="s">
        <v>87</v>
      </c>
      <c r="C7" s="5" t="s">
        <v>26</v>
      </c>
      <c r="D7" s="2"/>
      <c r="E7" s="2" t="s">
        <v>141</v>
      </c>
      <c r="F7" s="2"/>
      <c r="G7" s="2"/>
      <c r="H7" s="2"/>
      <c r="I7" s="2"/>
      <c r="J7" s="2"/>
      <c r="K7" s="2">
        <v>5</v>
      </c>
      <c r="L7" s="2">
        <v>5</v>
      </c>
      <c r="M7" s="2">
        <v>4</v>
      </c>
      <c r="N7" s="2">
        <v>4</v>
      </c>
      <c r="O7" s="2">
        <f t="shared" si="0"/>
        <v>18</v>
      </c>
      <c r="P7" s="2">
        <v>1</v>
      </c>
      <c r="Q7" s="3" t="str">
        <f>IF(ISBLANK(P7),"",IF(P7=1,CONCATENATE(SUM($P$5:P7)),CONCATENATE(SUM($P$5:P7)-P7+1,"-",SUM($P$5:P7))))</f>
        <v>3</v>
      </c>
      <c r="R7" s="2">
        <f t="shared" si="3"/>
        <v>18</v>
      </c>
      <c r="S7" s="2">
        <f t="shared" si="1"/>
        <v>4.33</v>
      </c>
      <c r="T7" s="2">
        <f t="shared" si="2"/>
        <v>5.71</v>
      </c>
      <c r="U7" s="2" t="s">
        <v>18</v>
      </c>
      <c r="V7" s="117" t="s">
        <v>132</v>
      </c>
    </row>
    <row r="8" spans="1:22" x14ac:dyDescent="0.3">
      <c r="A8" s="116" t="s">
        <v>82</v>
      </c>
      <c r="B8" s="2" t="s">
        <v>87</v>
      </c>
      <c r="C8" s="5" t="s">
        <v>26</v>
      </c>
      <c r="D8" s="2"/>
      <c r="E8" s="2" t="s">
        <v>144</v>
      </c>
      <c r="F8" s="2"/>
      <c r="G8" s="2"/>
      <c r="H8" s="2">
        <v>20</v>
      </c>
      <c r="I8" s="2">
        <v>21</v>
      </c>
      <c r="J8" s="2"/>
      <c r="K8" s="2">
        <v>8</v>
      </c>
      <c r="L8" s="2"/>
      <c r="M8" s="2"/>
      <c r="N8" s="2"/>
      <c r="O8" s="2">
        <f t="shared" si="0"/>
        <v>49</v>
      </c>
      <c r="P8" s="2">
        <v>1</v>
      </c>
      <c r="Q8" s="3" t="str">
        <f>IF(ISBLANK(P8),"",IF(P8=1,CONCATENATE(SUM($P$5:P8)),CONCATENATE(SUM($P$5:P8)-P8+1,"-",SUM($P$5:P8))))</f>
        <v>4</v>
      </c>
      <c r="R8" s="2">
        <f t="shared" si="3"/>
        <v>49</v>
      </c>
      <c r="S8" s="2">
        <f t="shared" si="1"/>
        <v>9.32</v>
      </c>
      <c r="T8" s="2">
        <f t="shared" si="2"/>
        <v>11.01</v>
      </c>
      <c r="U8" s="2" t="s">
        <v>18</v>
      </c>
      <c r="V8" s="117" t="s">
        <v>132</v>
      </c>
    </row>
    <row r="9" spans="1:22" x14ac:dyDescent="0.3">
      <c r="A9" s="116" t="s">
        <v>82</v>
      </c>
      <c r="B9" s="2" t="s">
        <v>87</v>
      </c>
      <c r="C9" s="5" t="s">
        <v>26</v>
      </c>
      <c r="D9" s="2"/>
      <c r="E9" s="2" t="s">
        <v>144</v>
      </c>
      <c r="F9" s="2">
        <v>5</v>
      </c>
      <c r="G9" s="2">
        <v>16</v>
      </c>
      <c r="H9" s="2"/>
      <c r="I9" s="2"/>
      <c r="J9" s="2">
        <v>18</v>
      </c>
      <c r="K9" s="2"/>
      <c r="L9" s="2">
        <v>6</v>
      </c>
      <c r="M9" s="2">
        <v>2</v>
      </c>
      <c r="N9" s="2"/>
      <c r="O9" s="2">
        <f t="shared" si="0"/>
        <v>47</v>
      </c>
      <c r="P9" s="2">
        <v>1</v>
      </c>
      <c r="Q9" s="3" t="str">
        <f>IF(ISBLANK(P9),"",IF(P9=1,CONCATENATE(SUM($P$5:P9)),CONCATENATE(SUM($P$5:P9)-P9+1,"-",SUM($P$5:P9))))</f>
        <v>5</v>
      </c>
      <c r="R9" s="2">
        <f t="shared" si="3"/>
        <v>47</v>
      </c>
      <c r="S9" s="2">
        <f t="shared" si="1"/>
        <v>9.2100000000000009</v>
      </c>
      <c r="T9" s="2">
        <f t="shared" si="2"/>
        <v>10.88</v>
      </c>
      <c r="U9" s="2" t="s">
        <v>18</v>
      </c>
      <c r="V9" s="117" t="s">
        <v>132</v>
      </c>
    </row>
    <row r="10" spans="1:22" x14ac:dyDescent="0.3">
      <c r="A10" s="116" t="s">
        <v>82</v>
      </c>
      <c r="B10" s="2" t="s">
        <v>87</v>
      </c>
      <c r="C10" s="5" t="s">
        <v>26</v>
      </c>
      <c r="D10" s="2"/>
      <c r="E10" s="2" t="s">
        <v>136</v>
      </c>
      <c r="F10" s="2"/>
      <c r="G10" s="2">
        <v>43</v>
      </c>
      <c r="H10" s="2"/>
      <c r="I10" s="2"/>
      <c r="J10" s="2"/>
      <c r="K10" s="2"/>
      <c r="L10" s="2"/>
      <c r="M10" s="2"/>
      <c r="N10" s="2"/>
      <c r="O10" s="2">
        <f t="shared" si="0"/>
        <v>43</v>
      </c>
      <c r="P10" s="2">
        <v>1</v>
      </c>
      <c r="Q10" s="3" t="str">
        <f>IF(ISBLANK(P10),"",IF(P10=1,CONCATENATE(SUM($P$5:P10)),CONCATENATE(SUM($P$5:P10)-P10+1,"-",SUM($P$5:P10))))</f>
        <v>6</v>
      </c>
      <c r="R10" s="2">
        <f t="shared" si="3"/>
        <v>43</v>
      </c>
      <c r="S10" s="2">
        <f t="shared" si="1"/>
        <v>7.61</v>
      </c>
      <c r="T10" s="2">
        <f t="shared" si="2"/>
        <v>9.24</v>
      </c>
      <c r="U10" s="2" t="s">
        <v>18</v>
      </c>
      <c r="V10" s="117" t="s">
        <v>131</v>
      </c>
    </row>
    <row r="11" spans="1:22" x14ac:dyDescent="0.3">
      <c r="A11" s="116" t="s">
        <v>82</v>
      </c>
      <c r="B11" s="2" t="s">
        <v>87</v>
      </c>
      <c r="C11" s="5" t="s">
        <v>26</v>
      </c>
      <c r="D11" s="2"/>
      <c r="E11" s="2" t="s">
        <v>136</v>
      </c>
      <c r="F11" s="2"/>
      <c r="G11" s="2"/>
      <c r="H11" s="2">
        <v>50</v>
      </c>
      <c r="I11" s="2"/>
      <c r="J11" s="2"/>
      <c r="K11" s="2"/>
      <c r="L11" s="2"/>
      <c r="M11" s="2"/>
      <c r="N11" s="2"/>
      <c r="O11" s="2">
        <f t="shared" ref="O11:O24" si="4">SUM(F11:N11)</f>
        <v>50</v>
      </c>
      <c r="P11" s="2">
        <v>1</v>
      </c>
      <c r="Q11" s="3" t="str">
        <f>IF(ISBLANK(P11),"",IF(P11=1,CONCATENATE(SUM($P$5:P11)),CONCATENATE(SUM($P$5:P11)-P11+1,"-",SUM($P$5:P11))))</f>
        <v>7</v>
      </c>
      <c r="R11" s="2">
        <f t="shared" si="3"/>
        <v>50</v>
      </c>
      <c r="S11" s="2">
        <f t="shared" si="1"/>
        <v>9</v>
      </c>
      <c r="T11" s="2">
        <f t="shared" si="2"/>
        <v>10.7</v>
      </c>
      <c r="U11" s="2" t="s">
        <v>18</v>
      </c>
      <c r="V11" s="117" t="s">
        <v>131</v>
      </c>
    </row>
    <row r="12" spans="1:22" x14ac:dyDescent="0.3">
      <c r="A12" s="116" t="s">
        <v>82</v>
      </c>
      <c r="B12" s="2" t="s">
        <v>87</v>
      </c>
      <c r="C12" s="5" t="s">
        <v>26</v>
      </c>
      <c r="D12" s="2"/>
      <c r="E12" s="2" t="s">
        <v>136</v>
      </c>
      <c r="F12" s="2"/>
      <c r="G12" s="2"/>
      <c r="H12" s="2"/>
      <c r="I12" s="2">
        <v>43</v>
      </c>
      <c r="J12" s="2"/>
      <c r="K12" s="2"/>
      <c r="L12" s="2"/>
      <c r="M12" s="2"/>
      <c r="N12" s="2"/>
      <c r="O12" s="2">
        <f t="shared" si="4"/>
        <v>43</v>
      </c>
      <c r="P12" s="2">
        <v>1</v>
      </c>
      <c r="Q12" s="3" t="str">
        <f>IF(ISBLANK(P12),"",IF(P12=1,CONCATENATE(SUM($P$5:P12)),CONCATENATE(SUM($P$5:P12)-P12+1,"-",SUM($P$5:P12))))</f>
        <v>8</v>
      </c>
      <c r="R12" s="2">
        <f t="shared" si="3"/>
        <v>43</v>
      </c>
      <c r="S12" s="2">
        <f t="shared" si="1"/>
        <v>8.1300000000000008</v>
      </c>
      <c r="T12" s="2">
        <f t="shared" si="2"/>
        <v>9.76</v>
      </c>
      <c r="U12" s="2" t="s">
        <v>18</v>
      </c>
      <c r="V12" s="117" t="s">
        <v>131</v>
      </c>
    </row>
    <row r="13" spans="1:22" x14ac:dyDescent="0.3">
      <c r="A13" s="116" t="s">
        <v>82</v>
      </c>
      <c r="B13" s="2" t="s">
        <v>87</v>
      </c>
      <c r="C13" s="5" t="s">
        <v>26</v>
      </c>
      <c r="D13" s="2"/>
      <c r="E13" s="2" t="s">
        <v>136</v>
      </c>
      <c r="F13" s="2"/>
      <c r="G13" s="2"/>
      <c r="H13" s="2"/>
      <c r="I13" s="2"/>
      <c r="J13" s="2">
        <v>39</v>
      </c>
      <c r="K13" s="2"/>
      <c r="L13" s="2"/>
      <c r="M13" s="2"/>
      <c r="N13" s="2"/>
      <c r="O13" s="2">
        <f t="shared" si="4"/>
        <v>39</v>
      </c>
      <c r="P13" s="2">
        <v>1</v>
      </c>
      <c r="Q13" s="3" t="str">
        <f>IF(ISBLANK(P13),"",IF(P13=1,CONCATENATE(SUM($P$5:P13)),CONCATENATE(SUM($P$5:P13)-P13+1,"-",SUM($P$5:P13))))</f>
        <v>9</v>
      </c>
      <c r="R13" s="2">
        <f t="shared" si="3"/>
        <v>39</v>
      </c>
      <c r="S13" s="2">
        <f t="shared" si="1"/>
        <v>7.84</v>
      </c>
      <c r="T13" s="2">
        <f t="shared" si="2"/>
        <v>9.43</v>
      </c>
      <c r="U13" s="2" t="s">
        <v>18</v>
      </c>
      <c r="V13" s="117" t="s">
        <v>131</v>
      </c>
    </row>
    <row r="14" spans="1:22" x14ac:dyDescent="0.3">
      <c r="A14" s="116" t="s">
        <v>82</v>
      </c>
      <c r="B14" s="2" t="s">
        <v>87</v>
      </c>
      <c r="C14" s="5" t="s">
        <v>26</v>
      </c>
      <c r="D14" s="2"/>
      <c r="E14" s="2" t="s">
        <v>136</v>
      </c>
      <c r="F14" s="2">
        <v>20</v>
      </c>
      <c r="G14" s="2"/>
      <c r="H14" s="2"/>
      <c r="I14" s="2"/>
      <c r="J14" s="2"/>
      <c r="K14" s="2">
        <v>22</v>
      </c>
      <c r="L14" s="2"/>
      <c r="M14" s="2"/>
      <c r="N14" s="2"/>
      <c r="O14" s="2">
        <f t="shared" si="4"/>
        <v>42</v>
      </c>
      <c r="P14" s="2">
        <v>1</v>
      </c>
      <c r="Q14" s="3" t="str">
        <f>IF(ISBLANK(P14),"",IF(P14=1,CONCATENATE(SUM($P$5:P14)),CONCATENATE(SUM($P$5:P14)-P14+1,"-",SUM($P$5:P14))))</f>
        <v>10</v>
      </c>
      <c r="R14" s="2">
        <f t="shared" si="3"/>
        <v>42</v>
      </c>
      <c r="S14" s="2">
        <f t="shared" si="1"/>
        <v>8.2200000000000006</v>
      </c>
      <c r="T14" s="2">
        <f t="shared" si="2"/>
        <v>9.84</v>
      </c>
      <c r="U14" s="2" t="s">
        <v>18</v>
      </c>
      <c r="V14" s="117" t="s">
        <v>131</v>
      </c>
    </row>
    <row r="15" spans="1:22" x14ac:dyDescent="0.3">
      <c r="A15" s="116" t="s">
        <v>82</v>
      </c>
      <c r="B15" s="2" t="s">
        <v>87</v>
      </c>
      <c r="C15" s="5" t="s">
        <v>26</v>
      </c>
      <c r="D15" s="2"/>
      <c r="E15" s="2" t="s">
        <v>136</v>
      </c>
      <c r="F15" s="2"/>
      <c r="G15" s="2"/>
      <c r="H15" s="2"/>
      <c r="I15" s="2"/>
      <c r="J15" s="2"/>
      <c r="K15" s="2"/>
      <c r="L15" s="2">
        <v>40</v>
      </c>
      <c r="M15" s="2"/>
      <c r="N15" s="2"/>
      <c r="O15" s="2">
        <f t="shared" si="4"/>
        <v>40</v>
      </c>
      <c r="P15" s="2">
        <v>1</v>
      </c>
      <c r="Q15" s="3" t="str">
        <f>IF(ISBLANK(P15),"",IF(P15=1,CONCATENATE(SUM($P$5:P15)),CONCATENATE(SUM($P$5:P15)-P15+1,"-",SUM($P$5:P15))))</f>
        <v>11</v>
      </c>
      <c r="R15" s="2">
        <f t="shared" si="3"/>
        <v>40</v>
      </c>
      <c r="S15" s="2">
        <f t="shared" si="1"/>
        <v>9.4</v>
      </c>
      <c r="T15" s="2">
        <f t="shared" si="2"/>
        <v>11</v>
      </c>
      <c r="U15" s="2" t="s">
        <v>18</v>
      </c>
      <c r="V15" s="117" t="s">
        <v>131</v>
      </c>
    </row>
    <row r="16" spans="1:22" x14ac:dyDescent="0.3">
      <c r="A16" s="116" t="s">
        <v>82</v>
      </c>
      <c r="B16" s="2" t="s">
        <v>87</v>
      </c>
      <c r="C16" s="5" t="s">
        <v>26</v>
      </c>
      <c r="D16" s="2"/>
      <c r="E16" s="2" t="s">
        <v>136</v>
      </c>
      <c r="F16" s="2"/>
      <c r="G16" s="2"/>
      <c r="H16" s="2"/>
      <c r="I16" s="2"/>
      <c r="J16" s="2"/>
      <c r="K16" s="2"/>
      <c r="L16" s="2"/>
      <c r="M16" s="2">
        <v>40</v>
      </c>
      <c r="N16" s="2"/>
      <c r="O16" s="2">
        <f t="shared" si="4"/>
        <v>40</v>
      </c>
      <c r="P16" s="2">
        <v>1</v>
      </c>
      <c r="Q16" s="3" t="str">
        <f>IF(ISBLANK(P16),"",IF(P16=1,CONCATENATE(SUM($P$5:P16)),CONCATENATE(SUM($P$5:P16)-P16+1,"-",SUM($P$5:P16))))</f>
        <v>12</v>
      </c>
      <c r="R16" s="2">
        <f t="shared" si="3"/>
        <v>40</v>
      </c>
      <c r="S16" s="2">
        <f t="shared" si="1"/>
        <v>10.039999999999999</v>
      </c>
      <c r="T16" s="2">
        <f t="shared" si="2"/>
        <v>11.64</v>
      </c>
      <c r="U16" s="2" t="s">
        <v>18</v>
      </c>
      <c r="V16" s="117" t="s">
        <v>131</v>
      </c>
    </row>
    <row r="17" spans="1:22" x14ac:dyDescent="0.3">
      <c r="A17" s="116" t="s">
        <v>82</v>
      </c>
      <c r="B17" s="2" t="s">
        <v>87</v>
      </c>
      <c r="C17" s="5" t="s">
        <v>26</v>
      </c>
      <c r="D17" s="2"/>
      <c r="E17" s="2" t="s">
        <v>136</v>
      </c>
      <c r="F17" s="2"/>
      <c r="G17" s="2"/>
      <c r="H17" s="2"/>
      <c r="I17" s="2"/>
      <c r="J17" s="2"/>
      <c r="K17" s="2"/>
      <c r="L17" s="2"/>
      <c r="M17" s="2"/>
      <c r="N17" s="2">
        <v>29</v>
      </c>
      <c r="O17" s="2">
        <f t="shared" si="4"/>
        <v>29</v>
      </c>
      <c r="P17" s="2">
        <v>1</v>
      </c>
      <c r="Q17" s="3" t="str">
        <f>IF(ISBLANK(P17),"",IF(P17=1,CONCATENATE(SUM($P$5:P17)),CONCATENATE(SUM($P$5:P17)-P17+1,"-",SUM($P$5:P17))))</f>
        <v>13</v>
      </c>
      <c r="R17" s="2">
        <f t="shared" ref="R17:R24" si="5">O17*P17</f>
        <v>29</v>
      </c>
      <c r="S17" s="2">
        <f t="shared" ref="S17:S24" si="6">ROUND(SUMPRODUCT($F$2:$N$2,F17:N17)+$R$2,2)</f>
        <v>7.69</v>
      </c>
      <c r="T17" s="2">
        <f t="shared" ref="T17:T24" si="7">ROUND(S17+$S$2+(O17*$T$2),2)</f>
        <v>9.18</v>
      </c>
      <c r="U17" s="2" t="s">
        <v>18</v>
      </c>
      <c r="V17" s="117" t="s">
        <v>131</v>
      </c>
    </row>
    <row r="18" spans="1:22" x14ac:dyDescent="0.3">
      <c r="A18" s="116" t="s">
        <v>82</v>
      </c>
      <c r="B18" s="2" t="s">
        <v>87</v>
      </c>
      <c r="C18" s="5" t="s">
        <v>26</v>
      </c>
      <c r="D18" s="2"/>
      <c r="E18" s="2" t="s">
        <v>136</v>
      </c>
      <c r="F18" s="2"/>
      <c r="G18" s="2"/>
      <c r="H18" s="2">
        <v>4</v>
      </c>
      <c r="I18" s="2"/>
      <c r="J18" s="2"/>
      <c r="K18" s="2"/>
      <c r="L18" s="2">
        <v>17</v>
      </c>
      <c r="M18" s="2">
        <v>8</v>
      </c>
      <c r="N18" s="2"/>
      <c r="O18" s="2">
        <f t="shared" si="4"/>
        <v>29</v>
      </c>
      <c r="P18" s="2">
        <v>1</v>
      </c>
      <c r="Q18" s="3" t="str">
        <f>IF(ISBLANK(P18),"",IF(P18=1,CONCATENATE(SUM($P$5:P18)),CONCATENATE(SUM($P$5:P18)-P18+1,"-",SUM($P$5:P18))))</f>
        <v>14</v>
      </c>
      <c r="R18" s="2">
        <f t="shared" si="5"/>
        <v>29</v>
      </c>
      <c r="S18" s="2">
        <f t="shared" si="6"/>
        <v>6.72</v>
      </c>
      <c r="T18" s="2">
        <f t="shared" si="7"/>
        <v>8.2100000000000009</v>
      </c>
      <c r="U18" s="2" t="s">
        <v>18</v>
      </c>
      <c r="V18" s="117" t="s">
        <v>131</v>
      </c>
    </row>
    <row r="19" spans="1:22" x14ac:dyDescent="0.3">
      <c r="A19" s="116" t="s">
        <v>82</v>
      </c>
      <c r="B19" s="2" t="s">
        <v>87</v>
      </c>
      <c r="C19" s="5" t="s">
        <v>26</v>
      </c>
      <c r="D19" s="2"/>
      <c r="E19" s="2" t="s">
        <v>141</v>
      </c>
      <c r="F19" s="2">
        <v>37</v>
      </c>
      <c r="G19" s="2"/>
      <c r="H19" s="2"/>
      <c r="I19" s="2"/>
      <c r="J19" s="2"/>
      <c r="K19" s="2"/>
      <c r="L19" s="2"/>
      <c r="M19" s="2"/>
      <c r="N19" s="2"/>
      <c r="O19" s="2">
        <f t="shared" si="4"/>
        <v>37</v>
      </c>
      <c r="P19" s="2">
        <v>1</v>
      </c>
      <c r="Q19" s="3" t="str">
        <f>IF(ISBLANK(P19),"",IF(P19=1,CONCATENATE(SUM($P$5:P19)),CONCATENATE(SUM($P$5:P19)-P19+1,"-",SUM($P$5:P19))))</f>
        <v>15</v>
      </c>
      <c r="R19" s="2">
        <f t="shared" si="5"/>
        <v>37</v>
      </c>
      <c r="S19" s="2">
        <f t="shared" si="6"/>
        <v>6.29</v>
      </c>
      <c r="T19" s="2">
        <f t="shared" si="7"/>
        <v>7.86</v>
      </c>
      <c r="U19" s="2" t="s">
        <v>18</v>
      </c>
      <c r="V19" s="117" t="s">
        <v>131</v>
      </c>
    </row>
    <row r="20" spans="1:22" x14ac:dyDescent="0.3">
      <c r="A20" s="116" t="s">
        <v>82</v>
      </c>
      <c r="B20" s="2" t="s">
        <v>87</v>
      </c>
      <c r="C20" s="5" t="s">
        <v>26</v>
      </c>
      <c r="D20" s="2"/>
      <c r="E20" s="2" t="s">
        <v>141</v>
      </c>
      <c r="F20" s="2"/>
      <c r="G20" s="2">
        <v>50</v>
      </c>
      <c r="H20" s="2"/>
      <c r="I20" s="2"/>
      <c r="J20" s="2"/>
      <c r="K20" s="2"/>
      <c r="L20" s="2"/>
      <c r="M20" s="2"/>
      <c r="N20" s="2"/>
      <c r="O20" s="2">
        <f t="shared" si="4"/>
        <v>50</v>
      </c>
      <c r="P20" s="2">
        <v>2</v>
      </c>
      <c r="Q20" s="3" t="str">
        <f>IF(ISBLANK(P20),"",IF(P20=1,CONCATENATE(SUM($P$5:P20)),CONCATENATE(SUM($P$5:P20)-P20+1,"-",SUM($P$5:P20))))</f>
        <v>16-17</v>
      </c>
      <c r="R20" s="2">
        <f t="shared" si="5"/>
        <v>100</v>
      </c>
      <c r="S20" s="2">
        <f t="shared" si="6"/>
        <v>8.85</v>
      </c>
      <c r="T20" s="2">
        <f t="shared" si="7"/>
        <v>10.55</v>
      </c>
      <c r="U20" s="2" t="s">
        <v>18</v>
      </c>
      <c r="V20" s="117" t="s">
        <v>131</v>
      </c>
    </row>
    <row r="21" spans="1:22" x14ac:dyDescent="0.3">
      <c r="A21" s="116" t="s">
        <v>82</v>
      </c>
      <c r="B21" s="2" t="s">
        <v>87</v>
      </c>
      <c r="C21" s="5" t="s">
        <v>26</v>
      </c>
      <c r="D21" s="2"/>
      <c r="E21" s="2" t="s">
        <v>141</v>
      </c>
      <c r="F21" s="2"/>
      <c r="G21" s="2"/>
      <c r="H21" s="2">
        <v>50</v>
      </c>
      <c r="I21" s="2"/>
      <c r="J21" s="2"/>
      <c r="K21" s="2"/>
      <c r="L21" s="2"/>
      <c r="M21" s="2"/>
      <c r="N21" s="2"/>
      <c r="O21" s="2">
        <f t="shared" si="4"/>
        <v>50</v>
      </c>
      <c r="P21" s="2">
        <v>3</v>
      </c>
      <c r="Q21" s="3" t="str">
        <f>IF(ISBLANK(P21),"",IF(P21=1,CONCATENATE(SUM($P$5:P21)),CONCATENATE(SUM($P$5:P21)-P21+1,"-",SUM($P$5:P21))))</f>
        <v>18-20</v>
      </c>
      <c r="R21" s="2">
        <f t="shared" si="5"/>
        <v>150</v>
      </c>
      <c r="S21" s="2">
        <f t="shared" si="6"/>
        <v>9</v>
      </c>
      <c r="T21" s="2">
        <f t="shared" si="7"/>
        <v>10.7</v>
      </c>
      <c r="U21" s="2" t="s">
        <v>18</v>
      </c>
      <c r="V21" s="117" t="s">
        <v>131</v>
      </c>
    </row>
    <row r="22" spans="1:22" x14ac:dyDescent="0.3">
      <c r="A22" s="116" t="s">
        <v>82</v>
      </c>
      <c r="B22" s="2" t="s">
        <v>87</v>
      </c>
      <c r="C22" s="5" t="s">
        <v>26</v>
      </c>
      <c r="D22" s="2"/>
      <c r="E22" s="2" t="s">
        <v>141</v>
      </c>
      <c r="F22" s="2"/>
      <c r="G22" s="2"/>
      <c r="H22" s="2"/>
      <c r="I22" s="2">
        <v>45</v>
      </c>
      <c r="J22" s="2"/>
      <c r="K22" s="2"/>
      <c r="L22" s="2"/>
      <c r="M22" s="2"/>
      <c r="N22" s="2"/>
      <c r="O22" s="2">
        <f t="shared" si="4"/>
        <v>45</v>
      </c>
      <c r="P22" s="2">
        <v>3</v>
      </c>
      <c r="Q22" s="3" t="str">
        <f>IF(ISBLANK(P22),"",IF(P22=1,CONCATENATE(SUM($P$5:P22)),CONCATENATE(SUM($P$5:P22)-P22+1,"-",SUM($P$5:P22))))</f>
        <v>21-23</v>
      </c>
      <c r="R22" s="2">
        <f t="shared" si="5"/>
        <v>135</v>
      </c>
      <c r="S22" s="2">
        <f t="shared" si="6"/>
        <v>8.51</v>
      </c>
      <c r="T22" s="2">
        <f t="shared" si="7"/>
        <v>10.16</v>
      </c>
      <c r="U22" s="2" t="s">
        <v>18</v>
      </c>
      <c r="V22" s="117" t="s">
        <v>131</v>
      </c>
    </row>
    <row r="23" spans="1:22" x14ac:dyDescent="0.3">
      <c r="A23" s="116" t="s">
        <v>82</v>
      </c>
      <c r="B23" s="2" t="s">
        <v>87</v>
      </c>
      <c r="C23" s="5" t="s">
        <v>26</v>
      </c>
      <c r="D23" s="2"/>
      <c r="E23" s="2" t="s">
        <v>141</v>
      </c>
      <c r="F23" s="2"/>
      <c r="G23" s="2"/>
      <c r="H23" s="2"/>
      <c r="I23" s="2"/>
      <c r="J23" s="2">
        <v>45</v>
      </c>
      <c r="K23" s="2"/>
      <c r="L23" s="2"/>
      <c r="M23" s="2"/>
      <c r="N23" s="2"/>
      <c r="O23" s="2">
        <f t="shared" si="4"/>
        <v>45</v>
      </c>
      <c r="P23" s="2">
        <v>2</v>
      </c>
      <c r="Q23" s="3" t="str">
        <f>IF(ISBLANK(P23),"",IF(P23=1,CONCATENATE(SUM($P$5:P23)),CONCATENATE(SUM($P$5:P23)-P23+1,"-",SUM($P$5:P23))))</f>
        <v>24-25</v>
      </c>
      <c r="R23" s="2">
        <f t="shared" si="5"/>
        <v>90</v>
      </c>
      <c r="S23" s="2">
        <f t="shared" si="6"/>
        <v>9.0500000000000007</v>
      </c>
      <c r="T23" s="2">
        <f t="shared" si="7"/>
        <v>10.7</v>
      </c>
      <c r="U23" s="2" t="s">
        <v>18</v>
      </c>
      <c r="V23" s="117" t="s">
        <v>131</v>
      </c>
    </row>
    <row r="24" spans="1:22" x14ac:dyDescent="0.3">
      <c r="A24" s="116" t="s">
        <v>82</v>
      </c>
      <c r="B24" s="2" t="s">
        <v>87</v>
      </c>
      <c r="C24" s="5" t="s">
        <v>26</v>
      </c>
      <c r="D24" s="2"/>
      <c r="E24" s="2" t="s">
        <v>141</v>
      </c>
      <c r="F24" s="2"/>
      <c r="G24" s="2"/>
      <c r="H24" s="2"/>
      <c r="I24" s="2"/>
      <c r="J24" s="2">
        <v>30</v>
      </c>
      <c r="K24" s="2"/>
      <c r="L24" s="2"/>
      <c r="M24" s="2"/>
      <c r="N24" s="2"/>
      <c r="O24" s="2">
        <f t="shared" si="4"/>
        <v>30</v>
      </c>
      <c r="P24" s="2">
        <v>1</v>
      </c>
      <c r="Q24" s="3" t="str">
        <f>IF(ISBLANK(P24),"",IF(P24=1,CONCATENATE(SUM($P$5:P24)),CONCATENATE(SUM($P$5:P24)-P24+1,"-",SUM($P$5:P24))))</f>
        <v>26</v>
      </c>
      <c r="R24" s="2">
        <f t="shared" si="5"/>
        <v>30</v>
      </c>
      <c r="S24" s="2">
        <f t="shared" si="6"/>
        <v>6.03</v>
      </c>
      <c r="T24" s="2">
        <f t="shared" si="7"/>
        <v>7.53</v>
      </c>
      <c r="U24" s="2" t="s">
        <v>18</v>
      </c>
      <c r="V24" s="117" t="s">
        <v>131</v>
      </c>
    </row>
    <row r="25" spans="1:22" x14ac:dyDescent="0.3">
      <c r="A25" s="116" t="s">
        <v>82</v>
      </c>
      <c r="B25" s="2" t="s">
        <v>87</v>
      </c>
      <c r="C25" s="5" t="s">
        <v>26</v>
      </c>
      <c r="D25" s="2"/>
      <c r="E25" s="2" t="s">
        <v>141</v>
      </c>
      <c r="F25" s="2"/>
      <c r="G25" s="2"/>
      <c r="H25" s="2"/>
      <c r="I25" s="2"/>
      <c r="J25" s="2"/>
      <c r="K25" s="2">
        <v>40</v>
      </c>
      <c r="L25" s="2"/>
      <c r="M25" s="2"/>
      <c r="N25" s="2"/>
      <c r="O25" s="2">
        <f t="shared" ref="O25:O40" si="8">SUM(F25:N25)</f>
        <v>40</v>
      </c>
      <c r="P25" s="2">
        <v>2</v>
      </c>
      <c r="Q25" s="3" t="str">
        <f>IF(ISBLANK(P25),"",IF(P25=1,CONCATENATE(SUM($P$5:P25)),CONCATENATE(SUM($P$5:P25)-P25+1,"-",SUM($P$5:P25))))</f>
        <v>27-28</v>
      </c>
      <c r="R25" s="2">
        <f t="shared" ref="R25:R40" si="9">O25*P25</f>
        <v>80</v>
      </c>
      <c r="S25" s="2">
        <f t="shared" ref="S25:S40" si="10">ROUND(SUMPRODUCT($F$2:$N$2,F25:N25)+$R$2,2)</f>
        <v>8.76</v>
      </c>
      <c r="T25" s="2">
        <f t="shared" ref="T25:T40" si="11">ROUND(S25+$S$2+(O25*$T$2),2)</f>
        <v>10.36</v>
      </c>
      <c r="U25" s="2" t="s">
        <v>18</v>
      </c>
      <c r="V25" s="117" t="s">
        <v>131</v>
      </c>
    </row>
    <row r="26" spans="1:22" x14ac:dyDescent="0.3">
      <c r="A26" s="116" t="s">
        <v>82</v>
      </c>
      <c r="B26" s="2" t="s">
        <v>87</v>
      </c>
      <c r="C26" s="5" t="s">
        <v>26</v>
      </c>
      <c r="D26" s="2"/>
      <c r="E26" s="2" t="s">
        <v>141</v>
      </c>
      <c r="F26" s="2"/>
      <c r="G26" s="2"/>
      <c r="H26" s="2"/>
      <c r="I26" s="2"/>
      <c r="J26" s="2"/>
      <c r="K26" s="2"/>
      <c r="L26" s="2">
        <v>40</v>
      </c>
      <c r="M26" s="2"/>
      <c r="N26" s="2"/>
      <c r="O26" s="2">
        <f t="shared" si="8"/>
        <v>40</v>
      </c>
      <c r="P26" s="2">
        <v>1</v>
      </c>
      <c r="Q26" s="3" t="str">
        <f>IF(ISBLANK(P26),"",IF(P26=1,CONCATENATE(SUM($P$5:P26)),CONCATENATE(SUM($P$5:P26)-P26+1,"-",SUM($P$5:P26))))</f>
        <v>29</v>
      </c>
      <c r="R26" s="2">
        <f t="shared" si="9"/>
        <v>40</v>
      </c>
      <c r="S26" s="2">
        <f t="shared" si="10"/>
        <v>9.4</v>
      </c>
      <c r="T26" s="2">
        <f t="shared" si="11"/>
        <v>11</v>
      </c>
      <c r="U26" s="2" t="s">
        <v>18</v>
      </c>
      <c r="V26" s="117" t="s">
        <v>131</v>
      </c>
    </row>
    <row r="27" spans="1:22" x14ac:dyDescent="0.3">
      <c r="A27" s="116" t="s">
        <v>82</v>
      </c>
      <c r="B27" s="2" t="s">
        <v>87</v>
      </c>
      <c r="C27" s="5" t="s">
        <v>26</v>
      </c>
      <c r="D27" s="2"/>
      <c r="E27" s="2" t="s">
        <v>141</v>
      </c>
      <c r="F27" s="2"/>
      <c r="G27" s="2"/>
      <c r="H27" s="2"/>
      <c r="I27" s="2"/>
      <c r="J27" s="2"/>
      <c r="K27" s="2"/>
      <c r="L27" s="2"/>
      <c r="M27" s="2">
        <v>40</v>
      </c>
      <c r="N27" s="2"/>
      <c r="O27" s="2">
        <f t="shared" si="8"/>
        <v>40</v>
      </c>
      <c r="P27" s="2">
        <v>1</v>
      </c>
      <c r="Q27" s="3" t="str">
        <f>IF(ISBLANK(P27),"",IF(P27=1,CONCATENATE(SUM($P$5:P27)),CONCATENATE(SUM($P$5:P27)-P27+1,"-",SUM($P$5:P27))))</f>
        <v>30</v>
      </c>
      <c r="R27" s="2">
        <f t="shared" si="9"/>
        <v>40</v>
      </c>
      <c r="S27" s="2">
        <f t="shared" si="10"/>
        <v>10.039999999999999</v>
      </c>
      <c r="T27" s="2">
        <f t="shared" si="11"/>
        <v>11.64</v>
      </c>
      <c r="U27" s="2" t="s">
        <v>18</v>
      </c>
      <c r="V27" s="117" t="s">
        <v>131</v>
      </c>
    </row>
    <row r="28" spans="1:22" x14ac:dyDescent="0.3">
      <c r="A28" s="116" t="s">
        <v>82</v>
      </c>
      <c r="B28" s="2" t="s">
        <v>87</v>
      </c>
      <c r="C28" s="5" t="s">
        <v>26</v>
      </c>
      <c r="D28" s="2"/>
      <c r="E28" s="2" t="s">
        <v>141</v>
      </c>
      <c r="F28" s="2"/>
      <c r="G28" s="2"/>
      <c r="H28" s="2"/>
      <c r="I28" s="2"/>
      <c r="J28" s="2"/>
      <c r="K28" s="2"/>
      <c r="L28" s="2"/>
      <c r="M28" s="2"/>
      <c r="N28" s="2">
        <v>31</v>
      </c>
      <c r="O28" s="2">
        <f t="shared" si="8"/>
        <v>31</v>
      </c>
      <c r="P28" s="2">
        <v>1</v>
      </c>
      <c r="Q28" s="3" t="str">
        <f>IF(ISBLANK(P28),"",IF(P28=1,CONCATENATE(SUM($P$5:P28)),CONCATENATE(SUM($P$5:P28)-P28+1,"-",SUM($P$5:P28))))</f>
        <v>31</v>
      </c>
      <c r="R28" s="2">
        <f t="shared" si="9"/>
        <v>31</v>
      </c>
      <c r="S28" s="2">
        <f t="shared" si="10"/>
        <v>8.2200000000000006</v>
      </c>
      <c r="T28" s="2">
        <f t="shared" si="11"/>
        <v>9.73</v>
      </c>
      <c r="U28" s="2" t="s">
        <v>18</v>
      </c>
      <c r="V28" s="117" t="s">
        <v>131</v>
      </c>
    </row>
    <row r="29" spans="1:22" x14ac:dyDescent="0.3">
      <c r="A29" s="116" t="s">
        <v>82</v>
      </c>
      <c r="B29" s="2" t="s">
        <v>87</v>
      </c>
      <c r="C29" s="5" t="s">
        <v>26</v>
      </c>
      <c r="D29" s="2"/>
      <c r="E29" s="2" t="s">
        <v>141</v>
      </c>
      <c r="F29" s="2"/>
      <c r="G29" s="2">
        <v>28</v>
      </c>
      <c r="H29" s="2">
        <v>7</v>
      </c>
      <c r="I29" s="2">
        <v>7</v>
      </c>
      <c r="J29" s="2"/>
      <c r="K29" s="2"/>
      <c r="L29" s="2"/>
      <c r="M29" s="2"/>
      <c r="N29" s="2"/>
      <c r="O29" s="2">
        <f t="shared" si="8"/>
        <v>42</v>
      </c>
      <c r="P29" s="2">
        <v>1</v>
      </c>
      <c r="Q29" s="3" t="str">
        <f>IF(ISBLANK(P29),"",IF(P29=1,CONCATENATE(SUM($P$5:P29)),CONCATENATE(SUM($P$5:P29)-P29+1,"-",SUM($P$5:P29))))</f>
        <v>32</v>
      </c>
      <c r="R29" s="2">
        <f t="shared" si="9"/>
        <v>42</v>
      </c>
      <c r="S29" s="2">
        <f t="shared" si="10"/>
        <v>7.54</v>
      </c>
      <c r="T29" s="2">
        <f t="shared" si="11"/>
        <v>9.16</v>
      </c>
      <c r="U29" s="2" t="s">
        <v>18</v>
      </c>
      <c r="V29" s="117" t="s">
        <v>131</v>
      </c>
    </row>
    <row r="30" spans="1:22" x14ac:dyDescent="0.3">
      <c r="A30" s="116" t="s">
        <v>82</v>
      </c>
      <c r="B30" s="2" t="s">
        <v>87</v>
      </c>
      <c r="C30" s="5" t="s">
        <v>26</v>
      </c>
      <c r="D30" s="2"/>
      <c r="E30" s="2" t="s">
        <v>141</v>
      </c>
      <c r="F30" s="2"/>
      <c r="G30" s="2"/>
      <c r="H30" s="2"/>
      <c r="I30" s="2"/>
      <c r="J30" s="2"/>
      <c r="K30" s="2">
        <v>7</v>
      </c>
      <c r="L30" s="2">
        <v>28</v>
      </c>
      <c r="M30" s="2">
        <v>11</v>
      </c>
      <c r="N30" s="2"/>
      <c r="O30" s="2">
        <f t="shared" si="8"/>
        <v>46</v>
      </c>
      <c r="P30" s="2">
        <v>1</v>
      </c>
      <c r="Q30" s="3" t="str">
        <f>IF(ISBLANK(P30),"",IF(P30=1,CONCATENATE(SUM($P$5:P30)),CONCATENATE(SUM($P$5:P30)-P30+1,"-",SUM($P$5:P30))))</f>
        <v>33</v>
      </c>
      <c r="R30" s="2">
        <f t="shared" si="9"/>
        <v>46</v>
      </c>
      <c r="S30" s="2">
        <f t="shared" si="10"/>
        <v>10.87</v>
      </c>
      <c r="T30" s="2">
        <f t="shared" si="11"/>
        <v>12.53</v>
      </c>
      <c r="U30" s="2" t="s">
        <v>18</v>
      </c>
      <c r="V30" s="117" t="s">
        <v>131</v>
      </c>
    </row>
    <row r="31" spans="1:22" x14ac:dyDescent="0.3">
      <c r="A31" s="116" t="s">
        <v>82</v>
      </c>
      <c r="B31" s="2" t="s">
        <v>87</v>
      </c>
      <c r="C31" s="5" t="s">
        <v>26</v>
      </c>
      <c r="D31" s="2"/>
      <c r="E31" s="2" t="s">
        <v>144</v>
      </c>
      <c r="F31" s="2"/>
      <c r="G31" s="2">
        <v>50</v>
      </c>
      <c r="H31" s="2"/>
      <c r="I31" s="2"/>
      <c r="J31" s="2"/>
      <c r="K31" s="2"/>
      <c r="L31" s="2"/>
      <c r="M31" s="2"/>
      <c r="N31" s="2"/>
      <c r="O31" s="2">
        <f t="shared" si="8"/>
        <v>50</v>
      </c>
      <c r="P31" s="2">
        <v>2</v>
      </c>
      <c r="Q31" s="3" t="str">
        <f>IF(ISBLANK(P31),"",IF(P31=1,CONCATENATE(SUM($P$5:P31)),CONCATENATE(SUM($P$5:P31)-P31+1,"-",SUM($P$5:P31))))</f>
        <v>34-35</v>
      </c>
      <c r="R31" s="2">
        <f t="shared" si="9"/>
        <v>100</v>
      </c>
      <c r="S31" s="2">
        <f t="shared" si="10"/>
        <v>8.85</v>
      </c>
      <c r="T31" s="2">
        <f t="shared" si="11"/>
        <v>10.55</v>
      </c>
      <c r="U31" s="2" t="s">
        <v>18</v>
      </c>
      <c r="V31" s="117" t="s">
        <v>131</v>
      </c>
    </row>
    <row r="32" spans="1:22" x14ac:dyDescent="0.3">
      <c r="A32" s="116" t="s">
        <v>82</v>
      </c>
      <c r="B32" s="2" t="s">
        <v>87</v>
      </c>
      <c r="C32" s="5" t="s">
        <v>26</v>
      </c>
      <c r="D32" s="2"/>
      <c r="E32" s="2" t="s">
        <v>144</v>
      </c>
      <c r="F32" s="2"/>
      <c r="G32" s="2"/>
      <c r="H32" s="2">
        <v>50</v>
      </c>
      <c r="I32" s="2"/>
      <c r="J32" s="2"/>
      <c r="K32" s="2"/>
      <c r="L32" s="2"/>
      <c r="M32" s="2"/>
      <c r="N32" s="2"/>
      <c r="O32" s="2">
        <f t="shared" si="8"/>
        <v>50</v>
      </c>
      <c r="P32" s="2">
        <v>2</v>
      </c>
      <c r="Q32" s="3" t="str">
        <f>IF(ISBLANK(P32),"",IF(P32=1,CONCATENATE(SUM($P$5:P32)),CONCATENATE(SUM($P$5:P32)-P32+1,"-",SUM($P$5:P32))))</f>
        <v>36-37</v>
      </c>
      <c r="R32" s="2">
        <f t="shared" si="9"/>
        <v>100</v>
      </c>
      <c r="S32" s="2">
        <f t="shared" si="10"/>
        <v>9</v>
      </c>
      <c r="T32" s="2">
        <f t="shared" si="11"/>
        <v>10.7</v>
      </c>
      <c r="U32" s="2" t="s">
        <v>18</v>
      </c>
      <c r="V32" s="117" t="s">
        <v>131</v>
      </c>
    </row>
    <row r="33" spans="1:22" x14ac:dyDescent="0.3">
      <c r="A33" s="116" t="s">
        <v>82</v>
      </c>
      <c r="B33" s="2" t="s">
        <v>87</v>
      </c>
      <c r="C33" s="5" t="s">
        <v>26</v>
      </c>
      <c r="D33" s="2"/>
      <c r="E33" s="2" t="s">
        <v>144</v>
      </c>
      <c r="F33" s="2"/>
      <c r="G33" s="2"/>
      <c r="H33" s="2">
        <v>43</v>
      </c>
      <c r="I33" s="2"/>
      <c r="J33" s="2"/>
      <c r="K33" s="2"/>
      <c r="L33" s="2"/>
      <c r="M33" s="2"/>
      <c r="N33" s="2"/>
      <c r="O33" s="2">
        <f t="shared" si="8"/>
        <v>43</v>
      </c>
      <c r="P33" s="2">
        <v>1</v>
      </c>
      <c r="Q33" s="3" t="str">
        <f>IF(ISBLANK(P33),"",IF(P33=1,CONCATENATE(SUM($P$5:P33)),CONCATENATE(SUM($P$5:P33)-P33+1,"-",SUM($P$5:P33))))</f>
        <v>38</v>
      </c>
      <c r="R33" s="2">
        <f t="shared" si="9"/>
        <v>43</v>
      </c>
      <c r="S33" s="2">
        <f t="shared" si="10"/>
        <v>7.74</v>
      </c>
      <c r="T33" s="2">
        <f t="shared" si="11"/>
        <v>9.3699999999999992</v>
      </c>
      <c r="U33" s="2" t="s">
        <v>18</v>
      </c>
      <c r="V33" s="117" t="s">
        <v>131</v>
      </c>
    </row>
    <row r="34" spans="1:22" x14ac:dyDescent="0.3">
      <c r="A34" s="116" t="s">
        <v>82</v>
      </c>
      <c r="B34" s="2" t="s">
        <v>87</v>
      </c>
      <c r="C34" s="5" t="s">
        <v>26</v>
      </c>
      <c r="D34" s="2"/>
      <c r="E34" s="2" t="s">
        <v>144</v>
      </c>
      <c r="F34" s="2"/>
      <c r="G34" s="2"/>
      <c r="H34" s="2"/>
      <c r="I34" s="2">
        <v>45</v>
      </c>
      <c r="J34" s="2"/>
      <c r="K34" s="2"/>
      <c r="L34" s="2"/>
      <c r="M34" s="2"/>
      <c r="N34" s="2"/>
      <c r="O34" s="2">
        <f t="shared" si="8"/>
        <v>45</v>
      </c>
      <c r="P34" s="2">
        <v>2</v>
      </c>
      <c r="Q34" s="3" t="str">
        <f>IF(ISBLANK(P34),"",IF(P34=1,CONCATENATE(SUM($P$5:P34)),CONCATENATE(SUM($P$5:P34)-P34+1,"-",SUM($P$5:P34))))</f>
        <v>39-40</v>
      </c>
      <c r="R34" s="2">
        <f t="shared" si="9"/>
        <v>90</v>
      </c>
      <c r="S34" s="2">
        <f t="shared" si="10"/>
        <v>8.51</v>
      </c>
      <c r="T34" s="2">
        <f t="shared" si="11"/>
        <v>10.16</v>
      </c>
      <c r="U34" s="2" t="s">
        <v>18</v>
      </c>
      <c r="V34" s="117" t="s">
        <v>131</v>
      </c>
    </row>
    <row r="35" spans="1:22" x14ac:dyDescent="0.3">
      <c r="A35" s="116" t="s">
        <v>82</v>
      </c>
      <c r="B35" s="2" t="s">
        <v>87</v>
      </c>
      <c r="C35" s="5" t="s">
        <v>26</v>
      </c>
      <c r="D35" s="2"/>
      <c r="E35" s="2" t="s">
        <v>144</v>
      </c>
      <c r="F35" s="2"/>
      <c r="G35" s="2"/>
      <c r="H35" s="2"/>
      <c r="I35" s="2">
        <v>32</v>
      </c>
      <c r="J35" s="2"/>
      <c r="K35" s="2"/>
      <c r="L35" s="2"/>
      <c r="M35" s="2"/>
      <c r="N35" s="2"/>
      <c r="O35" s="2">
        <f t="shared" si="8"/>
        <v>32</v>
      </c>
      <c r="P35" s="2">
        <v>1</v>
      </c>
      <c r="Q35" s="3" t="str">
        <f>IF(ISBLANK(P35),"",IF(P35=1,CONCATENATE(SUM($P$5:P35)),CONCATENATE(SUM($P$5:P35)-P35+1,"-",SUM($P$5:P35))))</f>
        <v>41</v>
      </c>
      <c r="R35" s="2">
        <f t="shared" si="9"/>
        <v>32</v>
      </c>
      <c r="S35" s="2">
        <f t="shared" si="10"/>
        <v>6.05</v>
      </c>
      <c r="T35" s="2">
        <f t="shared" si="11"/>
        <v>7.57</v>
      </c>
      <c r="U35" s="2" t="s">
        <v>18</v>
      </c>
      <c r="V35" s="117" t="s">
        <v>131</v>
      </c>
    </row>
    <row r="36" spans="1:22" x14ac:dyDescent="0.3">
      <c r="A36" s="116" t="s">
        <v>82</v>
      </c>
      <c r="B36" s="2" t="s">
        <v>87</v>
      </c>
      <c r="C36" s="5" t="s">
        <v>26</v>
      </c>
      <c r="D36" s="2"/>
      <c r="E36" s="2" t="s">
        <v>144</v>
      </c>
      <c r="F36" s="2"/>
      <c r="G36" s="2"/>
      <c r="H36" s="2"/>
      <c r="I36" s="2"/>
      <c r="J36" s="2">
        <v>45</v>
      </c>
      <c r="K36" s="2"/>
      <c r="L36" s="2"/>
      <c r="M36" s="2"/>
      <c r="N36" s="2"/>
      <c r="O36" s="2">
        <f t="shared" si="8"/>
        <v>45</v>
      </c>
      <c r="P36" s="2">
        <v>1</v>
      </c>
      <c r="Q36" s="3" t="str">
        <f>IF(ISBLANK(P36),"",IF(P36=1,CONCATENATE(SUM($P$5:P36)),CONCATENATE(SUM($P$5:P36)-P36+1,"-",SUM($P$5:P36))))</f>
        <v>42</v>
      </c>
      <c r="R36" s="2">
        <f t="shared" si="9"/>
        <v>45</v>
      </c>
      <c r="S36" s="2">
        <f t="shared" si="10"/>
        <v>9.0500000000000007</v>
      </c>
      <c r="T36" s="2">
        <f t="shared" si="11"/>
        <v>10.7</v>
      </c>
      <c r="U36" s="2" t="s">
        <v>18</v>
      </c>
      <c r="V36" s="117" t="s">
        <v>131</v>
      </c>
    </row>
    <row r="37" spans="1:22" x14ac:dyDescent="0.3">
      <c r="A37" s="116" t="s">
        <v>82</v>
      </c>
      <c r="B37" s="2" t="s">
        <v>87</v>
      </c>
      <c r="C37" s="5" t="s">
        <v>26</v>
      </c>
      <c r="D37" s="2"/>
      <c r="E37" s="2" t="s">
        <v>144</v>
      </c>
      <c r="F37" s="2"/>
      <c r="G37" s="2"/>
      <c r="H37" s="2"/>
      <c r="I37" s="2"/>
      <c r="J37" s="2">
        <v>43</v>
      </c>
      <c r="K37" s="2"/>
      <c r="L37" s="2"/>
      <c r="M37" s="2"/>
      <c r="N37" s="2"/>
      <c r="O37" s="2">
        <f t="shared" si="8"/>
        <v>43</v>
      </c>
      <c r="P37" s="2">
        <v>1</v>
      </c>
      <c r="Q37" s="3" t="str">
        <f>IF(ISBLANK(P37),"",IF(P37=1,CONCATENATE(SUM($P$5:P37)),CONCATENATE(SUM($P$5:P37)-P37+1,"-",SUM($P$5:P37))))</f>
        <v>43</v>
      </c>
      <c r="R37" s="2">
        <f t="shared" si="9"/>
        <v>43</v>
      </c>
      <c r="S37" s="2">
        <f t="shared" si="10"/>
        <v>8.64</v>
      </c>
      <c r="T37" s="2">
        <f t="shared" si="11"/>
        <v>10.27</v>
      </c>
      <c r="U37" s="2" t="s">
        <v>18</v>
      </c>
      <c r="V37" s="117" t="s">
        <v>131</v>
      </c>
    </row>
    <row r="38" spans="1:22" x14ac:dyDescent="0.3">
      <c r="A38" s="116" t="s">
        <v>82</v>
      </c>
      <c r="B38" s="2" t="s">
        <v>87</v>
      </c>
      <c r="C38" s="5" t="s">
        <v>26</v>
      </c>
      <c r="D38" s="2"/>
      <c r="E38" s="2" t="s">
        <v>144</v>
      </c>
      <c r="F38" s="2"/>
      <c r="G38" s="2"/>
      <c r="H38" s="2"/>
      <c r="I38" s="2"/>
      <c r="J38" s="2"/>
      <c r="K38" s="2">
        <v>40</v>
      </c>
      <c r="L38" s="2"/>
      <c r="M38" s="2"/>
      <c r="N38" s="2"/>
      <c r="O38" s="2">
        <f t="shared" si="8"/>
        <v>40</v>
      </c>
      <c r="P38" s="2">
        <v>1</v>
      </c>
      <c r="Q38" s="3" t="str">
        <f>IF(ISBLANK(P38),"",IF(P38=1,CONCATENATE(SUM($P$5:P38)),CONCATENATE(SUM($P$5:P38)-P38+1,"-",SUM($P$5:P38))))</f>
        <v>44</v>
      </c>
      <c r="R38" s="2">
        <f t="shared" si="9"/>
        <v>40</v>
      </c>
      <c r="S38" s="2">
        <f t="shared" si="10"/>
        <v>8.76</v>
      </c>
      <c r="T38" s="2">
        <f t="shared" si="11"/>
        <v>10.36</v>
      </c>
      <c r="U38" s="2" t="s">
        <v>18</v>
      </c>
      <c r="V38" s="117" t="s">
        <v>131</v>
      </c>
    </row>
    <row r="39" spans="1:22" x14ac:dyDescent="0.3">
      <c r="A39" s="116" t="s">
        <v>82</v>
      </c>
      <c r="B39" s="2" t="s">
        <v>87</v>
      </c>
      <c r="C39" s="5" t="s">
        <v>26</v>
      </c>
      <c r="D39" s="2"/>
      <c r="E39" s="2" t="s">
        <v>144</v>
      </c>
      <c r="F39" s="2">
        <v>28</v>
      </c>
      <c r="G39" s="2"/>
      <c r="H39" s="2"/>
      <c r="I39" s="2"/>
      <c r="J39" s="2"/>
      <c r="K39" s="2">
        <v>16</v>
      </c>
      <c r="L39" s="2"/>
      <c r="M39" s="2"/>
      <c r="N39" s="2"/>
      <c r="O39" s="2">
        <f t="shared" si="8"/>
        <v>44</v>
      </c>
      <c r="P39" s="2">
        <v>1</v>
      </c>
      <c r="Q39" s="3" t="str">
        <f>IF(ISBLANK(P39),"",IF(P39=1,CONCATENATE(SUM($P$5:P39)),CONCATENATE(SUM($P$5:P39)-P39+1,"-",SUM($P$5:P39))))</f>
        <v>45</v>
      </c>
      <c r="R39" s="2">
        <f t="shared" si="9"/>
        <v>44</v>
      </c>
      <c r="S39" s="2">
        <f t="shared" si="10"/>
        <v>8.26</v>
      </c>
      <c r="T39" s="2">
        <f t="shared" si="11"/>
        <v>9.9</v>
      </c>
      <c r="U39" s="2" t="s">
        <v>18</v>
      </c>
      <c r="V39" s="117" t="s">
        <v>131</v>
      </c>
    </row>
    <row r="40" spans="1:22" x14ac:dyDescent="0.3">
      <c r="A40" s="116" t="s">
        <v>82</v>
      </c>
      <c r="B40" s="2" t="s">
        <v>87</v>
      </c>
      <c r="C40" s="5" t="s">
        <v>26</v>
      </c>
      <c r="D40" s="2"/>
      <c r="E40" s="2" t="s">
        <v>144</v>
      </c>
      <c r="F40" s="2"/>
      <c r="G40" s="2">
        <v>29</v>
      </c>
      <c r="H40" s="2"/>
      <c r="I40" s="2"/>
      <c r="J40" s="2"/>
      <c r="K40" s="2"/>
      <c r="L40" s="2">
        <v>1</v>
      </c>
      <c r="M40" s="2"/>
      <c r="N40" s="2"/>
      <c r="O40" s="2">
        <f t="shared" si="8"/>
        <v>30</v>
      </c>
      <c r="P40" s="2">
        <v>1</v>
      </c>
      <c r="Q40" s="3" t="str">
        <f>IF(ISBLANK(P40),"",IF(P40=1,CONCATENATE(SUM($P$5:P40)),CONCATENATE(SUM($P$5:P40)-P40+1,"-",SUM($P$5:P40))))</f>
        <v>46</v>
      </c>
      <c r="R40" s="2">
        <f t="shared" si="9"/>
        <v>30</v>
      </c>
      <c r="S40" s="2">
        <f t="shared" si="10"/>
        <v>5.37</v>
      </c>
      <c r="T40" s="2">
        <f t="shared" si="11"/>
        <v>6.87</v>
      </c>
      <c r="U40" s="2" t="s">
        <v>18</v>
      </c>
      <c r="V40" s="117" t="s">
        <v>131</v>
      </c>
    </row>
    <row r="41" spans="1:22" x14ac:dyDescent="0.3">
      <c r="A41" s="122"/>
      <c r="B41" s="122"/>
      <c r="C41" s="123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4"/>
      <c r="R41" s="122"/>
      <c r="S41" s="122"/>
      <c r="T41" s="122"/>
      <c r="U41" s="122"/>
      <c r="V41" s="122"/>
    </row>
  </sheetData>
  <conditionalFormatting sqref="Q1:Q1048576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1010-D0EC-4152-B896-86C2552588A7}">
  <dimension ref="A1:X86"/>
  <sheetViews>
    <sheetView topLeftCell="A43" workbookViewId="0">
      <selection activeCell="M17" sqref="M17"/>
    </sheetView>
  </sheetViews>
  <sheetFormatPr defaultRowHeight="14.4" x14ac:dyDescent="0.3"/>
  <cols>
    <col min="1" max="1" width="19.109375" bestFit="1" customWidth="1"/>
    <col min="2" max="2" width="13.77734375" bestFit="1" customWidth="1"/>
    <col min="3" max="3" width="10.109375" bestFit="1" customWidth="1"/>
    <col min="4" max="4" width="6.6640625" bestFit="1" customWidth="1"/>
    <col min="5" max="5" width="7.6640625" bestFit="1" customWidth="1"/>
    <col min="6" max="6" width="4.21875" bestFit="1" customWidth="1"/>
    <col min="7" max="7" width="5" bestFit="1" customWidth="1"/>
    <col min="8" max="8" width="4.109375" bestFit="1" customWidth="1"/>
    <col min="9" max="9" width="5.21875" bestFit="1" customWidth="1"/>
    <col min="10" max="10" width="6.33203125" bestFit="1" customWidth="1"/>
    <col min="11" max="11" width="7.44140625" bestFit="1" customWidth="1"/>
    <col min="12" max="12" width="8.5546875" bestFit="1" customWidth="1"/>
    <col min="13" max="13" width="9.6640625" bestFit="1" customWidth="1"/>
    <col min="14" max="14" width="10.77734375" bestFit="1" customWidth="1"/>
    <col min="15" max="15" width="10.88671875" bestFit="1" customWidth="1"/>
    <col min="16" max="16" width="6.5546875" bestFit="1" customWidth="1"/>
    <col min="17" max="17" width="10.44140625" bestFit="1" customWidth="1"/>
    <col min="18" max="18" width="12.88671875" bestFit="1" customWidth="1"/>
    <col min="19" max="19" width="10.5546875" bestFit="1" customWidth="1"/>
    <col min="20" max="20" width="10.44140625" bestFit="1" customWidth="1"/>
    <col min="21" max="21" width="13.6640625" bestFit="1" customWidth="1"/>
    <col min="22" max="22" width="16.6640625" bestFit="1" customWidth="1"/>
    <col min="23" max="23" width="7.88671875" bestFit="1" customWidth="1"/>
    <col min="24" max="24" width="9.6640625" bestFit="1" customWidth="1"/>
  </cols>
  <sheetData>
    <row r="1" spans="1:24" x14ac:dyDescent="0.3">
      <c r="A1" t="s">
        <v>19</v>
      </c>
      <c r="B1" t="s">
        <v>151</v>
      </c>
      <c r="C1" t="s">
        <v>20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16</v>
      </c>
      <c r="L1" t="s">
        <v>21</v>
      </c>
      <c r="M1" t="s">
        <v>22</v>
      </c>
      <c r="N1" t="s">
        <v>23</v>
      </c>
      <c r="O1" t="s">
        <v>15</v>
      </c>
      <c r="P1" t="s">
        <v>7</v>
      </c>
      <c r="Q1" t="s">
        <v>0</v>
      </c>
      <c r="R1" t="s">
        <v>17</v>
      </c>
      <c r="S1" t="s">
        <v>8</v>
      </c>
      <c r="T1" t="s">
        <v>9</v>
      </c>
      <c r="U1" t="s">
        <v>10</v>
      </c>
      <c r="V1" t="s">
        <v>152</v>
      </c>
      <c r="W1" t="s">
        <v>153</v>
      </c>
      <c r="X1" t="s">
        <v>154</v>
      </c>
    </row>
    <row r="2" spans="1:24" x14ac:dyDescent="0.3">
      <c r="A2" t="s">
        <v>25</v>
      </c>
      <c r="B2" t="s">
        <v>24</v>
      </c>
      <c r="C2" t="s">
        <v>26</v>
      </c>
      <c r="D2">
        <v>1</v>
      </c>
      <c r="E2" t="s">
        <v>133</v>
      </c>
      <c r="G2">
        <v>30</v>
      </c>
      <c r="O2">
        <v>30</v>
      </c>
      <c r="P2">
        <v>1</v>
      </c>
      <c r="Q2" t="s">
        <v>155</v>
      </c>
      <c r="R2">
        <v>30</v>
      </c>
      <c r="S2">
        <v>6.78</v>
      </c>
      <c r="T2">
        <v>8.58</v>
      </c>
      <c r="U2" t="s">
        <v>18</v>
      </c>
      <c r="V2" t="s">
        <v>132</v>
      </c>
      <c r="W2">
        <v>1</v>
      </c>
      <c r="X2">
        <v>1</v>
      </c>
    </row>
    <row r="3" spans="1:24" x14ac:dyDescent="0.3">
      <c r="A3" t="s">
        <v>25</v>
      </c>
      <c r="B3" t="s">
        <v>24</v>
      </c>
      <c r="C3" t="s">
        <v>26</v>
      </c>
      <c r="D3">
        <v>2</v>
      </c>
      <c r="E3" t="s">
        <v>133</v>
      </c>
      <c r="H3">
        <v>30</v>
      </c>
      <c r="O3">
        <v>30</v>
      </c>
      <c r="P3">
        <v>2</v>
      </c>
      <c r="Q3" t="s">
        <v>156</v>
      </c>
      <c r="R3">
        <v>60</v>
      </c>
      <c r="S3">
        <v>7.02</v>
      </c>
      <c r="T3">
        <v>8.82</v>
      </c>
      <c r="U3" t="s">
        <v>18</v>
      </c>
      <c r="V3" t="s">
        <v>132</v>
      </c>
      <c r="W3">
        <v>2</v>
      </c>
      <c r="X3">
        <v>2</v>
      </c>
    </row>
    <row r="4" spans="1:24" x14ac:dyDescent="0.3">
      <c r="A4" t="s">
        <v>25</v>
      </c>
      <c r="B4" t="s">
        <v>24</v>
      </c>
      <c r="C4" t="s">
        <v>26</v>
      </c>
      <c r="D4">
        <v>3</v>
      </c>
      <c r="E4" t="s">
        <v>133</v>
      </c>
      <c r="H4">
        <v>30</v>
      </c>
      <c r="O4">
        <v>30</v>
      </c>
      <c r="P4">
        <v>2</v>
      </c>
      <c r="Q4" t="s">
        <v>156</v>
      </c>
      <c r="R4">
        <v>60</v>
      </c>
      <c r="S4">
        <v>7.02</v>
      </c>
      <c r="T4">
        <v>8.82</v>
      </c>
      <c r="U4" t="s">
        <v>18</v>
      </c>
      <c r="V4" t="s">
        <v>132</v>
      </c>
      <c r="W4">
        <v>2</v>
      </c>
      <c r="X4">
        <v>2</v>
      </c>
    </row>
    <row r="5" spans="1:24" x14ac:dyDescent="0.3">
      <c r="A5" t="s">
        <v>25</v>
      </c>
      <c r="B5" t="s">
        <v>24</v>
      </c>
      <c r="C5" t="s">
        <v>26</v>
      </c>
      <c r="D5">
        <v>4</v>
      </c>
      <c r="E5" t="s">
        <v>133</v>
      </c>
      <c r="F5">
        <v>2</v>
      </c>
      <c r="G5">
        <v>4</v>
      </c>
      <c r="H5">
        <v>23</v>
      </c>
      <c r="I5">
        <v>3</v>
      </c>
      <c r="O5">
        <v>32</v>
      </c>
      <c r="P5">
        <v>1</v>
      </c>
      <c r="Q5" t="s">
        <v>157</v>
      </c>
      <c r="R5">
        <v>32</v>
      </c>
      <c r="S5">
        <v>7.45</v>
      </c>
      <c r="T5">
        <v>9.2899999999999991</v>
      </c>
      <c r="U5" t="s">
        <v>18</v>
      </c>
      <c r="V5" t="s">
        <v>132</v>
      </c>
      <c r="W5">
        <v>3</v>
      </c>
      <c r="X5">
        <v>3</v>
      </c>
    </row>
    <row r="6" spans="1:24" x14ac:dyDescent="0.3">
      <c r="A6" t="s">
        <v>25</v>
      </c>
      <c r="B6" t="s">
        <v>24</v>
      </c>
      <c r="C6" t="s">
        <v>26</v>
      </c>
      <c r="D6">
        <v>5</v>
      </c>
      <c r="E6" t="s">
        <v>133</v>
      </c>
      <c r="I6">
        <v>30</v>
      </c>
      <c r="O6">
        <v>30</v>
      </c>
      <c r="P6">
        <v>3</v>
      </c>
      <c r="Q6" t="s">
        <v>158</v>
      </c>
      <c r="R6">
        <v>90</v>
      </c>
      <c r="S6">
        <v>7.32</v>
      </c>
      <c r="T6">
        <v>9.1199999999999992</v>
      </c>
      <c r="U6" t="s">
        <v>18</v>
      </c>
      <c r="V6" t="s">
        <v>132</v>
      </c>
      <c r="W6">
        <v>4</v>
      </c>
      <c r="X6">
        <v>4</v>
      </c>
    </row>
    <row r="7" spans="1:24" x14ac:dyDescent="0.3">
      <c r="A7" t="s">
        <v>25</v>
      </c>
      <c r="B7" t="s">
        <v>24</v>
      </c>
      <c r="C7" t="s">
        <v>26</v>
      </c>
      <c r="D7">
        <v>6</v>
      </c>
      <c r="E7" t="s">
        <v>133</v>
      </c>
      <c r="I7">
        <v>30</v>
      </c>
      <c r="O7">
        <v>30</v>
      </c>
      <c r="P7">
        <v>3</v>
      </c>
      <c r="Q7" t="s">
        <v>158</v>
      </c>
      <c r="R7">
        <v>90</v>
      </c>
      <c r="S7">
        <v>7.32</v>
      </c>
      <c r="T7">
        <v>9.1199999999999992</v>
      </c>
      <c r="U7" t="s">
        <v>18</v>
      </c>
      <c r="V7" t="s">
        <v>132</v>
      </c>
      <c r="W7">
        <v>4</v>
      </c>
      <c r="X7">
        <v>4</v>
      </c>
    </row>
    <row r="8" spans="1:24" x14ac:dyDescent="0.3">
      <c r="A8" t="s">
        <v>25</v>
      </c>
      <c r="B8" t="s">
        <v>24</v>
      </c>
      <c r="C8" t="s">
        <v>26</v>
      </c>
      <c r="D8">
        <v>7</v>
      </c>
      <c r="E8" t="s">
        <v>133</v>
      </c>
      <c r="I8">
        <v>30</v>
      </c>
      <c r="O8">
        <v>30</v>
      </c>
      <c r="P8">
        <v>3</v>
      </c>
      <c r="Q8" t="s">
        <v>158</v>
      </c>
      <c r="R8">
        <v>90</v>
      </c>
      <c r="S8">
        <v>7.32</v>
      </c>
      <c r="T8">
        <v>9.1199999999999992</v>
      </c>
      <c r="U8" t="s">
        <v>18</v>
      </c>
      <c r="V8" t="s">
        <v>132</v>
      </c>
      <c r="W8">
        <v>4</v>
      </c>
      <c r="X8">
        <v>4</v>
      </c>
    </row>
    <row r="9" spans="1:24" x14ac:dyDescent="0.3">
      <c r="A9" t="s">
        <v>25</v>
      </c>
      <c r="B9" t="s">
        <v>24</v>
      </c>
      <c r="C9" t="s">
        <v>26</v>
      </c>
      <c r="D9">
        <v>8</v>
      </c>
      <c r="E9" t="s">
        <v>133</v>
      </c>
      <c r="J9">
        <v>24</v>
      </c>
      <c r="O9">
        <v>24</v>
      </c>
      <c r="P9">
        <v>2</v>
      </c>
      <c r="Q9" t="s">
        <v>159</v>
      </c>
      <c r="R9">
        <v>48</v>
      </c>
      <c r="S9">
        <v>6.29</v>
      </c>
      <c r="T9">
        <v>7.97</v>
      </c>
      <c r="U9" t="s">
        <v>18</v>
      </c>
      <c r="V9" t="s">
        <v>132</v>
      </c>
      <c r="W9">
        <v>5</v>
      </c>
      <c r="X9">
        <v>5</v>
      </c>
    </row>
    <row r="10" spans="1:24" x14ac:dyDescent="0.3">
      <c r="A10" t="s">
        <v>25</v>
      </c>
      <c r="B10" t="s">
        <v>24</v>
      </c>
      <c r="C10" t="s">
        <v>26</v>
      </c>
      <c r="D10">
        <v>9</v>
      </c>
      <c r="E10" t="s">
        <v>133</v>
      </c>
      <c r="J10">
        <v>24</v>
      </c>
      <c r="O10">
        <v>24</v>
      </c>
      <c r="P10">
        <v>2</v>
      </c>
      <c r="Q10" t="s">
        <v>159</v>
      </c>
      <c r="R10">
        <v>48</v>
      </c>
      <c r="S10">
        <v>6.29</v>
      </c>
      <c r="T10">
        <v>7.97</v>
      </c>
      <c r="U10" t="s">
        <v>18</v>
      </c>
      <c r="V10" t="s">
        <v>132</v>
      </c>
      <c r="W10">
        <v>5</v>
      </c>
      <c r="X10">
        <v>5</v>
      </c>
    </row>
    <row r="11" spans="1:24" x14ac:dyDescent="0.3">
      <c r="A11" t="s">
        <v>25</v>
      </c>
      <c r="B11" t="s">
        <v>24</v>
      </c>
      <c r="C11" t="s">
        <v>26</v>
      </c>
      <c r="D11">
        <v>10</v>
      </c>
      <c r="E11" t="s">
        <v>133</v>
      </c>
      <c r="J11">
        <v>23</v>
      </c>
      <c r="O11">
        <v>23</v>
      </c>
      <c r="P11">
        <v>1</v>
      </c>
      <c r="Q11" t="s">
        <v>160</v>
      </c>
      <c r="R11">
        <v>23</v>
      </c>
      <c r="S11">
        <v>6.03</v>
      </c>
      <c r="T11">
        <v>7.69</v>
      </c>
      <c r="U11" t="s">
        <v>18</v>
      </c>
      <c r="V11" t="s">
        <v>132</v>
      </c>
      <c r="W11">
        <v>6</v>
      </c>
      <c r="X11">
        <v>6</v>
      </c>
    </row>
    <row r="12" spans="1:24" x14ac:dyDescent="0.3">
      <c r="A12" t="s">
        <v>25</v>
      </c>
      <c r="B12" t="s">
        <v>24</v>
      </c>
      <c r="C12" t="s">
        <v>26</v>
      </c>
      <c r="D12">
        <v>11</v>
      </c>
      <c r="E12" t="s">
        <v>133</v>
      </c>
      <c r="K12">
        <v>24</v>
      </c>
      <c r="O12">
        <v>24</v>
      </c>
      <c r="P12">
        <v>1</v>
      </c>
      <c r="Q12" t="s">
        <v>161</v>
      </c>
      <c r="R12">
        <v>24</v>
      </c>
      <c r="S12">
        <v>6.48</v>
      </c>
      <c r="T12">
        <v>8.16</v>
      </c>
      <c r="U12" t="s">
        <v>18</v>
      </c>
      <c r="V12" t="s">
        <v>132</v>
      </c>
      <c r="W12">
        <v>7</v>
      </c>
      <c r="X12">
        <v>7</v>
      </c>
    </row>
    <row r="13" spans="1:24" x14ac:dyDescent="0.3">
      <c r="A13" t="s">
        <v>25</v>
      </c>
      <c r="B13" t="s">
        <v>24</v>
      </c>
      <c r="C13" t="s">
        <v>26</v>
      </c>
      <c r="D13">
        <v>12</v>
      </c>
      <c r="E13" t="s">
        <v>133</v>
      </c>
      <c r="L13">
        <v>10</v>
      </c>
      <c r="M13">
        <v>10</v>
      </c>
      <c r="O13">
        <v>20</v>
      </c>
      <c r="P13">
        <v>1</v>
      </c>
      <c r="Q13" t="s">
        <v>162</v>
      </c>
      <c r="R13">
        <v>20</v>
      </c>
      <c r="S13">
        <v>6.12</v>
      </c>
      <c r="T13">
        <v>7.72</v>
      </c>
      <c r="U13" t="s">
        <v>18</v>
      </c>
      <c r="V13" t="s">
        <v>132</v>
      </c>
      <c r="W13">
        <v>8</v>
      </c>
      <c r="X13">
        <v>8</v>
      </c>
    </row>
    <row r="14" spans="1:24" x14ac:dyDescent="0.3">
      <c r="A14" t="s">
        <v>25</v>
      </c>
      <c r="B14" t="s">
        <v>24</v>
      </c>
      <c r="C14" t="s">
        <v>26</v>
      </c>
      <c r="D14">
        <v>13</v>
      </c>
      <c r="E14" t="s">
        <v>133</v>
      </c>
      <c r="K14">
        <v>14</v>
      </c>
      <c r="N14">
        <v>10</v>
      </c>
      <c r="O14">
        <v>24</v>
      </c>
      <c r="P14">
        <v>1</v>
      </c>
      <c r="Q14" t="s">
        <v>163</v>
      </c>
      <c r="R14">
        <v>24</v>
      </c>
      <c r="S14">
        <v>7.04</v>
      </c>
      <c r="T14">
        <v>8.7200000000000006</v>
      </c>
      <c r="U14" t="s">
        <v>18</v>
      </c>
      <c r="V14" t="s">
        <v>132</v>
      </c>
      <c r="W14">
        <v>9</v>
      </c>
      <c r="X14">
        <v>9</v>
      </c>
    </row>
    <row r="15" spans="1:24" x14ac:dyDescent="0.3">
      <c r="A15" t="s">
        <v>25</v>
      </c>
      <c r="B15" t="s">
        <v>24</v>
      </c>
      <c r="C15" t="s">
        <v>26</v>
      </c>
      <c r="D15">
        <v>14</v>
      </c>
      <c r="E15" t="s">
        <v>136</v>
      </c>
      <c r="G15">
        <v>1</v>
      </c>
      <c r="H15">
        <v>2</v>
      </c>
      <c r="I15">
        <v>2</v>
      </c>
      <c r="J15">
        <v>1</v>
      </c>
      <c r="K15">
        <v>1</v>
      </c>
      <c r="O15">
        <v>7</v>
      </c>
      <c r="P15">
        <v>1</v>
      </c>
      <c r="Q15" t="s">
        <v>164</v>
      </c>
      <c r="R15">
        <v>7</v>
      </c>
      <c r="S15">
        <v>1.71</v>
      </c>
      <c r="T15">
        <v>3.05</v>
      </c>
      <c r="U15" t="s">
        <v>18</v>
      </c>
      <c r="V15" t="s">
        <v>132</v>
      </c>
      <c r="W15">
        <v>10</v>
      </c>
      <c r="X15">
        <v>10</v>
      </c>
    </row>
    <row r="16" spans="1:24" x14ac:dyDescent="0.3">
      <c r="A16" t="s">
        <v>25</v>
      </c>
      <c r="B16" t="s">
        <v>24</v>
      </c>
      <c r="C16" t="s">
        <v>26</v>
      </c>
      <c r="D16">
        <v>14</v>
      </c>
      <c r="E16" t="s">
        <v>139</v>
      </c>
      <c r="G16">
        <v>3</v>
      </c>
      <c r="H16">
        <v>3</v>
      </c>
      <c r="I16">
        <v>4</v>
      </c>
      <c r="J16">
        <v>4</v>
      </c>
      <c r="K16">
        <v>1</v>
      </c>
      <c r="L16">
        <v>1</v>
      </c>
      <c r="O16">
        <v>16</v>
      </c>
      <c r="P16">
        <v>1</v>
      </c>
      <c r="Q16" t="s">
        <v>165</v>
      </c>
      <c r="R16">
        <v>16</v>
      </c>
      <c r="S16">
        <v>3.96</v>
      </c>
      <c r="T16">
        <v>5.48</v>
      </c>
      <c r="U16" t="s">
        <v>18</v>
      </c>
      <c r="V16" t="s">
        <v>132</v>
      </c>
      <c r="W16">
        <v>11</v>
      </c>
      <c r="X16">
        <v>11</v>
      </c>
    </row>
    <row r="17" spans="1:24" x14ac:dyDescent="0.3">
      <c r="A17" t="s">
        <v>25</v>
      </c>
      <c r="B17" t="s">
        <v>24</v>
      </c>
      <c r="C17" t="s">
        <v>26</v>
      </c>
      <c r="D17">
        <v>15</v>
      </c>
      <c r="E17" t="s">
        <v>137</v>
      </c>
      <c r="F17">
        <v>3</v>
      </c>
      <c r="G17">
        <v>25</v>
      </c>
      <c r="K17">
        <v>3</v>
      </c>
      <c r="O17">
        <v>31</v>
      </c>
      <c r="P17">
        <v>1</v>
      </c>
      <c r="Q17" t="s">
        <v>166</v>
      </c>
      <c r="R17">
        <v>31</v>
      </c>
      <c r="S17">
        <v>7.11</v>
      </c>
      <c r="T17">
        <v>8.93</v>
      </c>
      <c r="U17" t="s">
        <v>18</v>
      </c>
      <c r="V17" t="s">
        <v>132</v>
      </c>
      <c r="W17">
        <v>12</v>
      </c>
      <c r="X17">
        <v>12</v>
      </c>
    </row>
    <row r="18" spans="1:24" x14ac:dyDescent="0.3">
      <c r="A18" t="s">
        <v>25</v>
      </c>
      <c r="B18" t="s">
        <v>24</v>
      </c>
      <c r="C18" t="s">
        <v>26</v>
      </c>
      <c r="D18">
        <v>16</v>
      </c>
      <c r="E18" t="s">
        <v>137</v>
      </c>
      <c r="H18">
        <v>30</v>
      </c>
      <c r="O18">
        <v>30</v>
      </c>
      <c r="P18">
        <v>1</v>
      </c>
      <c r="Q18" t="s">
        <v>167</v>
      </c>
      <c r="R18">
        <v>30</v>
      </c>
      <c r="S18">
        <v>7.02</v>
      </c>
      <c r="T18">
        <v>8.82</v>
      </c>
      <c r="U18" t="s">
        <v>18</v>
      </c>
      <c r="V18" t="s">
        <v>132</v>
      </c>
      <c r="W18">
        <v>13</v>
      </c>
      <c r="X18">
        <v>13</v>
      </c>
    </row>
    <row r="19" spans="1:24" x14ac:dyDescent="0.3">
      <c r="A19" t="s">
        <v>25</v>
      </c>
      <c r="B19" t="s">
        <v>24</v>
      </c>
      <c r="C19" t="s">
        <v>26</v>
      </c>
      <c r="D19">
        <v>17</v>
      </c>
      <c r="E19" t="s">
        <v>137</v>
      </c>
      <c r="H19">
        <v>31</v>
      </c>
      <c r="O19">
        <v>31</v>
      </c>
      <c r="P19">
        <v>1</v>
      </c>
      <c r="Q19" t="s">
        <v>168</v>
      </c>
      <c r="R19">
        <v>31</v>
      </c>
      <c r="S19">
        <v>7.25</v>
      </c>
      <c r="T19">
        <v>9.07</v>
      </c>
      <c r="U19" t="s">
        <v>18</v>
      </c>
      <c r="V19" t="s">
        <v>132</v>
      </c>
      <c r="W19">
        <v>14</v>
      </c>
      <c r="X19">
        <v>14</v>
      </c>
    </row>
    <row r="20" spans="1:24" x14ac:dyDescent="0.3">
      <c r="A20" t="s">
        <v>25</v>
      </c>
      <c r="B20" t="s">
        <v>24</v>
      </c>
      <c r="C20" t="s">
        <v>26</v>
      </c>
      <c r="D20">
        <v>18</v>
      </c>
      <c r="E20" t="s">
        <v>137</v>
      </c>
      <c r="I20">
        <v>30</v>
      </c>
      <c r="O20">
        <v>30</v>
      </c>
      <c r="P20">
        <v>2</v>
      </c>
      <c r="Q20" t="s">
        <v>169</v>
      </c>
      <c r="R20">
        <v>60</v>
      </c>
      <c r="S20">
        <v>7.32</v>
      </c>
      <c r="T20">
        <v>9.1199999999999992</v>
      </c>
      <c r="U20" t="s">
        <v>18</v>
      </c>
      <c r="V20" t="s">
        <v>132</v>
      </c>
      <c r="W20">
        <v>15</v>
      </c>
      <c r="X20">
        <v>15</v>
      </c>
    </row>
    <row r="21" spans="1:24" x14ac:dyDescent="0.3">
      <c r="A21" t="s">
        <v>25</v>
      </c>
      <c r="B21" t="s">
        <v>24</v>
      </c>
      <c r="C21" t="s">
        <v>26</v>
      </c>
      <c r="D21">
        <v>19</v>
      </c>
      <c r="E21" t="s">
        <v>137</v>
      </c>
      <c r="I21">
        <v>30</v>
      </c>
      <c r="O21">
        <v>30</v>
      </c>
      <c r="P21">
        <v>2</v>
      </c>
      <c r="Q21" t="s">
        <v>169</v>
      </c>
      <c r="R21">
        <v>60</v>
      </c>
      <c r="S21">
        <v>7.32</v>
      </c>
      <c r="T21">
        <v>9.1199999999999992</v>
      </c>
      <c r="U21" t="s">
        <v>18</v>
      </c>
      <c r="V21" t="s">
        <v>132</v>
      </c>
      <c r="W21">
        <v>15</v>
      </c>
      <c r="X21">
        <v>15</v>
      </c>
    </row>
    <row r="22" spans="1:24" x14ac:dyDescent="0.3">
      <c r="A22" t="s">
        <v>25</v>
      </c>
      <c r="B22" t="s">
        <v>24</v>
      </c>
      <c r="C22" t="s">
        <v>26</v>
      </c>
      <c r="D22">
        <v>20</v>
      </c>
      <c r="E22" t="s">
        <v>137</v>
      </c>
      <c r="J22">
        <v>24</v>
      </c>
      <c r="O22">
        <v>24</v>
      </c>
      <c r="P22">
        <v>2</v>
      </c>
      <c r="Q22" t="s">
        <v>170</v>
      </c>
      <c r="R22">
        <v>48</v>
      </c>
      <c r="S22">
        <v>6.29</v>
      </c>
      <c r="T22">
        <v>7.97</v>
      </c>
      <c r="U22" t="s">
        <v>18</v>
      </c>
      <c r="V22" t="s">
        <v>132</v>
      </c>
      <c r="W22">
        <v>16</v>
      </c>
      <c r="X22">
        <v>16</v>
      </c>
    </row>
    <row r="23" spans="1:24" x14ac:dyDescent="0.3">
      <c r="A23" t="s">
        <v>25</v>
      </c>
      <c r="B23" t="s">
        <v>24</v>
      </c>
      <c r="C23" t="s">
        <v>26</v>
      </c>
      <c r="D23">
        <v>21</v>
      </c>
      <c r="E23" t="s">
        <v>137</v>
      </c>
      <c r="J23">
        <v>24</v>
      </c>
      <c r="O23">
        <v>24</v>
      </c>
      <c r="P23">
        <v>2</v>
      </c>
      <c r="Q23" t="s">
        <v>170</v>
      </c>
      <c r="R23">
        <v>48</v>
      </c>
      <c r="S23">
        <v>6.29</v>
      </c>
      <c r="T23">
        <v>7.97</v>
      </c>
      <c r="U23" t="s">
        <v>18</v>
      </c>
      <c r="V23" t="s">
        <v>132</v>
      </c>
      <c r="W23">
        <v>16</v>
      </c>
      <c r="X23">
        <v>16</v>
      </c>
    </row>
    <row r="24" spans="1:24" x14ac:dyDescent="0.3">
      <c r="A24" t="s">
        <v>25</v>
      </c>
      <c r="B24" t="s">
        <v>24</v>
      </c>
      <c r="C24" t="s">
        <v>26</v>
      </c>
      <c r="D24">
        <v>22</v>
      </c>
      <c r="E24" t="s">
        <v>137</v>
      </c>
      <c r="K24">
        <v>24</v>
      </c>
      <c r="O24">
        <v>24</v>
      </c>
      <c r="P24">
        <v>1</v>
      </c>
      <c r="Q24" t="s">
        <v>171</v>
      </c>
      <c r="R24">
        <v>24</v>
      </c>
      <c r="S24">
        <v>6.48</v>
      </c>
      <c r="T24">
        <v>8.16</v>
      </c>
      <c r="U24" t="s">
        <v>18</v>
      </c>
      <c r="V24" t="s">
        <v>132</v>
      </c>
      <c r="W24">
        <v>17</v>
      </c>
      <c r="X24">
        <v>17</v>
      </c>
    </row>
    <row r="25" spans="1:24" x14ac:dyDescent="0.3">
      <c r="A25" t="s">
        <v>25</v>
      </c>
      <c r="B25" t="s">
        <v>24</v>
      </c>
      <c r="C25" t="s">
        <v>26</v>
      </c>
      <c r="D25">
        <v>23</v>
      </c>
      <c r="E25" t="s">
        <v>137</v>
      </c>
      <c r="I25">
        <v>14</v>
      </c>
      <c r="J25">
        <v>5</v>
      </c>
      <c r="N25">
        <v>4</v>
      </c>
      <c r="O25">
        <v>23</v>
      </c>
      <c r="P25">
        <v>1</v>
      </c>
      <c r="Q25" t="s">
        <v>172</v>
      </c>
      <c r="R25">
        <v>23</v>
      </c>
      <c r="S25">
        <v>6.03</v>
      </c>
      <c r="T25">
        <v>7.69</v>
      </c>
      <c r="U25" t="s">
        <v>18</v>
      </c>
      <c r="V25" t="s">
        <v>132</v>
      </c>
      <c r="W25">
        <v>18</v>
      </c>
      <c r="X25">
        <v>18</v>
      </c>
    </row>
    <row r="26" spans="1:24" x14ac:dyDescent="0.3">
      <c r="A26" t="s">
        <v>25</v>
      </c>
      <c r="B26" t="s">
        <v>24</v>
      </c>
      <c r="C26" t="s">
        <v>26</v>
      </c>
      <c r="D26">
        <v>24</v>
      </c>
      <c r="E26" t="s">
        <v>137</v>
      </c>
      <c r="L26">
        <v>9</v>
      </c>
      <c r="M26">
        <v>8</v>
      </c>
      <c r="N26">
        <v>4</v>
      </c>
      <c r="O26">
        <v>21</v>
      </c>
      <c r="P26">
        <v>1</v>
      </c>
      <c r="Q26" t="s">
        <v>173</v>
      </c>
      <c r="R26">
        <v>21</v>
      </c>
      <c r="S26">
        <v>6.49</v>
      </c>
      <c r="T26">
        <v>8.11</v>
      </c>
      <c r="U26" t="s">
        <v>18</v>
      </c>
      <c r="V26" t="s">
        <v>132</v>
      </c>
      <c r="W26">
        <v>19</v>
      </c>
      <c r="X26">
        <v>19</v>
      </c>
    </row>
    <row r="27" spans="1:24" x14ac:dyDescent="0.3">
      <c r="A27" t="s">
        <v>25</v>
      </c>
      <c r="B27" t="s">
        <v>24</v>
      </c>
      <c r="C27" t="s">
        <v>26</v>
      </c>
      <c r="D27">
        <v>25</v>
      </c>
      <c r="E27" t="s">
        <v>138</v>
      </c>
      <c r="F27">
        <v>3</v>
      </c>
      <c r="G27">
        <v>24</v>
      </c>
      <c r="M27">
        <v>2</v>
      </c>
      <c r="N27">
        <v>2</v>
      </c>
      <c r="O27">
        <v>31</v>
      </c>
      <c r="P27">
        <v>1</v>
      </c>
      <c r="Q27" t="s">
        <v>174</v>
      </c>
      <c r="R27">
        <v>31</v>
      </c>
      <c r="S27">
        <v>7.37</v>
      </c>
      <c r="T27">
        <v>9.19</v>
      </c>
      <c r="U27" t="s">
        <v>18</v>
      </c>
      <c r="V27" t="s">
        <v>132</v>
      </c>
      <c r="W27">
        <v>20</v>
      </c>
      <c r="X27">
        <v>20</v>
      </c>
    </row>
    <row r="28" spans="1:24" x14ac:dyDescent="0.3">
      <c r="A28" t="s">
        <v>25</v>
      </c>
      <c r="B28" t="s">
        <v>24</v>
      </c>
      <c r="C28" t="s">
        <v>26</v>
      </c>
      <c r="D28">
        <v>26</v>
      </c>
      <c r="E28" t="s">
        <v>138</v>
      </c>
      <c r="H28">
        <v>30</v>
      </c>
      <c r="O28">
        <v>30</v>
      </c>
      <c r="P28">
        <v>1</v>
      </c>
      <c r="Q28" t="s">
        <v>175</v>
      </c>
      <c r="R28">
        <v>30</v>
      </c>
      <c r="S28">
        <v>7.02</v>
      </c>
      <c r="T28">
        <v>8.82</v>
      </c>
      <c r="U28" t="s">
        <v>18</v>
      </c>
      <c r="V28" t="s">
        <v>132</v>
      </c>
      <c r="W28">
        <v>21</v>
      </c>
      <c r="X28">
        <v>21</v>
      </c>
    </row>
    <row r="29" spans="1:24" x14ac:dyDescent="0.3">
      <c r="A29" t="s">
        <v>25</v>
      </c>
      <c r="B29" t="s">
        <v>24</v>
      </c>
      <c r="C29" t="s">
        <v>26</v>
      </c>
      <c r="D29">
        <v>27</v>
      </c>
      <c r="E29" t="s">
        <v>138</v>
      </c>
      <c r="H29">
        <v>28</v>
      </c>
      <c r="O29">
        <v>28</v>
      </c>
      <c r="P29">
        <v>1</v>
      </c>
      <c r="Q29" t="s">
        <v>176</v>
      </c>
      <c r="R29">
        <v>28</v>
      </c>
      <c r="S29">
        <v>6.55</v>
      </c>
      <c r="T29">
        <v>8.31</v>
      </c>
      <c r="U29" t="s">
        <v>18</v>
      </c>
      <c r="V29" t="s">
        <v>132</v>
      </c>
      <c r="W29">
        <v>22</v>
      </c>
      <c r="X29">
        <v>22</v>
      </c>
    </row>
    <row r="30" spans="1:24" x14ac:dyDescent="0.3">
      <c r="A30" t="s">
        <v>25</v>
      </c>
      <c r="B30" t="s">
        <v>24</v>
      </c>
      <c r="C30" t="s">
        <v>26</v>
      </c>
      <c r="D30">
        <v>28</v>
      </c>
      <c r="E30" t="s">
        <v>138</v>
      </c>
      <c r="I30">
        <v>30</v>
      </c>
      <c r="O30">
        <v>30</v>
      </c>
      <c r="P30">
        <v>2</v>
      </c>
      <c r="Q30" t="s">
        <v>177</v>
      </c>
      <c r="R30">
        <v>60</v>
      </c>
      <c r="S30">
        <v>7.32</v>
      </c>
      <c r="T30">
        <v>9.1199999999999992</v>
      </c>
      <c r="U30" t="s">
        <v>18</v>
      </c>
      <c r="V30" t="s">
        <v>132</v>
      </c>
      <c r="W30">
        <v>23</v>
      </c>
      <c r="X30">
        <v>23</v>
      </c>
    </row>
    <row r="31" spans="1:24" x14ac:dyDescent="0.3">
      <c r="A31" t="s">
        <v>25</v>
      </c>
      <c r="B31" t="s">
        <v>24</v>
      </c>
      <c r="C31" t="s">
        <v>26</v>
      </c>
      <c r="D31">
        <v>29</v>
      </c>
      <c r="E31" t="s">
        <v>138</v>
      </c>
      <c r="I31">
        <v>30</v>
      </c>
      <c r="O31">
        <v>30</v>
      </c>
      <c r="P31">
        <v>2</v>
      </c>
      <c r="Q31" t="s">
        <v>177</v>
      </c>
      <c r="R31">
        <v>60</v>
      </c>
      <c r="S31">
        <v>7.32</v>
      </c>
      <c r="T31">
        <v>9.1199999999999992</v>
      </c>
      <c r="U31" t="s">
        <v>18</v>
      </c>
      <c r="V31" t="s">
        <v>132</v>
      </c>
      <c r="W31">
        <v>23</v>
      </c>
      <c r="X31">
        <v>23</v>
      </c>
    </row>
    <row r="32" spans="1:24" x14ac:dyDescent="0.3">
      <c r="A32" t="s">
        <v>25</v>
      </c>
      <c r="B32" t="s">
        <v>24</v>
      </c>
      <c r="C32" t="s">
        <v>26</v>
      </c>
      <c r="D32">
        <v>30</v>
      </c>
      <c r="E32" t="s">
        <v>138</v>
      </c>
      <c r="J32">
        <v>24</v>
      </c>
      <c r="O32">
        <v>24</v>
      </c>
      <c r="P32">
        <v>2</v>
      </c>
      <c r="Q32" t="s">
        <v>178</v>
      </c>
      <c r="R32">
        <v>48</v>
      </c>
      <c r="S32">
        <v>6.29</v>
      </c>
      <c r="T32">
        <v>7.97</v>
      </c>
      <c r="U32" t="s">
        <v>18</v>
      </c>
      <c r="V32" t="s">
        <v>132</v>
      </c>
      <c r="W32">
        <v>24</v>
      </c>
      <c r="X32">
        <v>24</v>
      </c>
    </row>
    <row r="33" spans="1:24" x14ac:dyDescent="0.3">
      <c r="A33" t="s">
        <v>25</v>
      </c>
      <c r="B33" t="s">
        <v>24</v>
      </c>
      <c r="C33" t="s">
        <v>26</v>
      </c>
      <c r="D33">
        <v>31</v>
      </c>
      <c r="E33" t="s">
        <v>138</v>
      </c>
      <c r="J33">
        <v>24</v>
      </c>
      <c r="O33">
        <v>24</v>
      </c>
      <c r="P33">
        <v>2</v>
      </c>
      <c r="Q33" t="s">
        <v>178</v>
      </c>
      <c r="R33">
        <v>48</v>
      </c>
      <c r="S33">
        <v>6.29</v>
      </c>
      <c r="T33">
        <v>7.97</v>
      </c>
      <c r="U33" t="s">
        <v>18</v>
      </c>
      <c r="V33" t="s">
        <v>132</v>
      </c>
      <c r="W33">
        <v>24</v>
      </c>
      <c r="X33">
        <v>24</v>
      </c>
    </row>
    <row r="34" spans="1:24" x14ac:dyDescent="0.3">
      <c r="A34" t="s">
        <v>25</v>
      </c>
      <c r="B34" t="s">
        <v>24</v>
      </c>
      <c r="C34" t="s">
        <v>26</v>
      </c>
      <c r="D34">
        <v>32</v>
      </c>
      <c r="E34" t="s">
        <v>138</v>
      </c>
      <c r="K34">
        <v>24</v>
      </c>
      <c r="O34">
        <v>24</v>
      </c>
      <c r="P34">
        <v>1</v>
      </c>
      <c r="Q34" t="s">
        <v>179</v>
      </c>
      <c r="R34">
        <v>24</v>
      </c>
      <c r="S34">
        <v>6.48</v>
      </c>
      <c r="T34">
        <v>8.16</v>
      </c>
      <c r="U34" t="s">
        <v>18</v>
      </c>
      <c r="V34" t="s">
        <v>132</v>
      </c>
      <c r="W34">
        <v>25</v>
      </c>
      <c r="X34">
        <v>25</v>
      </c>
    </row>
    <row r="35" spans="1:24" x14ac:dyDescent="0.3">
      <c r="A35" t="s">
        <v>25</v>
      </c>
      <c r="B35" t="s">
        <v>24</v>
      </c>
      <c r="C35" t="s">
        <v>26</v>
      </c>
      <c r="D35">
        <v>33</v>
      </c>
      <c r="E35" t="s">
        <v>138</v>
      </c>
      <c r="I35">
        <v>9</v>
      </c>
      <c r="J35">
        <v>1</v>
      </c>
      <c r="K35">
        <v>5</v>
      </c>
      <c r="L35">
        <v>5</v>
      </c>
      <c r="O35">
        <v>20</v>
      </c>
      <c r="P35">
        <v>1</v>
      </c>
      <c r="Q35" t="s">
        <v>180</v>
      </c>
      <c r="R35">
        <v>20</v>
      </c>
      <c r="S35">
        <v>5.26</v>
      </c>
      <c r="T35">
        <v>6.86</v>
      </c>
      <c r="U35" t="s">
        <v>18</v>
      </c>
      <c r="V35" t="s">
        <v>132</v>
      </c>
      <c r="W35">
        <v>26</v>
      </c>
      <c r="X35">
        <v>26</v>
      </c>
    </row>
    <row r="36" spans="1:24" x14ac:dyDescent="0.3">
      <c r="A36" t="s">
        <v>25</v>
      </c>
      <c r="B36" t="s">
        <v>24</v>
      </c>
      <c r="C36" t="s">
        <v>26</v>
      </c>
      <c r="D36">
        <v>34</v>
      </c>
      <c r="E36" t="s">
        <v>140</v>
      </c>
      <c r="F36">
        <v>2</v>
      </c>
      <c r="G36">
        <v>4</v>
      </c>
      <c r="H36">
        <v>6</v>
      </c>
      <c r="I36">
        <v>5</v>
      </c>
      <c r="O36">
        <v>17</v>
      </c>
      <c r="P36">
        <v>1</v>
      </c>
      <c r="Q36" t="s">
        <v>181</v>
      </c>
      <c r="R36">
        <v>17</v>
      </c>
      <c r="S36">
        <v>3.96</v>
      </c>
      <c r="T36">
        <v>5.5</v>
      </c>
      <c r="U36" t="s">
        <v>18</v>
      </c>
      <c r="V36" t="s">
        <v>132</v>
      </c>
      <c r="W36">
        <v>27</v>
      </c>
      <c r="X36">
        <v>27</v>
      </c>
    </row>
    <row r="37" spans="1:24" x14ac:dyDescent="0.3">
      <c r="A37" t="s">
        <v>25</v>
      </c>
      <c r="B37" t="s">
        <v>24</v>
      </c>
      <c r="C37" t="s">
        <v>26</v>
      </c>
      <c r="D37">
        <v>35</v>
      </c>
      <c r="E37" t="s">
        <v>140</v>
      </c>
      <c r="J37">
        <v>5</v>
      </c>
      <c r="K37">
        <v>4</v>
      </c>
      <c r="L37">
        <v>4</v>
      </c>
      <c r="M37">
        <v>4</v>
      </c>
      <c r="N37">
        <v>4</v>
      </c>
      <c r="O37">
        <v>21</v>
      </c>
      <c r="P37">
        <v>1</v>
      </c>
      <c r="Q37" t="s">
        <v>182</v>
      </c>
      <c r="R37">
        <v>21</v>
      </c>
      <c r="S37">
        <v>6.14</v>
      </c>
      <c r="T37">
        <v>7.76</v>
      </c>
      <c r="U37" t="s">
        <v>18</v>
      </c>
      <c r="V37" t="s">
        <v>132</v>
      </c>
      <c r="W37">
        <v>28</v>
      </c>
      <c r="X37">
        <v>28</v>
      </c>
    </row>
    <row r="38" spans="1:24" x14ac:dyDescent="0.3">
      <c r="A38" t="s">
        <v>25</v>
      </c>
      <c r="B38" t="s">
        <v>24</v>
      </c>
      <c r="C38" t="s">
        <v>26</v>
      </c>
      <c r="D38">
        <v>36</v>
      </c>
      <c r="E38" t="s">
        <v>141</v>
      </c>
      <c r="G38">
        <v>30</v>
      </c>
      <c r="O38">
        <v>30</v>
      </c>
      <c r="P38">
        <v>1</v>
      </c>
      <c r="Q38" t="s">
        <v>183</v>
      </c>
      <c r="R38">
        <v>30</v>
      </c>
      <c r="S38">
        <v>6.78</v>
      </c>
      <c r="T38">
        <v>8.58</v>
      </c>
      <c r="U38" t="s">
        <v>18</v>
      </c>
      <c r="V38" t="s">
        <v>132</v>
      </c>
      <c r="W38">
        <v>29</v>
      </c>
      <c r="X38">
        <v>29</v>
      </c>
    </row>
    <row r="39" spans="1:24" x14ac:dyDescent="0.3">
      <c r="A39" t="s">
        <v>25</v>
      </c>
      <c r="B39" t="s">
        <v>24</v>
      </c>
      <c r="C39" t="s">
        <v>26</v>
      </c>
      <c r="D39">
        <v>37</v>
      </c>
      <c r="E39" t="s">
        <v>141</v>
      </c>
      <c r="H39">
        <v>30</v>
      </c>
      <c r="O39">
        <v>30</v>
      </c>
      <c r="P39">
        <v>3</v>
      </c>
      <c r="Q39" t="s">
        <v>184</v>
      </c>
      <c r="R39">
        <v>90</v>
      </c>
      <c r="S39">
        <v>7.02</v>
      </c>
      <c r="T39">
        <v>8.82</v>
      </c>
      <c r="U39" t="s">
        <v>18</v>
      </c>
      <c r="V39" t="s">
        <v>132</v>
      </c>
      <c r="W39">
        <v>30</v>
      </c>
      <c r="X39">
        <v>30</v>
      </c>
    </row>
    <row r="40" spans="1:24" x14ac:dyDescent="0.3">
      <c r="A40" t="s">
        <v>25</v>
      </c>
      <c r="B40" t="s">
        <v>24</v>
      </c>
      <c r="C40" t="s">
        <v>26</v>
      </c>
      <c r="D40">
        <v>38</v>
      </c>
      <c r="E40" t="s">
        <v>141</v>
      </c>
      <c r="H40">
        <v>30</v>
      </c>
      <c r="O40">
        <v>30</v>
      </c>
      <c r="P40">
        <v>3</v>
      </c>
      <c r="Q40" t="s">
        <v>184</v>
      </c>
      <c r="R40">
        <v>90</v>
      </c>
      <c r="S40">
        <v>7.02</v>
      </c>
      <c r="T40">
        <v>8.82</v>
      </c>
      <c r="U40" t="s">
        <v>18</v>
      </c>
      <c r="V40" t="s">
        <v>132</v>
      </c>
      <c r="W40">
        <v>30</v>
      </c>
      <c r="X40">
        <v>30</v>
      </c>
    </row>
    <row r="41" spans="1:24" x14ac:dyDescent="0.3">
      <c r="A41" t="s">
        <v>25</v>
      </c>
      <c r="B41" t="s">
        <v>24</v>
      </c>
      <c r="C41" t="s">
        <v>26</v>
      </c>
      <c r="D41">
        <v>39</v>
      </c>
      <c r="E41" t="s">
        <v>141</v>
      </c>
      <c r="H41">
        <v>30</v>
      </c>
      <c r="O41">
        <v>30</v>
      </c>
      <c r="P41">
        <v>3</v>
      </c>
      <c r="Q41" t="s">
        <v>184</v>
      </c>
      <c r="R41">
        <v>90</v>
      </c>
      <c r="S41">
        <v>7.02</v>
      </c>
      <c r="T41">
        <v>8.82</v>
      </c>
      <c r="U41" t="s">
        <v>18</v>
      </c>
      <c r="V41" t="s">
        <v>132</v>
      </c>
      <c r="W41">
        <v>30</v>
      </c>
      <c r="X41">
        <v>30</v>
      </c>
    </row>
    <row r="42" spans="1:24" x14ac:dyDescent="0.3">
      <c r="A42" t="s">
        <v>25</v>
      </c>
      <c r="B42" t="s">
        <v>24</v>
      </c>
      <c r="C42" t="s">
        <v>26</v>
      </c>
      <c r="D42">
        <v>40</v>
      </c>
      <c r="E42" t="s">
        <v>141</v>
      </c>
      <c r="I42">
        <v>30</v>
      </c>
      <c r="O42">
        <v>30</v>
      </c>
      <c r="P42">
        <v>3</v>
      </c>
      <c r="Q42" t="s">
        <v>185</v>
      </c>
      <c r="R42">
        <v>90</v>
      </c>
      <c r="S42">
        <v>7.32</v>
      </c>
      <c r="T42">
        <v>9.1199999999999992</v>
      </c>
      <c r="U42" t="s">
        <v>18</v>
      </c>
      <c r="V42" t="s">
        <v>132</v>
      </c>
      <c r="W42">
        <v>31</v>
      </c>
      <c r="X42">
        <v>31</v>
      </c>
    </row>
    <row r="43" spans="1:24" x14ac:dyDescent="0.3">
      <c r="A43" t="s">
        <v>25</v>
      </c>
      <c r="B43" t="s">
        <v>24</v>
      </c>
      <c r="C43" t="s">
        <v>26</v>
      </c>
      <c r="D43">
        <v>41</v>
      </c>
      <c r="E43" t="s">
        <v>141</v>
      </c>
      <c r="I43">
        <v>30</v>
      </c>
      <c r="O43">
        <v>30</v>
      </c>
      <c r="P43">
        <v>3</v>
      </c>
      <c r="Q43" t="s">
        <v>185</v>
      </c>
      <c r="R43">
        <v>90</v>
      </c>
      <c r="S43">
        <v>7.32</v>
      </c>
      <c r="T43">
        <v>9.1199999999999992</v>
      </c>
      <c r="U43" t="s">
        <v>18</v>
      </c>
      <c r="V43" t="s">
        <v>132</v>
      </c>
      <c r="W43">
        <v>31</v>
      </c>
      <c r="X43">
        <v>31</v>
      </c>
    </row>
    <row r="44" spans="1:24" x14ac:dyDescent="0.3">
      <c r="A44" t="s">
        <v>25</v>
      </c>
      <c r="B44" t="s">
        <v>24</v>
      </c>
      <c r="C44" t="s">
        <v>26</v>
      </c>
      <c r="D44">
        <v>42</v>
      </c>
      <c r="E44" t="s">
        <v>141</v>
      </c>
      <c r="I44">
        <v>30</v>
      </c>
      <c r="O44">
        <v>30</v>
      </c>
      <c r="P44">
        <v>3</v>
      </c>
      <c r="Q44" t="s">
        <v>185</v>
      </c>
      <c r="R44">
        <v>90</v>
      </c>
      <c r="S44">
        <v>7.32</v>
      </c>
      <c r="T44">
        <v>9.1199999999999992</v>
      </c>
      <c r="U44" t="s">
        <v>18</v>
      </c>
      <c r="V44" t="s">
        <v>132</v>
      </c>
      <c r="W44">
        <v>31</v>
      </c>
      <c r="X44">
        <v>31</v>
      </c>
    </row>
    <row r="45" spans="1:24" x14ac:dyDescent="0.3">
      <c r="A45" t="s">
        <v>25</v>
      </c>
      <c r="B45" t="s">
        <v>24</v>
      </c>
      <c r="C45" t="s">
        <v>26</v>
      </c>
      <c r="D45">
        <v>43</v>
      </c>
      <c r="E45" t="s">
        <v>141</v>
      </c>
      <c r="J45">
        <v>24</v>
      </c>
      <c r="O45">
        <v>24</v>
      </c>
      <c r="P45">
        <v>3</v>
      </c>
      <c r="Q45" t="s">
        <v>186</v>
      </c>
      <c r="R45">
        <v>72</v>
      </c>
      <c r="S45">
        <v>6.29</v>
      </c>
      <c r="T45">
        <v>7.97</v>
      </c>
      <c r="U45" t="s">
        <v>18</v>
      </c>
      <c r="V45" t="s">
        <v>132</v>
      </c>
      <c r="W45">
        <v>32</v>
      </c>
      <c r="X45">
        <v>32</v>
      </c>
    </row>
    <row r="46" spans="1:24" x14ac:dyDescent="0.3">
      <c r="A46" t="s">
        <v>25</v>
      </c>
      <c r="B46" t="s">
        <v>24</v>
      </c>
      <c r="C46" t="s">
        <v>26</v>
      </c>
      <c r="D46">
        <v>44</v>
      </c>
      <c r="E46" t="s">
        <v>141</v>
      </c>
      <c r="J46">
        <v>24</v>
      </c>
      <c r="O46">
        <v>24</v>
      </c>
      <c r="P46">
        <v>3</v>
      </c>
      <c r="Q46" t="s">
        <v>186</v>
      </c>
      <c r="R46">
        <v>72</v>
      </c>
      <c r="S46">
        <v>6.29</v>
      </c>
      <c r="T46">
        <v>7.97</v>
      </c>
      <c r="U46" t="s">
        <v>18</v>
      </c>
      <c r="V46" t="s">
        <v>132</v>
      </c>
      <c r="W46">
        <v>32</v>
      </c>
      <c r="X46">
        <v>32</v>
      </c>
    </row>
    <row r="47" spans="1:24" x14ac:dyDescent="0.3">
      <c r="A47" t="s">
        <v>25</v>
      </c>
      <c r="B47" t="s">
        <v>24</v>
      </c>
      <c r="C47" t="s">
        <v>26</v>
      </c>
      <c r="D47">
        <v>45</v>
      </c>
      <c r="E47" t="s">
        <v>141</v>
      </c>
      <c r="J47">
        <v>24</v>
      </c>
      <c r="O47">
        <v>24</v>
      </c>
      <c r="P47">
        <v>3</v>
      </c>
      <c r="Q47" t="s">
        <v>186</v>
      </c>
      <c r="R47">
        <v>72</v>
      </c>
      <c r="S47">
        <v>6.29</v>
      </c>
      <c r="T47">
        <v>7.97</v>
      </c>
      <c r="U47" t="s">
        <v>18</v>
      </c>
      <c r="V47" t="s">
        <v>132</v>
      </c>
      <c r="W47">
        <v>32</v>
      </c>
      <c r="X47">
        <v>32</v>
      </c>
    </row>
    <row r="48" spans="1:24" x14ac:dyDescent="0.3">
      <c r="A48" t="s">
        <v>25</v>
      </c>
      <c r="B48" t="s">
        <v>24</v>
      </c>
      <c r="C48" t="s">
        <v>26</v>
      </c>
      <c r="D48">
        <v>46</v>
      </c>
      <c r="E48" t="s">
        <v>141</v>
      </c>
      <c r="K48">
        <v>24</v>
      </c>
      <c r="O48">
        <v>24</v>
      </c>
      <c r="P48">
        <v>1</v>
      </c>
      <c r="Q48" t="s">
        <v>187</v>
      </c>
      <c r="R48">
        <v>24</v>
      </c>
      <c r="S48">
        <v>6.48</v>
      </c>
      <c r="T48">
        <v>8.16</v>
      </c>
      <c r="U48" t="s">
        <v>18</v>
      </c>
      <c r="V48" t="s">
        <v>132</v>
      </c>
      <c r="W48">
        <v>33</v>
      </c>
      <c r="X48">
        <v>33</v>
      </c>
    </row>
    <row r="49" spans="1:24" x14ac:dyDescent="0.3">
      <c r="A49" t="s">
        <v>25</v>
      </c>
      <c r="B49" t="s">
        <v>24</v>
      </c>
      <c r="C49" t="s">
        <v>26</v>
      </c>
      <c r="D49">
        <v>47</v>
      </c>
      <c r="E49" t="s">
        <v>141</v>
      </c>
      <c r="G49">
        <v>9</v>
      </c>
      <c r="K49">
        <v>19</v>
      </c>
      <c r="O49">
        <v>28</v>
      </c>
      <c r="P49">
        <v>1</v>
      </c>
      <c r="Q49" t="s">
        <v>188</v>
      </c>
      <c r="R49">
        <v>28</v>
      </c>
      <c r="S49">
        <v>7.16</v>
      </c>
      <c r="T49">
        <v>8.92</v>
      </c>
      <c r="U49" t="s">
        <v>18</v>
      </c>
      <c r="V49" t="s">
        <v>132</v>
      </c>
      <c r="W49">
        <v>34</v>
      </c>
      <c r="X49">
        <v>34</v>
      </c>
    </row>
    <row r="50" spans="1:24" x14ac:dyDescent="0.3">
      <c r="A50" t="s">
        <v>25</v>
      </c>
      <c r="B50" t="s">
        <v>24</v>
      </c>
      <c r="C50" t="s">
        <v>26</v>
      </c>
      <c r="D50">
        <v>48</v>
      </c>
      <c r="E50" t="s">
        <v>141</v>
      </c>
      <c r="J50">
        <v>4</v>
      </c>
      <c r="L50">
        <v>18</v>
      </c>
      <c r="O50">
        <v>22</v>
      </c>
      <c r="P50">
        <v>1</v>
      </c>
      <c r="Q50" t="s">
        <v>189</v>
      </c>
      <c r="R50">
        <v>22</v>
      </c>
      <c r="S50">
        <v>6.27</v>
      </c>
      <c r="T50">
        <v>7.91</v>
      </c>
      <c r="U50" t="s">
        <v>18</v>
      </c>
      <c r="V50" t="s">
        <v>132</v>
      </c>
      <c r="W50">
        <v>35</v>
      </c>
      <c r="X50">
        <v>35</v>
      </c>
    </row>
    <row r="51" spans="1:24" x14ac:dyDescent="0.3">
      <c r="A51" t="s">
        <v>25</v>
      </c>
      <c r="B51" t="s">
        <v>24</v>
      </c>
      <c r="C51" t="s">
        <v>26</v>
      </c>
      <c r="D51">
        <v>49</v>
      </c>
      <c r="E51" t="s">
        <v>141</v>
      </c>
      <c r="F51">
        <v>4</v>
      </c>
      <c r="M51">
        <v>18</v>
      </c>
      <c r="O51">
        <v>22</v>
      </c>
      <c r="P51">
        <v>1</v>
      </c>
      <c r="Q51" t="s">
        <v>190</v>
      </c>
      <c r="R51">
        <v>22</v>
      </c>
      <c r="S51">
        <v>6.67</v>
      </c>
      <c r="T51">
        <v>8.31</v>
      </c>
      <c r="U51" t="s">
        <v>18</v>
      </c>
      <c r="V51" t="s">
        <v>132</v>
      </c>
      <c r="W51">
        <v>36</v>
      </c>
      <c r="X51">
        <v>36</v>
      </c>
    </row>
    <row r="52" spans="1:24" x14ac:dyDescent="0.3">
      <c r="A52" t="s">
        <v>25</v>
      </c>
      <c r="B52" t="s">
        <v>24</v>
      </c>
      <c r="C52" t="s">
        <v>26</v>
      </c>
      <c r="D52">
        <v>50</v>
      </c>
      <c r="E52" t="s">
        <v>141</v>
      </c>
      <c r="N52">
        <v>18</v>
      </c>
      <c r="O52">
        <v>18</v>
      </c>
      <c r="P52">
        <v>1</v>
      </c>
      <c r="Q52" t="s">
        <v>191</v>
      </c>
      <c r="R52">
        <v>18</v>
      </c>
      <c r="S52">
        <v>5.87</v>
      </c>
      <c r="T52">
        <v>7.43</v>
      </c>
      <c r="U52" t="s">
        <v>18</v>
      </c>
      <c r="V52" t="s">
        <v>132</v>
      </c>
      <c r="W52">
        <v>37</v>
      </c>
      <c r="X52">
        <v>37</v>
      </c>
    </row>
    <row r="53" spans="1:24" x14ac:dyDescent="0.3">
      <c r="A53" t="s">
        <v>25</v>
      </c>
      <c r="B53" t="s">
        <v>24</v>
      </c>
      <c r="C53" t="s">
        <v>26</v>
      </c>
      <c r="D53">
        <v>51</v>
      </c>
      <c r="E53" t="s">
        <v>141</v>
      </c>
      <c r="I53">
        <v>18</v>
      </c>
      <c r="O53">
        <v>18</v>
      </c>
      <c r="P53">
        <v>1</v>
      </c>
      <c r="Q53" t="s">
        <v>192</v>
      </c>
      <c r="R53">
        <v>18</v>
      </c>
      <c r="S53">
        <v>4.3899999999999997</v>
      </c>
      <c r="T53">
        <v>5.95</v>
      </c>
      <c r="U53" t="s">
        <v>18</v>
      </c>
      <c r="V53" t="s">
        <v>132</v>
      </c>
      <c r="W53">
        <v>38</v>
      </c>
      <c r="X53">
        <v>38</v>
      </c>
    </row>
    <row r="54" spans="1:24" x14ac:dyDescent="0.3">
      <c r="A54" t="s">
        <v>25</v>
      </c>
      <c r="B54" t="s">
        <v>24</v>
      </c>
      <c r="C54" t="s">
        <v>26</v>
      </c>
      <c r="D54">
        <v>52</v>
      </c>
      <c r="E54" t="s">
        <v>142</v>
      </c>
      <c r="H54">
        <v>30</v>
      </c>
      <c r="O54">
        <v>30</v>
      </c>
      <c r="P54">
        <v>1</v>
      </c>
      <c r="Q54" t="s">
        <v>193</v>
      </c>
      <c r="R54">
        <v>30</v>
      </c>
      <c r="S54">
        <v>7.02</v>
      </c>
      <c r="T54">
        <v>8.82</v>
      </c>
      <c r="U54" t="s">
        <v>18</v>
      </c>
      <c r="V54" t="s">
        <v>132</v>
      </c>
      <c r="W54">
        <v>39</v>
      </c>
      <c r="X54">
        <v>39</v>
      </c>
    </row>
    <row r="55" spans="1:24" x14ac:dyDescent="0.3">
      <c r="A55" t="s">
        <v>25</v>
      </c>
      <c r="B55" t="s">
        <v>24</v>
      </c>
      <c r="C55" t="s">
        <v>26</v>
      </c>
      <c r="D55">
        <v>53</v>
      </c>
      <c r="E55" t="s">
        <v>142</v>
      </c>
      <c r="I55">
        <v>30</v>
      </c>
      <c r="O55">
        <v>30</v>
      </c>
      <c r="P55">
        <v>1</v>
      </c>
      <c r="Q55" t="s">
        <v>194</v>
      </c>
      <c r="R55">
        <v>30</v>
      </c>
      <c r="S55">
        <v>7.32</v>
      </c>
      <c r="T55">
        <v>9.1199999999999992</v>
      </c>
      <c r="U55" t="s">
        <v>18</v>
      </c>
      <c r="V55" t="s">
        <v>132</v>
      </c>
      <c r="W55">
        <v>40</v>
      </c>
      <c r="X55">
        <v>40</v>
      </c>
    </row>
    <row r="56" spans="1:24" x14ac:dyDescent="0.3">
      <c r="A56" t="s">
        <v>25</v>
      </c>
      <c r="B56" t="s">
        <v>24</v>
      </c>
      <c r="C56" t="s">
        <v>26</v>
      </c>
      <c r="D56">
        <v>54</v>
      </c>
      <c r="E56" t="s">
        <v>142</v>
      </c>
      <c r="J56">
        <v>24</v>
      </c>
      <c r="O56">
        <v>24</v>
      </c>
      <c r="P56">
        <v>1</v>
      </c>
      <c r="Q56" t="s">
        <v>195</v>
      </c>
      <c r="R56">
        <v>24</v>
      </c>
      <c r="S56">
        <v>6.29</v>
      </c>
      <c r="T56">
        <v>7.97</v>
      </c>
      <c r="U56" t="s">
        <v>18</v>
      </c>
      <c r="V56" t="s">
        <v>132</v>
      </c>
      <c r="W56">
        <v>41</v>
      </c>
      <c r="X56">
        <v>41</v>
      </c>
    </row>
    <row r="57" spans="1:24" x14ac:dyDescent="0.3">
      <c r="A57" t="s">
        <v>25</v>
      </c>
      <c r="B57" t="s">
        <v>24</v>
      </c>
      <c r="C57" t="s">
        <v>26</v>
      </c>
      <c r="D57">
        <v>55</v>
      </c>
      <c r="E57" t="s">
        <v>142</v>
      </c>
      <c r="K57">
        <v>24</v>
      </c>
      <c r="O57">
        <v>24</v>
      </c>
      <c r="P57">
        <v>1</v>
      </c>
      <c r="Q57" t="s">
        <v>196</v>
      </c>
      <c r="R57">
        <v>24</v>
      </c>
      <c r="S57">
        <v>6.48</v>
      </c>
      <c r="T57">
        <v>8.16</v>
      </c>
      <c r="U57" t="s">
        <v>18</v>
      </c>
      <c r="V57" t="s">
        <v>132</v>
      </c>
      <c r="W57">
        <v>42</v>
      </c>
      <c r="X57">
        <v>42</v>
      </c>
    </row>
    <row r="58" spans="1:24" x14ac:dyDescent="0.3">
      <c r="A58" t="s">
        <v>25</v>
      </c>
      <c r="B58" t="s">
        <v>24</v>
      </c>
      <c r="C58" t="s">
        <v>26</v>
      </c>
      <c r="D58">
        <v>56</v>
      </c>
      <c r="E58" t="s">
        <v>142</v>
      </c>
      <c r="G58">
        <v>20</v>
      </c>
      <c r="O58">
        <v>20</v>
      </c>
      <c r="P58">
        <v>1</v>
      </c>
      <c r="Q58" t="s">
        <v>197</v>
      </c>
      <c r="R58">
        <v>20</v>
      </c>
      <c r="S58">
        <v>4.5199999999999996</v>
      </c>
      <c r="T58">
        <v>6.12</v>
      </c>
      <c r="U58" t="s">
        <v>18</v>
      </c>
      <c r="V58" t="s">
        <v>132</v>
      </c>
      <c r="W58">
        <v>43</v>
      </c>
      <c r="X58">
        <v>43</v>
      </c>
    </row>
    <row r="59" spans="1:24" x14ac:dyDescent="0.3">
      <c r="A59" t="s">
        <v>25</v>
      </c>
      <c r="B59" t="s">
        <v>24</v>
      </c>
      <c r="C59" t="s">
        <v>26</v>
      </c>
      <c r="D59">
        <v>57</v>
      </c>
      <c r="E59" t="s">
        <v>142</v>
      </c>
      <c r="H59">
        <v>22</v>
      </c>
      <c r="O59">
        <v>22</v>
      </c>
      <c r="P59">
        <v>1</v>
      </c>
      <c r="Q59" t="s">
        <v>198</v>
      </c>
      <c r="R59">
        <v>22</v>
      </c>
      <c r="S59">
        <v>5.15</v>
      </c>
      <c r="T59">
        <v>6.79</v>
      </c>
      <c r="U59" t="s">
        <v>18</v>
      </c>
      <c r="V59" t="s">
        <v>132</v>
      </c>
      <c r="W59">
        <v>44</v>
      </c>
      <c r="X59">
        <v>44</v>
      </c>
    </row>
    <row r="60" spans="1:24" x14ac:dyDescent="0.3">
      <c r="A60" t="s">
        <v>25</v>
      </c>
      <c r="B60" t="s">
        <v>24</v>
      </c>
      <c r="C60" t="s">
        <v>26</v>
      </c>
      <c r="D60">
        <v>58</v>
      </c>
      <c r="E60" t="s">
        <v>142</v>
      </c>
      <c r="I60">
        <v>25</v>
      </c>
      <c r="O60">
        <v>25</v>
      </c>
      <c r="P60">
        <v>1</v>
      </c>
      <c r="Q60" t="s">
        <v>199</v>
      </c>
      <c r="R60">
        <v>25</v>
      </c>
      <c r="S60">
        <v>6.1</v>
      </c>
      <c r="T60">
        <v>7.8</v>
      </c>
      <c r="U60" t="s">
        <v>18</v>
      </c>
      <c r="V60" t="s">
        <v>132</v>
      </c>
      <c r="W60">
        <v>45</v>
      </c>
      <c r="X60">
        <v>45</v>
      </c>
    </row>
    <row r="61" spans="1:24" x14ac:dyDescent="0.3">
      <c r="A61" t="s">
        <v>25</v>
      </c>
      <c r="B61" t="s">
        <v>24</v>
      </c>
      <c r="C61" t="s">
        <v>26</v>
      </c>
      <c r="D61">
        <v>59</v>
      </c>
      <c r="E61" t="s">
        <v>142</v>
      </c>
      <c r="J61">
        <v>19</v>
      </c>
      <c r="O61">
        <v>19</v>
      </c>
      <c r="P61">
        <v>1</v>
      </c>
      <c r="Q61" t="s">
        <v>200</v>
      </c>
      <c r="R61">
        <v>19</v>
      </c>
      <c r="S61">
        <v>4.9800000000000004</v>
      </c>
      <c r="T61">
        <v>6.56</v>
      </c>
      <c r="U61" t="s">
        <v>18</v>
      </c>
      <c r="V61" t="s">
        <v>132</v>
      </c>
      <c r="W61">
        <v>46</v>
      </c>
      <c r="X61">
        <v>46</v>
      </c>
    </row>
    <row r="62" spans="1:24" x14ac:dyDescent="0.3">
      <c r="A62" t="s">
        <v>25</v>
      </c>
      <c r="B62" t="s">
        <v>24</v>
      </c>
      <c r="C62" t="s">
        <v>26</v>
      </c>
      <c r="D62">
        <v>60</v>
      </c>
      <c r="E62" t="s">
        <v>143</v>
      </c>
      <c r="F62">
        <v>2</v>
      </c>
      <c r="G62">
        <v>25</v>
      </c>
      <c r="O62">
        <v>27</v>
      </c>
      <c r="P62">
        <v>1</v>
      </c>
      <c r="Q62" t="s">
        <v>201</v>
      </c>
      <c r="R62">
        <v>27</v>
      </c>
      <c r="S62">
        <v>6.09</v>
      </c>
      <c r="T62">
        <v>7.83</v>
      </c>
      <c r="U62" t="s">
        <v>18</v>
      </c>
      <c r="V62" t="s">
        <v>132</v>
      </c>
      <c r="W62">
        <v>47</v>
      </c>
      <c r="X62">
        <v>47</v>
      </c>
    </row>
    <row r="63" spans="1:24" x14ac:dyDescent="0.3">
      <c r="A63" t="s">
        <v>25</v>
      </c>
      <c r="B63" t="s">
        <v>24</v>
      </c>
      <c r="C63" t="s">
        <v>26</v>
      </c>
      <c r="D63">
        <v>61</v>
      </c>
      <c r="E63" t="s">
        <v>143</v>
      </c>
      <c r="H63">
        <v>30</v>
      </c>
      <c r="O63">
        <v>30</v>
      </c>
      <c r="P63">
        <v>1</v>
      </c>
      <c r="Q63" t="s">
        <v>202</v>
      </c>
      <c r="R63">
        <v>30</v>
      </c>
      <c r="S63">
        <v>7.02</v>
      </c>
      <c r="T63">
        <v>8.82</v>
      </c>
      <c r="U63" t="s">
        <v>18</v>
      </c>
      <c r="V63" t="s">
        <v>132</v>
      </c>
      <c r="W63">
        <v>48</v>
      </c>
      <c r="X63">
        <v>48</v>
      </c>
    </row>
    <row r="64" spans="1:24" x14ac:dyDescent="0.3">
      <c r="A64" t="s">
        <v>25</v>
      </c>
      <c r="B64" t="s">
        <v>24</v>
      </c>
      <c r="C64" t="s">
        <v>26</v>
      </c>
      <c r="D64">
        <v>62</v>
      </c>
      <c r="E64" t="s">
        <v>143</v>
      </c>
      <c r="H64">
        <v>29</v>
      </c>
      <c r="O64">
        <v>29</v>
      </c>
      <c r="P64">
        <v>1</v>
      </c>
      <c r="Q64" t="s">
        <v>203</v>
      </c>
      <c r="R64">
        <v>29</v>
      </c>
      <c r="S64">
        <v>6.79</v>
      </c>
      <c r="T64">
        <v>8.57</v>
      </c>
      <c r="U64" t="s">
        <v>18</v>
      </c>
      <c r="V64" t="s">
        <v>132</v>
      </c>
      <c r="W64">
        <v>49</v>
      </c>
      <c r="X64">
        <v>49</v>
      </c>
    </row>
    <row r="65" spans="1:24" x14ac:dyDescent="0.3">
      <c r="A65" t="s">
        <v>25</v>
      </c>
      <c r="B65" t="s">
        <v>24</v>
      </c>
      <c r="C65" t="s">
        <v>26</v>
      </c>
      <c r="D65">
        <v>63</v>
      </c>
      <c r="E65" t="s">
        <v>143</v>
      </c>
      <c r="I65">
        <v>30</v>
      </c>
      <c r="O65">
        <v>30</v>
      </c>
      <c r="P65">
        <v>2</v>
      </c>
      <c r="Q65" t="s">
        <v>204</v>
      </c>
      <c r="R65">
        <v>60</v>
      </c>
      <c r="S65">
        <v>7.32</v>
      </c>
      <c r="T65">
        <v>9.1199999999999992</v>
      </c>
      <c r="U65" t="s">
        <v>18</v>
      </c>
      <c r="V65" t="s">
        <v>132</v>
      </c>
      <c r="W65">
        <v>50</v>
      </c>
      <c r="X65">
        <v>50</v>
      </c>
    </row>
    <row r="66" spans="1:24" x14ac:dyDescent="0.3">
      <c r="A66" t="s">
        <v>25</v>
      </c>
      <c r="B66" t="s">
        <v>24</v>
      </c>
      <c r="C66" t="s">
        <v>26</v>
      </c>
      <c r="D66">
        <v>64</v>
      </c>
      <c r="E66" t="s">
        <v>143</v>
      </c>
      <c r="I66">
        <v>30</v>
      </c>
      <c r="O66">
        <v>30</v>
      </c>
      <c r="P66">
        <v>2</v>
      </c>
      <c r="Q66" t="s">
        <v>204</v>
      </c>
      <c r="R66">
        <v>60</v>
      </c>
      <c r="S66">
        <v>7.32</v>
      </c>
      <c r="T66">
        <v>9.1199999999999992</v>
      </c>
      <c r="U66" t="s">
        <v>18</v>
      </c>
      <c r="V66" t="s">
        <v>132</v>
      </c>
      <c r="W66">
        <v>50</v>
      </c>
      <c r="X66">
        <v>50</v>
      </c>
    </row>
    <row r="67" spans="1:24" x14ac:dyDescent="0.3">
      <c r="A67" t="s">
        <v>25</v>
      </c>
      <c r="B67" t="s">
        <v>24</v>
      </c>
      <c r="C67" t="s">
        <v>26</v>
      </c>
      <c r="D67">
        <v>65</v>
      </c>
      <c r="E67" t="s">
        <v>143</v>
      </c>
      <c r="I67">
        <v>13</v>
      </c>
      <c r="N67">
        <v>12</v>
      </c>
      <c r="O67">
        <v>25</v>
      </c>
      <c r="P67">
        <v>1</v>
      </c>
      <c r="Q67" t="s">
        <v>205</v>
      </c>
      <c r="R67">
        <v>25</v>
      </c>
      <c r="S67">
        <v>7.08</v>
      </c>
      <c r="T67">
        <v>8.7799999999999994</v>
      </c>
      <c r="U67" t="s">
        <v>18</v>
      </c>
      <c r="V67" t="s">
        <v>132</v>
      </c>
      <c r="W67">
        <v>51</v>
      </c>
      <c r="X67">
        <v>51</v>
      </c>
    </row>
    <row r="68" spans="1:24" x14ac:dyDescent="0.3">
      <c r="A68" t="s">
        <v>25</v>
      </c>
      <c r="B68" t="s">
        <v>24</v>
      </c>
      <c r="C68" t="s">
        <v>26</v>
      </c>
      <c r="D68">
        <v>66</v>
      </c>
      <c r="E68" t="s">
        <v>143</v>
      </c>
      <c r="J68">
        <v>24</v>
      </c>
      <c r="O68">
        <v>24</v>
      </c>
      <c r="P68">
        <v>2</v>
      </c>
      <c r="Q68" t="s">
        <v>206</v>
      </c>
      <c r="R68">
        <v>48</v>
      </c>
      <c r="S68">
        <v>6.29</v>
      </c>
      <c r="T68">
        <v>7.97</v>
      </c>
      <c r="U68" t="s">
        <v>18</v>
      </c>
      <c r="V68" t="s">
        <v>132</v>
      </c>
      <c r="W68">
        <v>52</v>
      </c>
      <c r="X68">
        <v>52</v>
      </c>
    </row>
    <row r="69" spans="1:24" x14ac:dyDescent="0.3">
      <c r="A69" t="s">
        <v>25</v>
      </c>
      <c r="B69" t="s">
        <v>24</v>
      </c>
      <c r="C69" t="s">
        <v>26</v>
      </c>
      <c r="D69">
        <v>67</v>
      </c>
      <c r="E69" t="s">
        <v>143</v>
      </c>
      <c r="J69">
        <v>24</v>
      </c>
      <c r="O69">
        <v>24</v>
      </c>
      <c r="P69">
        <v>2</v>
      </c>
      <c r="Q69" t="s">
        <v>206</v>
      </c>
      <c r="R69">
        <v>48</v>
      </c>
      <c r="S69">
        <v>6.29</v>
      </c>
      <c r="T69">
        <v>7.97</v>
      </c>
      <c r="U69" t="s">
        <v>18</v>
      </c>
      <c r="V69" t="s">
        <v>132</v>
      </c>
      <c r="W69">
        <v>52</v>
      </c>
      <c r="X69">
        <v>52</v>
      </c>
    </row>
    <row r="70" spans="1:24" x14ac:dyDescent="0.3">
      <c r="A70" t="s">
        <v>25</v>
      </c>
      <c r="B70" t="s">
        <v>24</v>
      </c>
      <c r="C70" t="s">
        <v>26</v>
      </c>
      <c r="D70">
        <v>68</v>
      </c>
      <c r="E70" t="s">
        <v>143</v>
      </c>
      <c r="K70">
        <v>24</v>
      </c>
      <c r="O70">
        <v>24</v>
      </c>
      <c r="P70">
        <v>1</v>
      </c>
      <c r="Q70" t="s">
        <v>207</v>
      </c>
      <c r="R70">
        <v>24</v>
      </c>
      <c r="S70">
        <v>6.48</v>
      </c>
      <c r="T70">
        <v>8.16</v>
      </c>
      <c r="U70" t="s">
        <v>18</v>
      </c>
      <c r="V70" t="s">
        <v>132</v>
      </c>
      <c r="W70">
        <v>53</v>
      </c>
      <c r="X70">
        <v>53</v>
      </c>
    </row>
    <row r="71" spans="1:24" x14ac:dyDescent="0.3">
      <c r="A71" t="s">
        <v>25</v>
      </c>
      <c r="B71" t="s">
        <v>24</v>
      </c>
      <c r="C71" t="s">
        <v>26</v>
      </c>
      <c r="D71">
        <v>69</v>
      </c>
      <c r="E71" t="s">
        <v>143</v>
      </c>
      <c r="J71">
        <v>5</v>
      </c>
      <c r="L71">
        <v>14</v>
      </c>
      <c r="O71">
        <v>19</v>
      </c>
      <c r="P71">
        <v>1</v>
      </c>
      <c r="Q71" t="s">
        <v>208</v>
      </c>
      <c r="R71">
        <v>19</v>
      </c>
      <c r="S71">
        <v>5.37</v>
      </c>
      <c r="T71">
        <v>6.95</v>
      </c>
      <c r="U71" t="s">
        <v>18</v>
      </c>
      <c r="V71" t="s">
        <v>132</v>
      </c>
      <c r="W71">
        <v>54</v>
      </c>
      <c r="X71">
        <v>54</v>
      </c>
    </row>
    <row r="72" spans="1:24" x14ac:dyDescent="0.3">
      <c r="A72" t="s">
        <v>25</v>
      </c>
      <c r="B72" t="s">
        <v>24</v>
      </c>
      <c r="C72" t="s">
        <v>26</v>
      </c>
      <c r="D72">
        <v>70</v>
      </c>
      <c r="E72" t="s">
        <v>143</v>
      </c>
      <c r="K72">
        <v>5</v>
      </c>
      <c r="M72">
        <v>12</v>
      </c>
      <c r="O72">
        <v>17</v>
      </c>
      <c r="P72">
        <v>1</v>
      </c>
      <c r="Q72" t="s">
        <v>209</v>
      </c>
      <c r="R72">
        <v>17</v>
      </c>
      <c r="S72">
        <v>5.21</v>
      </c>
      <c r="T72">
        <v>6.75</v>
      </c>
      <c r="U72" t="s">
        <v>18</v>
      </c>
      <c r="V72" t="s">
        <v>132</v>
      </c>
      <c r="W72">
        <v>55</v>
      </c>
      <c r="X72">
        <v>55</v>
      </c>
    </row>
    <row r="73" spans="1:24" x14ac:dyDescent="0.3">
      <c r="A73" t="s">
        <v>25</v>
      </c>
      <c r="B73" t="s">
        <v>24</v>
      </c>
      <c r="C73" t="s">
        <v>26</v>
      </c>
      <c r="D73">
        <v>71</v>
      </c>
      <c r="E73" t="s">
        <v>144</v>
      </c>
      <c r="G73">
        <v>30</v>
      </c>
      <c r="O73">
        <v>30</v>
      </c>
      <c r="P73">
        <v>1</v>
      </c>
      <c r="Q73" t="s">
        <v>210</v>
      </c>
      <c r="R73">
        <v>30</v>
      </c>
      <c r="S73">
        <v>6.78</v>
      </c>
      <c r="T73">
        <v>8.58</v>
      </c>
      <c r="U73" t="s">
        <v>18</v>
      </c>
      <c r="V73" t="s">
        <v>132</v>
      </c>
      <c r="W73">
        <v>56</v>
      </c>
      <c r="X73">
        <v>56</v>
      </c>
    </row>
    <row r="74" spans="1:24" x14ac:dyDescent="0.3">
      <c r="A74" t="s">
        <v>25</v>
      </c>
      <c r="B74" t="s">
        <v>24</v>
      </c>
      <c r="C74" t="s">
        <v>26</v>
      </c>
      <c r="D74">
        <v>72</v>
      </c>
      <c r="E74" t="s">
        <v>144</v>
      </c>
      <c r="H74">
        <v>30</v>
      </c>
      <c r="O74">
        <v>30</v>
      </c>
      <c r="P74">
        <v>2</v>
      </c>
      <c r="Q74" t="s">
        <v>211</v>
      </c>
      <c r="R74">
        <v>60</v>
      </c>
      <c r="S74">
        <v>7.02</v>
      </c>
      <c r="T74">
        <v>8.82</v>
      </c>
      <c r="U74" t="s">
        <v>18</v>
      </c>
      <c r="V74" t="s">
        <v>132</v>
      </c>
      <c r="W74">
        <v>57</v>
      </c>
      <c r="X74">
        <v>57</v>
      </c>
    </row>
    <row r="75" spans="1:24" x14ac:dyDescent="0.3">
      <c r="A75" t="s">
        <v>25</v>
      </c>
      <c r="B75" t="s">
        <v>24</v>
      </c>
      <c r="C75" t="s">
        <v>26</v>
      </c>
      <c r="D75">
        <v>73</v>
      </c>
      <c r="E75" t="s">
        <v>144</v>
      </c>
      <c r="H75">
        <v>30</v>
      </c>
      <c r="O75">
        <v>30</v>
      </c>
      <c r="P75">
        <v>2</v>
      </c>
      <c r="Q75" t="s">
        <v>211</v>
      </c>
      <c r="R75">
        <v>60</v>
      </c>
      <c r="S75">
        <v>7.02</v>
      </c>
      <c r="T75">
        <v>8.82</v>
      </c>
      <c r="U75" t="s">
        <v>18</v>
      </c>
      <c r="V75" t="s">
        <v>132</v>
      </c>
      <c r="W75">
        <v>57</v>
      </c>
      <c r="X75">
        <v>57</v>
      </c>
    </row>
    <row r="76" spans="1:24" x14ac:dyDescent="0.3">
      <c r="A76" t="s">
        <v>25</v>
      </c>
      <c r="B76" t="s">
        <v>24</v>
      </c>
      <c r="C76" t="s">
        <v>26</v>
      </c>
      <c r="D76">
        <v>74</v>
      </c>
      <c r="E76" t="s">
        <v>144</v>
      </c>
      <c r="I76">
        <v>30</v>
      </c>
      <c r="O76">
        <v>30</v>
      </c>
      <c r="P76">
        <v>2</v>
      </c>
      <c r="Q76" t="s">
        <v>212</v>
      </c>
      <c r="R76">
        <v>60</v>
      </c>
      <c r="S76">
        <v>7.32</v>
      </c>
      <c r="T76">
        <v>9.1199999999999992</v>
      </c>
      <c r="U76" t="s">
        <v>18</v>
      </c>
      <c r="V76" t="s">
        <v>132</v>
      </c>
      <c r="W76">
        <v>58</v>
      </c>
      <c r="X76">
        <v>58</v>
      </c>
    </row>
    <row r="77" spans="1:24" x14ac:dyDescent="0.3">
      <c r="A77" t="s">
        <v>25</v>
      </c>
      <c r="B77" t="s">
        <v>24</v>
      </c>
      <c r="C77" t="s">
        <v>26</v>
      </c>
      <c r="D77">
        <v>75</v>
      </c>
      <c r="E77" t="s">
        <v>144</v>
      </c>
      <c r="I77">
        <v>30</v>
      </c>
      <c r="O77">
        <v>30</v>
      </c>
      <c r="P77">
        <v>2</v>
      </c>
      <c r="Q77" t="s">
        <v>212</v>
      </c>
      <c r="R77">
        <v>60</v>
      </c>
      <c r="S77">
        <v>7.32</v>
      </c>
      <c r="T77">
        <v>9.1199999999999992</v>
      </c>
      <c r="U77" t="s">
        <v>18</v>
      </c>
      <c r="V77" t="s">
        <v>132</v>
      </c>
      <c r="W77">
        <v>58</v>
      </c>
      <c r="X77">
        <v>58</v>
      </c>
    </row>
    <row r="78" spans="1:24" x14ac:dyDescent="0.3">
      <c r="A78" t="s">
        <v>25</v>
      </c>
      <c r="B78" t="s">
        <v>24</v>
      </c>
      <c r="C78" t="s">
        <v>26</v>
      </c>
      <c r="D78">
        <v>76</v>
      </c>
      <c r="E78" t="s">
        <v>144</v>
      </c>
      <c r="J78">
        <v>24</v>
      </c>
      <c r="O78">
        <v>24</v>
      </c>
      <c r="P78">
        <v>2</v>
      </c>
      <c r="Q78" t="s">
        <v>213</v>
      </c>
      <c r="R78">
        <v>48</v>
      </c>
      <c r="S78">
        <v>6.29</v>
      </c>
      <c r="T78">
        <v>7.97</v>
      </c>
      <c r="U78" t="s">
        <v>18</v>
      </c>
      <c r="V78" t="s">
        <v>132</v>
      </c>
      <c r="W78">
        <v>59</v>
      </c>
      <c r="X78">
        <v>59</v>
      </c>
    </row>
    <row r="79" spans="1:24" x14ac:dyDescent="0.3">
      <c r="A79" t="s">
        <v>25</v>
      </c>
      <c r="B79" t="s">
        <v>24</v>
      </c>
      <c r="C79" t="s">
        <v>26</v>
      </c>
      <c r="D79">
        <v>77</v>
      </c>
      <c r="E79" t="s">
        <v>144</v>
      </c>
      <c r="J79">
        <v>24</v>
      </c>
      <c r="O79">
        <v>24</v>
      </c>
      <c r="P79">
        <v>2</v>
      </c>
      <c r="Q79" t="s">
        <v>213</v>
      </c>
      <c r="R79">
        <v>48</v>
      </c>
      <c r="S79">
        <v>6.29</v>
      </c>
      <c r="T79">
        <v>7.97</v>
      </c>
      <c r="U79" t="s">
        <v>18</v>
      </c>
      <c r="V79" t="s">
        <v>132</v>
      </c>
      <c r="W79">
        <v>59</v>
      </c>
      <c r="X79">
        <v>59</v>
      </c>
    </row>
    <row r="80" spans="1:24" x14ac:dyDescent="0.3">
      <c r="A80" t="s">
        <v>25</v>
      </c>
      <c r="B80" t="s">
        <v>24</v>
      </c>
      <c r="C80" t="s">
        <v>26</v>
      </c>
      <c r="D80">
        <v>78</v>
      </c>
      <c r="E80" t="s">
        <v>144</v>
      </c>
      <c r="K80">
        <v>24</v>
      </c>
      <c r="O80">
        <v>24</v>
      </c>
      <c r="P80">
        <v>1</v>
      </c>
      <c r="Q80" t="s">
        <v>214</v>
      </c>
      <c r="R80">
        <v>24</v>
      </c>
      <c r="S80">
        <v>6.48</v>
      </c>
      <c r="T80">
        <v>8.16</v>
      </c>
      <c r="U80" t="s">
        <v>18</v>
      </c>
      <c r="V80" t="s">
        <v>132</v>
      </c>
      <c r="W80">
        <v>60</v>
      </c>
      <c r="X80">
        <v>60</v>
      </c>
    </row>
    <row r="81" spans="1:24" x14ac:dyDescent="0.3">
      <c r="A81" t="s">
        <v>25</v>
      </c>
      <c r="B81" t="s">
        <v>24</v>
      </c>
      <c r="C81" t="s">
        <v>26</v>
      </c>
      <c r="D81">
        <v>79</v>
      </c>
      <c r="E81" t="s">
        <v>144</v>
      </c>
      <c r="F81">
        <v>4</v>
      </c>
      <c r="L81">
        <v>14</v>
      </c>
      <c r="O81">
        <v>18</v>
      </c>
      <c r="P81">
        <v>1</v>
      </c>
      <c r="Q81" t="s">
        <v>215</v>
      </c>
      <c r="R81">
        <v>18</v>
      </c>
      <c r="S81">
        <v>4.93</v>
      </c>
      <c r="T81">
        <v>6.49</v>
      </c>
      <c r="U81" t="s">
        <v>18</v>
      </c>
      <c r="V81" t="s">
        <v>132</v>
      </c>
      <c r="W81">
        <v>61</v>
      </c>
      <c r="X81">
        <v>61</v>
      </c>
    </row>
    <row r="82" spans="1:24" x14ac:dyDescent="0.3">
      <c r="A82" t="s">
        <v>25</v>
      </c>
      <c r="B82" t="s">
        <v>24</v>
      </c>
      <c r="C82" t="s">
        <v>26</v>
      </c>
      <c r="D82">
        <v>80</v>
      </c>
      <c r="E82" t="s">
        <v>144</v>
      </c>
      <c r="H82">
        <v>6</v>
      </c>
      <c r="J82">
        <v>5</v>
      </c>
      <c r="N82">
        <v>10</v>
      </c>
      <c r="O82">
        <v>21</v>
      </c>
      <c r="P82">
        <v>1</v>
      </c>
      <c r="Q82" t="s">
        <v>216</v>
      </c>
      <c r="R82">
        <v>21</v>
      </c>
      <c r="S82">
        <v>5.97</v>
      </c>
      <c r="T82">
        <v>7.59</v>
      </c>
      <c r="U82" t="s">
        <v>18</v>
      </c>
      <c r="V82" t="s">
        <v>132</v>
      </c>
      <c r="W82">
        <v>62</v>
      </c>
      <c r="X82">
        <v>62</v>
      </c>
    </row>
    <row r="83" spans="1:24" x14ac:dyDescent="0.3">
      <c r="A83" t="s">
        <v>25</v>
      </c>
      <c r="B83" t="s">
        <v>24</v>
      </c>
      <c r="C83" t="s">
        <v>26</v>
      </c>
      <c r="D83">
        <v>81</v>
      </c>
      <c r="E83" t="s">
        <v>144</v>
      </c>
      <c r="I83">
        <v>17</v>
      </c>
      <c r="O83">
        <v>17</v>
      </c>
      <c r="P83">
        <v>1</v>
      </c>
      <c r="Q83" t="s">
        <v>217</v>
      </c>
      <c r="R83">
        <v>17</v>
      </c>
      <c r="S83">
        <v>4.1500000000000004</v>
      </c>
      <c r="T83">
        <v>5.69</v>
      </c>
      <c r="U83" t="s">
        <v>18</v>
      </c>
      <c r="V83" t="s">
        <v>132</v>
      </c>
      <c r="W83">
        <v>63</v>
      </c>
      <c r="X83">
        <v>63</v>
      </c>
    </row>
    <row r="84" spans="1:24" x14ac:dyDescent="0.3">
      <c r="A84" t="s">
        <v>25</v>
      </c>
      <c r="B84" t="s">
        <v>24</v>
      </c>
      <c r="C84" t="s">
        <v>26</v>
      </c>
      <c r="D84">
        <v>82</v>
      </c>
      <c r="E84" t="s">
        <v>144</v>
      </c>
      <c r="K84">
        <v>7</v>
      </c>
      <c r="M84">
        <v>10</v>
      </c>
      <c r="O84">
        <v>17</v>
      </c>
      <c r="P84">
        <v>1</v>
      </c>
      <c r="Q84" t="s">
        <v>218</v>
      </c>
      <c r="R84">
        <v>17</v>
      </c>
      <c r="S84">
        <v>5.1100000000000003</v>
      </c>
      <c r="T84">
        <v>6.65</v>
      </c>
      <c r="U84" t="s">
        <v>18</v>
      </c>
      <c r="V84" t="s">
        <v>132</v>
      </c>
      <c r="W84">
        <v>64</v>
      </c>
      <c r="X84">
        <v>64</v>
      </c>
    </row>
    <row r="85" spans="1:24" x14ac:dyDescent="0.3">
      <c r="A85" t="s">
        <v>25</v>
      </c>
      <c r="B85" t="s">
        <v>24</v>
      </c>
      <c r="C85" t="s">
        <v>26</v>
      </c>
      <c r="D85">
        <v>83</v>
      </c>
      <c r="E85" t="s">
        <v>135</v>
      </c>
      <c r="F85">
        <v>2</v>
      </c>
      <c r="G85">
        <v>5</v>
      </c>
      <c r="H85">
        <v>6</v>
      </c>
      <c r="I85">
        <v>8</v>
      </c>
      <c r="O85">
        <v>21</v>
      </c>
      <c r="P85">
        <v>1</v>
      </c>
      <c r="Q85" t="s">
        <v>219</v>
      </c>
      <c r="R85">
        <v>21</v>
      </c>
      <c r="S85">
        <v>4.92</v>
      </c>
      <c r="T85">
        <v>6.54</v>
      </c>
      <c r="U85" t="s">
        <v>18</v>
      </c>
      <c r="V85" t="s">
        <v>132</v>
      </c>
      <c r="W85">
        <v>65</v>
      </c>
      <c r="X85">
        <v>65</v>
      </c>
    </row>
    <row r="86" spans="1:24" x14ac:dyDescent="0.3">
      <c r="A86" t="s">
        <v>25</v>
      </c>
      <c r="B86" t="s">
        <v>24</v>
      </c>
      <c r="C86" t="s">
        <v>26</v>
      </c>
      <c r="D86">
        <v>84</v>
      </c>
      <c r="E86" t="s">
        <v>135</v>
      </c>
      <c r="J86">
        <v>7</v>
      </c>
      <c r="K86">
        <v>4</v>
      </c>
      <c r="L86">
        <v>3</v>
      </c>
      <c r="M86">
        <v>2</v>
      </c>
      <c r="N86">
        <v>2</v>
      </c>
      <c r="O86">
        <v>18</v>
      </c>
      <c r="P86">
        <v>1</v>
      </c>
      <c r="Q86" t="s">
        <v>220</v>
      </c>
      <c r="R86">
        <v>18</v>
      </c>
      <c r="S86">
        <v>5.08</v>
      </c>
      <c r="T86">
        <v>6.64</v>
      </c>
      <c r="U86" t="s">
        <v>18</v>
      </c>
      <c r="V86" t="s">
        <v>132</v>
      </c>
      <c r="W86">
        <v>66</v>
      </c>
      <c r="X86">
        <v>66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c 3 5 5 a 0 9 - 1 4 d 8 - 4 1 6 5 - 8 5 0 f - d c e 4 4 b 2 2 b e d e "   x m l n s = " h t t p : / / s c h e m a s . m i c r o s o f t . c o m / D a t a M a s h u p " > A A A A A O g E A A B Q S w M E F A A C A A g A d X i M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B 1 e I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X i M W d e R b B z g A Q A A i R Y A A B M A H A B G b 3 J t d W x h c y 9 T Z W N 0 a W 9 u M S 5 t I K I Y A C i g F A A A A A A A A A A A A A A A A A A A A A A A A A A A A O 2 Y U W v q M B T H 3 w W / Q + h e F I o g u 9 s Y Y w + 7 s V w E r Z s t b E N E o j 2 z Z W 1 S 0 h Q 6 i t 9 9 s d n 0 2 t g X 9 z C E l E L h f 0 7 + p z m c H y 3 J Y C U i R p G n n v 2 7 d q v d y k L C I U A + W c b Q R / c o B t F u I X l 5 L O c r k I p T r C D u 4 Z x z o O K Z 8 f c l Y + + d b j l z S Q L 3 l l p p z T c z z K i Q K X N b G V x Y O C R 0 v T X / S M G S T l V q z + e E Z m + M J 5 j F e U K 3 w a y j q t l l a Q 0 c D 0 + H j / 5 w 4 l o 2 E j K K B B R i Y 6 P S 8 v z X k b P A k 4 G j h f 4 5 7 s C Z a j L 2 d y 6 E f i i J x Y z r 1 l I Z U n H 9 p 7 d 9 o U o a 6 9 J I l 1 6 O a c f F B r V J b t S P B R 6 x t 1 C b r Q W e / F d d / M s K N 0 + 0 J v g T / 2 G 0 k F b 6 C v c Z o n U o v p f Q P F k C V 5 1 v j M g q Y y B Z z k F v d x i l a U T X i z E L D q O b 7 m 5 + H o J A T s + Q B l D s x 0 e K l a K m p 1 O b M h t Z K t 9 G / e r e b 6 P u i / N M s O T A e O f 5 f 2 V p + Z V q I y C r E I 2 i T P S m k A I R n X J W J c 3 l p m a y 0 / P u v o p T p I Q e K 6 Q C W 5 d a v V 2 Z 7 4 L d d i u i T X 4 a v p c n 4 3 t p 8 D X 4 G n x / F 9 + r k / G 9 M v g a f A 2 + v 4 v v z c n 4 3 h h 8 z x P f m m 7 4 P W d + b 0 / m 9 9 b w + 0 N + D 1 7 x p V n V Z U O u I b f / g 3 M r c 3 B 1 p t 9 e 8 + t 8 v g B / A l B L A Q I t A B Q A A g A I A H V 4 j F l 4 N 4 j c p g A A A P Y A A A A S A A A A A A A A A A A A A A A A A A A A A A B D b 2 5 m a W c v U G F j a 2 F n Z S 5 4 b W x Q S w E C L Q A U A A I A C A B 1 e I x Z D 8 r p q 6 Q A A A D p A A A A E w A A A A A A A A A A A A A A A A D y A A A A W 0 N v b n R l b n R f V H l w Z X N d L n h t b F B L A Q I t A B Q A A g A I A H V 4 j F n X k W w c 4 A E A A I k W A A A T A A A A A A A A A A A A A A A A A O M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1 5 A A A A A A A A e 3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G N h N W Q y Z C 0 w M z I y L T Q z O T Y t Y m E w N i 0 0 O D g 4 O G E 0 N j Q z Y m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k Z G V k I E l u Z G V 4 L n t E R V N D U k l Q V E l P T i w w f S Z x d W 9 0 O y w m c X V v d D t T Z W N 0 a W 9 u M S 9 U Y W J s Z T E v Q W R k Z W Q g S W 5 k Z X g u e 1 N U W U x F X 0 N P R E U s M X 0 m c X V v d D s s J n F 1 b 3 Q 7 U 2 V j d G l v b j E v V G F i b G U x L 0 F k Z G V k I E l u Z G V 4 L n t H R U 5 E R V I s M n 0 m c X V v d D s s J n F 1 b 3 Q 7 U 2 V j d G l v b j E v V G F i b G U x L 0 F k Z G V k I E l u Z G V 4 L n t D V E 4 s M 3 0 m c X V v d D s s J n F 1 b 3 Q 7 U 2 V j d G l v b j E v V G F i b G U x L 0 F k Z G V k I E l u Z G V 4 L n t D b 2 x v c i w 0 f S Z x d W 9 0 O y w m c X V v d D t T Z W N 0 a W 9 u M S 9 U Y W J s Z T E v Q W R k Z W Q g S W 5 k Z X g u e 1 M s N X 0 m c X V v d D s s J n F 1 b 3 Q 7 U 2 V j d G l v b j E v V G F i b G U x L 0 F k Z G V k I E l u Z G V 4 L n t N L D Z 9 J n F 1 b 3 Q 7 L C Z x d W 9 0 O 1 N l Y 3 R p b 2 4 x L 1 R h Y m x l M S 9 B Z G R l Z C B J b m R l e C 5 7 T C w 3 f S Z x d W 9 0 O y w m c X V v d D t T Z W N 0 a W 9 u M S 9 U Y W J s Z T E v Q W R k Z W Q g S W 5 k Z X g u e 1 h M L D h 9 J n F 1 b 3 Q 7 L C Z x d W 9 0 O 1 N l Y 3 R p b 2 4 x L 1 R h Y m x l M S 9 B Z G R l Z C B J b m R l e C 5 7 W F h M L D l 9 J n F 1 b 3 Q 7 L C Z x d W 9 0 O 1 N l Y 3 R p b 2 4 x L 1 R h Y m x l M S 9 B Z G R l Z C B J b m R l e C 5 7 W F h Y T C w x M H 0 m c X V v d D s s J n F 1 b 3 Q 7 U 2 V j d G l v b j E v V G F i b G U x L 0 F k Z G V k I E l u Z G V 4 L n t Y W F h Y T C w x M X 0 m c X V v d D s s J n F 1 b 3 Q 7 U 2 V j d G l v b j E v V G F i b G U x L 0 F k Z G V k I E l u Z G V 4 L n t Y W F h Y W E w s M T J 9 J n F 1 b 3 Q 7 L C Z x d W 9 0 O 1 N l Y 3 R p b 2 4 x L 1 R h Y m x l M S 9 B Z G R l Z C B J b m R l e C 5 7 W F h Y W F h Y T C w x M 3 0 m c X V v d D s s J n F 1 b 3 Q 7 U 2 V j d G l v b j E v V G F i b G U x L 0 F k Z G V k I E l u Z G V 4 L n t Q Q 1 N f Q 1 R O L D E 0 f S Z x d W 9 0 O y w m c X V v d D t T Z W N 0 a W 9 u M S 9 U Y W J s Z T E v Q W R k Z W Q g S W 5 k Z X g u e 1 F U W S w x N X 0 m c X V v d D s s J n F 1 b 3 Q 7 U 2 V j d G l v b j E v V G F i b G U x L 0 F k Z G V k I E l u Z G V 4 L n t C b 3 h O d W 0 s M T Z 9 J n F 1 b 3 Q 7 L C Z x d W 9 0 O 1 N l Y 3 R p b 2 4 x L 1 R h Y m x l M S 9 B Z G R l Z C B J b m R l e C 5 7 V E 9 U Q U x f U E N T L D E 3 f S Z x d W 9 0 O y w m c X V v d D t T Z W N 0 a W 9 u M S 9 U Y W J s Z T E v Q W R k Z W Q g S W 5 k Z X g u e 0 5 X Z W l n a H Q s M T h 9 J n F 1 b 3 Q 7 L C Z x d W 9 0 O 1 N l Y 3 R p b 2 4 x L 1 R h Y m x l M S 9 B Z G R l Z C B J b m R l e C 5 7 R 1 d l a W d o d C w x O X 0 m c X V v d D s s J n F 1 b 3 Q 7 U 2 V j d G l v b j E v V G F i b G U x L 0 F k Z G V k I E l u Z G V 4 L n t C b 3 h N Z W F z d X J l L D I w f S Z x d W 9 0 O y w m c X V v d D t T Z W N 0 a W 9 u M S 9 U Y W J s Z T E v Q W R k Z W Q g S W 5 k Z X g u e 1 N o a X B w a W 5 n X 0 1 v Z G U s M j F 9 J n F 1 b 3 Q 7 L C Z x d W 9 0 O 1 N l Y 3 R p b 2 4 x L 1 R h Y m x l M S 9 B Z G R l Z C B J b m R l e C 5 7 S W 5 k Z X g s M j J 9 J n F 1 b 3 Q 7 L C Z x d W 9 0 O 1 N l Y 3 R p b 2 4 x L 1 R h Y m x l M S 9 F e H B h b m R l Z C B D d X N 0 b 2 0 u e 0 N 1 c 3 R v b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R h Y m x l M S 9 B Z G R l Z C B J b m R l e C 5 7 R E V T Q 1 J J U F R J T 0 4 s M H 0 m c X V v d D s s J n F 1 b 3 Q 7 U 2 V j d G l v b j E v V G F i b G U x L 0 F k Z G V k I E l u Z G V 4 L n t T V F l M R V 9 D T 0 R F L D F 9 J n F 1 b 3 Q 7 L C Z x d W 9 0 O 1 N l Y 3 R p b 2 4 x L 1 R h Y m x l M S 9 B Z G R l Z C B J b m R l e C 5 7 R 0 V O R E V S L D J 9 J n F 1 b 3 Q 7 L C Z x d W 9 0 O 1 N l Y 3 R p b 2 4 x L 1 R h Y m x l M S 9 B Z G R l Z C B J b m R l e C 5 7 Q 1 R O L D N 9 J n F 1 b 3 Q 7 L C Z x d W 9 0 O 1 N l Y 3 R p b 2 4 x L 1 R h Y m x l M S 9 B Z G R l Z C B J b m R l e C 5 7 Q 2 9 s b 3 I s N H 0 m c X V v d D s s J n F 1 b 3 Q 7 U 2 V j d G l v b j E v V G F i b G U x L 0 F k Z G V k I E l u Z G V 4 L n t T L D V 9 J n F 1 b 3 Q 7 L C Z x d W 9 0 O 1 N l Y 3 R p b 2 4 x L 1 R h Y m x l M S 9 B Z G R l Z C B J b m R l e C 5 7 T S w 2 f S Z x d W 9 0 O y w m c X V v d D t T Z W N 0 a W 9 u M S 9 U Y W J s Z T E v Q W R k Z W Q g S W 5 k Z X g u e 0 w s N 3 0 m c X V v d D s s J n F 1 b 3 Q 7 U 2 V j d G l v b j E v V G F i b G U x L 0 F k Z G V k I E l u Z G V 4 L n t Y T C w 4 f S Z x d W 9 0 O y w m c X V v d D t T Z W N 0 a W 9 u M S 9 U Y W J s Z T E v Q W R k Z W Q g S W 5 k Z X g u e 1 h Y T C w 5 f S Z x d W 9 0 O y w m c X V v d D t T Z W N 0 a W 9 u M S 9 U Y W J s Z T E v Q W R k Z W Q g S W 5 k Z X g u e 1 h Y W E w s M T B 9 J n F 1 b 3 Q 7 L C Z x d W 9 0 O 1 N l Y 3 R p b 2 4 x L 1 R h Y m x l M S 9 B Z G R l Z C B J b m R l e C 5 7 W F h Y W E w s M T F 9 J n F 1 b 3 Q 7 L C Z x d W 9 0 O 1 N l Y 3 R p b 2 4 x L 1 R h Y m x l M S 9 B Z G R l Z C B J b m R l e C 5 7 W F h Y W F h M L D E y f S Z x d W 9 0 O y w m c X V v d D t T Z W N 0 a W 9 u M S 9 U Y W J s Z T E v Q W R k Z W Q g S W 5 k Z X g u e 1 h Y W F h Y W E w s M T N 9 J n F 1 b 3 Q 7 L C Z x d W 9 0 O 1 N l Y 3 R p b 2 4 x L 1 R h Y m x l M S 9 B Z G R l Z C B J b m R l e C 5 7 U E N T X 0 N U T i w x N H 0 m c X V v d D s s J n F 1 b 3 Q 7 U 2 V j d G l v b j E v V G F i b G U x L 0 F k Z G V k I E l u Z G V 4 L n t R V F k s M T V 9 J n F 1 b 3 Q 7 L C Z x d W 9 0 O 1 N l Y 3 R p b 2 4 x L 1 R h Y m x l M S 9 B Z G R l Z C B J b m R l e C 5 7 Q m 9 4 T n V t L D E 2 f S Z x d W 9 0 O y w m c X V v d D t T Z W N 0 a W 9 u M S 9 U Y W J s Z T E v Q W R k Z W Q g S W 5 k Z X g u e 1 R P V E F M X 1 B D U y w x N 3 0 m c X V v d D s s J n F 1 b 3 Q 7 U 2 V j d G l v b j E v V G F i b G U x L 0 F k Z G V k I E l u Z G V 4 L n t O V 2 V p Z 2 h 0 L D E 4 f S Z x d W 9 0 O y w m c X V v d D t T Z W N 0 a W 9 u M S 9 U Y W J s Z T E v Q W R k Z W Q g S W 5 k Z X g u e 0 d X Z W l n a H Q s M T l 9 J n F 1 b 3 Q 7 L C Z x d W 9 0 O 1 N l Y 3 R p b 2 4 x L 1 R h Y m x l M S 9 B Z G R l Z C B J b m R l e C 5 7 Q m 9 4 T W V h c 3 V y Z S w y M H 0 m c X V v d D s s J n F 1 b 3 Q 7 U 2 V j d G l v b j E v V G F i b G U x L 0 F k Z G V k I E l u Z G V 4 L n t T a G l w c G l u Z 1 9 N b 2 R l L D I x f S Z x d W 9 0 O y w m c X V v d D t T Z W N 0 a W 9 u M S 9 U Y W J s Z T E v Q W R k Z W Q g S W 5 k Z X g u e 0 l u Z G V 4 L D I y f S Z x d W 9 0 O y w m c X V v d D t T Z W N 0 a W 9 u M S 9 U Y W J s Z T E v R X h w Y W 5 k Z W Q g Q 3 V z d G 9 t L n t D d X N 0 b 2 0 s M j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R V N D U k l Q V E l P T i Z x d W 9 0 O y w m c X V v d D t T V F l M R V 9 D T 0 R F J n F 1 b 3 Q 7 L C Z x d W 9 0 O 0 d F T k R F U i Z x d W 9 0 O y w m c X V v d D t D V E 4 m c X V v d D s s J n F 1 b 3 Q 7 Q 2 9 s b 3 I m c X V v d D s s J n F 1 b 3 Q 7 U y Z x d W 9 0 O y w m c X V v d D t N J n F 1 b 3 Q 7 L C Z x d W 9 0 O 0 w m c X V v d D s s J n F 1 b 3 Q 7 W E w m c X V v d D s s J n F 1 b 3 Q 7 W F h M J n F 1 b 3 Q 7 L C Z x d W 9 0 O 1 h Y W E w m c X V v d D s s J n F 1 b 3 Q 7 W F h Y W E w m c X V v d D s s J n F 1 b 3 Q 7 W F h Y W F h M J n F 1 b 3 Q 7 L C Z x d W 9 0 O 1 h Y W F h Y W E w m c X V v d D s s J n F 1 b 3 Q 7 U E N T X 0 N U T i Z x d W 9 0 O y w m c X V v d D t R V F k m c X V v d D s s J n F 1 b 3 Q 7 Q m 9 4 T n V t J n F 1 b 3 Q 7 L C Z x d W 9 0 O 1 R P V E F M X 1 B D U y Z x d W 9 0 O y w m c X V v d D t O V 2 V p Z 2 h 0 J n F 1 b 3 Q 7 L C Z x d W 9 0 O 0 d X Z W l n a H Q m c X V v d D s s J n F 1 b 3 Q 7 Q m 9 4 T W V h c 3 V y Z S Z x d W 9 0 O y w m c X V v d D t T a G l w c G l u Z 1 9 N b 2 R l J n F 1 b 3 Q 7 L C Z x d W 9 0 O 0 l u Z G V 4 J n F 1 b 3 Q 7 L C Z x d W 9 0 O 0 N 1 c 3 R v b S Z x d W 9 0 O 1 0 i I C 8 + P E V u d H J 5 I F R 5 c G U 9 I k Z p b G x D b 2 x 1 b W 5 U e X B l c y I g V m F s d W U 9 I n N C Z 1 l H Q U F Z R E F 3 T U R B d 0 1 E Q X d N R E F 3 W U R C U V V H Q m d N Q S I g L z 4 8 R W 5 0 c n k g V H l w Z T 0 i R m l s b E x h c 3 R V c G R h d G V k I i B W Y W x 1 Z T 0 i Z D I w M j Q t M T I t M T J U M D Q 6 M j Q 6 N D U u N z A y N D I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M x N D E y Y m M t O T Y 4 N i 0 0 M 2 U 0 L T l m O W Q t M z g 2 Y z h k M 2 U 0 N D I z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N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R V N D U k l Q V E l P T i Z x d W 9 0 O y w m c X V v d D t T V F l M R V 9 D T 0 R F J n F 1 b 3 Q 7 L C Z x d W 9 0 O 0 d F T k R F U i Z x d W 9 0 O y w m c X V v d D t D V E 4 m c X V v d D s s J n F 1 b 3 Q 7 Q 2 9 s b 3 I m c X V v d D s s J n F 1 b 3 Q 7 U y Z x d W 9 0 O y w m c X V v d D t N J n F 1 b 3 Q 7 L C Z x d W 9 0 O 0 w m c X V v d D s s J n F 1 b 3 Q 7 W E w m c X V v d D s s J n F 1 b 3 Q 7 W F h M J n F 1 b 3 Q 7 L C Z x d W 9 0 O 1 h Y W E w m c X V v d D s s J n F 1 b 3 Q 7 W F h Y W E w m c X V v d D s s J n F 1 b 3 Q 7 W F h Y W F h M J n F 1 b 3 Q 7 L C Z x d W 9 0 O 1 h Y W F h Y W E w m c X V v d D s s J n F 1 b 3 Q 7 U E N T X 0 N U T i Z x d W 9 0 O y w m c X V v d D t R V F k m c X V v d D s s J n F 1 b 3 Q 7 Q m 9 4 T n V t J n F 1 b 3 Q 7 L C Z x d W 9 0 O 1 R P V E F M X 1 B D U y Z x d W 9 0 O y w m c X V v d D t O V 2 V p Z 2 h 0 J n F 1 b 3 Q 7 L C Z x d W 9 0 O 0 d X Z W l n a H Q m c X V v d D s s J n F 1 b 3 Q 7 Q m 9 4 T W V h c 3 V y Z S Z x d W 9 0 O y w m c X V v d D t T a G l w c G l u Z 1 9 N b 2 R l J n F 1 b 3 Q 7 L C Z x d W 9 0 O 0 l u Z G V 4 J n F 1 b 3 Q 7 L C Z x d W 9 0 O 0 N 1 c 3 R v b S Z x d W 9 0 O 1 0 i I C 8 + P E V u d H J 5 I F R 5 c G U 9 I k Z p b G x D b 2 x 1 b W 5 U e X B l c y I g V m F s d W U 9 I n N C Z 1 l H Q U F Z R E F 3 T U R B d 0 1 E Q X d N R E F 3 W U R C U V V H Q m d N Q S I g L z 4 8 R W 5 0 c n k g V H l w Z T 0 i R m l s b E x h c 3 R V c G R h d G V k I i B W Y W x 1 Z T 0 i Z D I w M j Q t M T I t M T J U M D k 6 M D M 6 N D I u N D k 4 M z Q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k Z G V k I E l u Z G V 4 L n t E R V N D U k l Q V E l P T i w w f S Z x d W 9 0 O y w m c X V v d D t T Z W N 0 a W 9 u M S 9 U Y W J s Z T M v Q W R k Z W Q g S W 5 k Z X g u e 1 N U W U x F X 0 N P R E U s M X 0 m c X V v d D s s J n F 1 b 3 Q 7 U 2 V j d G l v b j E v V G F i b G U z L 0 F k Z G V k I E l u Z G V 4 L n t H R U 5 E R V I s M n 0 m c X V v d D s s J n F 1 b 3 Q 7 U 2 V j d G l v b j E v V G F i b G U z L 0 F k Z G V k I E l u Z G V 4 L n t D V E 4 s M 3 0 m c X V v d D s s J n F 1 b 3 Q 7 U 2 V j d G l v b j E v V G F i b G U z L 0 F k Z G V k I E l u Z G V 4 L n t D b 2 x v c i w 0 f S Z x d W 9 0 O y w m c X V v d D t T Z W N 0 a W 9 u M S 9 U Y W J s Z T M v Q W R k Z W Q g S W 5 k Z X g u e 1 M s N X 0 m c X V v d D s s J n F 1 b 3 Q 7 U 2 V j d G l v b j E v V G F i b G U z L 0 F k Z G V k I E l u Z G V 4 L n t N L D Z 9 J n F 1 b 3 Q 7 L C Z x d W 9 0 O 1 N l Y 3 R p b 2 4 x L 1 R h Y m x l M y 9 B Z G R l Z C B J b m R l e C 5 7 T C w 3 f S Z x d W 9 0 O y w m c X V v d D t T Z W N 0 a W 9 u M S 9 U Y W J s Z T M v Q W R k Z W Q g S W 5 k Z X g u e 1 h M L D h 9 J n F 1 b 3 Q 7 L C Z x d W 9 0 O 1 N l Y 3 R p b 2 4 x L 1 R h Y m x l M y 9 B Z G R l Z C B J b m R l e C 5 7 W F h M L D l 9 J n F 1 b 3 Q 7 L C Z x d W 9 0 O 1 N l Y 3 R p b 2 4 x L 1 R h Y m x l M y 9 B Z G R l Z C B J b m R l e C 5 7 W F h Y T C w x M H 0 m c X V v d D s s J n F 1 b 3 Q 7 U 2 V j d G l v b j E v V G F i b G U z L 0 F k Z G V k I E l u Z G V 4 L n t Y W F h Y T C w x M X 0 m c X V v d D s s J n F 1 b 3 Q 7 U 2 V j d G l v b j E v V G F i b G U z L 0 F k Z G V k I E l u Z G V 4 L n t Y W F h Y W E w s M T J 9 J n F 1 b 3 Q 7 L C Z x d W 9 0 O 1 N l Y 3 R p b 2 4 x L 1 R h Y m x l M y 9 B Z G R l Z C B J b m R l e C 5 7 W F h Y W F h Y T C w x M 3 0 m c X V v d D s s J n F 1 b 3 Q 7 U 2 V j d G l v b j E v V G F i b G U z L 0 F k Z G V k I E l u Z G V 4 L n t Q Q 1 N f Q 1 R O L D E 0 f S Z x d W 9 0 O y w m c X V v d D t T Z W N 0 a W 9 u M S 9 U Y W J s Z T M v Q W R k Z W Q g S W 5 k Z X g u e 1 F U W S w x N X 0 m c X V v d D s s J n F 1 b 3 Q 7 U 2 V j d G l v b j E v V G F i b G U z L 0 F k Z G V k I E l u Z G V 4 L n t C b 3 h O d W 0 s M T Z 9 J n F 1 b 3 Q 7 L C Z x d W 9 0 O 1 N l Y 3 R p b 2 4 x L 1 R h Y m x l M y 9 B Z G R l Z C B J b m R l e C 5 7 V E 9 U Q U x f U E N T L D E 3 f S Z x d W 9 0 O y w m c X V v d D t T Z W N 0 a W 9 u M S 9 U Y W J s Z T M v Q W R k Z W Q g S W 5 k Z X g u e 0 5 X Z W l n a H Q s M T h 9 J n F 1 b 3 Q 7 L C Z x d W 9 0 O 1 N l Y 3 R p b 2 4 x L 1 R h Y m x l M y 9 B Z G R l Z C B J b m R l e C 5 7 R 1 d l a W d o d C w x O X 0 m c X V v d D s s J n F 1 b 3 Q 7 U 2 V j d G l v b j E v V G F i b G U z L 0 F k Z G V k I E l u Z G V 4 L n t C b 3 h N Z W F z d X J l L D I w f S Z x d W 9 0 O y w m c X V v d D t T Z W N 0 a W 9 u M S 9 U Y W J s Z T M v Q W R k Z W Q g S W 5 k Z X g u e 1 N o a X B w a W 5 n X 0 1 v Z G U s M j F 9 J n F 1 b 3 Q 7 L C Z x d W 9 0 O 1 N l Y 3 R p b 2 4 x L 1 R h Y m x l M y 9 B Z G R l Z C B J b m R l e C 5 7 S W 5 k Z X g s M j J 9 J n F 1 b 3 Q 7 L C Z x d W 9 0 O 1 N l Y 3 R p b 2 4 x L 1 R h Y m x l M y 9 F e H B h b m R l Z C B D d X N 0 b 2 0 u e 0 N 1 c 3 R v b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R h Y m x l M y 9 B Z G R l Z C B J b m R l e C 5 7 R E V T Q 1 J J U F R J T 0 4 s M H 0 m c X V v d D s s J n F 1 b 3 Q 7 U 2 V j d G l v b j E v V G F i b G U z L 0 F k Z G V k I E l u Z G V 4 L n t T V F l M R V 9 D T 0 R F L D F 9 J n F 1 b 3 Q 7 L C Z x d W 9 0 O 1 N l Y 3 R p b 2 4 x L 1 R h Y m x l M y 9 B Z G R l Z C B J b m R l e C 5 7 R 0 V O R E V S L D J 9 J n F 1 b 3 Q 7 L C Z x d W 9 0 O 1 N l Y 3 R p b 2 4 x L 1 R h Y m x l M y 9 B Z G R l Z C B J b m R l e C 5 7 Q 1 R O L D N 9 J n F 1 b 3 Q 7 L C Z x d W 9 0 O 1 N l Y 3 R p b 2 4 x L 1 R h Y m x l M y 9 B Z G R l Z C B J b m R l e C 5 7 Q 2 9 s b 3 I s N H 0 m c X V v d D s s J n F 1 b 3 Q 7 U 2 V j d G l v b j E v V G F i b G U z L 0 F k Z G V k I E l u Z G V 4 L n t T L D V 9 J n F 1 b 3 Q 7 L C Z x d W 9 0 O 1 N l Y 3 R p b 2 4 x L 1 R h Y m x l M y 9 B Z G R l Z C B J b m R l e C 5 7 T S w 2 f S Z x d W 9 0 O y w m c X V v d D t T Z W N 0 a W 9 u M S 9 U Y W J s Z T M v Q W R k Z W Q g S W 5 k Z X g u e 0 w s N 3 0 m c X V v d D s s J n F 1 b 3 Q 7 U 2 V j d G l v b j E v V G F i b G U z L 0 F k Z G V k I E l u Z G V 4 L n t Y T C w 4 f S Z x d W 9 0 O y w m c X V v d D t T Z W N 0 a W 9 u M S 9 U Y W J s Z T M v Q W R k Z W Q g S W 5 k Z X g u e 1 h Y T C w 5 f S Z x d W 9 0 O y w m c X V v d D t T Z W N 0 a W 9 u M S 9 U Y W J s Z T M v Q W R k Z W Q g S W 5 k Z X g u e 1 h Y W E w s M T B 9 J n F 1 b 3 Q 7 L C Z x d W 9 0 O 1 N l Y 3 R p b 2 4 x L 1 R h Y m x l M y 9 B Z G R l Z C B J b m R l e C 5 7 W F h Y W E w s M T F 9 J n F 1 b 3 Q 7 L C Z x d W 9 0 O 1 N l Y 3 R p b 2 4 x L 1 R h Y m x l M y 9 B Z G R l Z C B J b m R l e C 5 7 W F h Y W F h M L D E y f S Z x d W 9 0 O y w m c X V v d D t T Z W N 0 a W 9 u M S 9 U Y W J s Z T M v Q W R k Z W Q g S W 5 k Z X g u e 1 h Y W F h Y W E w s M T N 9 J n F 1 b 3 Q 7 L C Z x d W 9 0 O 1 N l Y 3 R p b 2 4 x L 1 R h Y m x l M y 9 B Z G R l Z C B J b m R l e C 5 7 U E N T X 0 N U T i w x N H 0 m c X V v d D s s J n F 1 b 3 Q 7 U 2 V j d G l v b j E v V G F i b G U z L 0 F k Z G V k I E l u Z G V 4 L n t R V F k s M T V 9 J n F 1 b 3 Q 7 L C Z x d W 9 0 O 1 N l Y 3 R p b 2 4 x L 1 R h Y m x l M y 9 B Z G R l Z C B J b m R l e C 5 7 Q m 9 4 T n V t L D E 2 f S Z x d W 9 0 O y w m c X V v d D t T Z W N 0 a W 9 u M S 9 U Y W J s Z T M v Q W R k Z W Q g S W 5 k Z X g u e 1 R P V E F M X 1 B D U y w x N 3 0 m c X V v d D s s J n F 1 b 3 Q 7 U 2 V j d G l v b j E v V G F i b G U z L 0 F k Z G V k I E l u Z G V 4 L n t O V 2 V p Z 2 h 0 L D E 4 f S Z x d W 9 0 O y w m c X V v d D t T Z W N 0 a W 9 u M S 9 U Y W J s Z T M v Q W R k Z W Q g S W 5 k Z X g u e 0 d X Z W l n a H Q s M T l 9 J n F 1 b 3 Q 7 L C Z x d W 9 0 O 1 N l Y 3 R p b 2 4 x L 1 R h Y m x l M y 9 B Z G R l Z C B J b m R l e C 5 7 Q m 9 4 T W V h c 3 V y Z S w y M H 0 m c X V v d D s s J n F 1 b 3 Q 7 U 2 V j d G l v b j E v V G F i b G U z L 0 F k Z G V k I E l u Z G V 4 L n t T a G l w c G l u Z 1 9 N b 2 R l L D I x f S Z x d W 9 0 O y w m c X V v d D t T Z W N 0 a W 9 u M S 9 U Y W J s Z T M v Q W R k Z W Q g S W 5 k Z X g u e 0 l u Z G V 4 L D I y f S Z x d W 9 0 O y w m c X V v d D t T Z W N 0 a W 9 u M S 9 U Y W J s Z T M v R X h w Y W 5 k Z W Q g Q 3 V z d G 9 t L n t D d X N 0 b 2 0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R X h w Y W 5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T I x O D R j Z i 0 1 M D J m L T R i N j A t Y W V i N C 1 j M m U 1 N z R k Y W J m Y 2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N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l Q w N T o w O D o z N i 4 z N j M 4 N z g y W i I g L z 4 8 R W 5 0 c n k g V H l w Z T 0 i R m l s b E N v b H V t b l R 5 c G V z I i B W Y W x 1 Z T 0 i c 0 J n W U d B Q V l E Q X d N R E F 3 T U R B d 0 1 E Q X d Z R E J R V U d C Z 0 1 B I i A v P j x F b n R y e S B U e X B l P S J G a W x s Q 2 9 s d W 1 u T m F t Z X M i I F Z h b H V l P S J z W y Z x d W 9 0 O 0 R F U 0 N S S V B U S U 9 O J n F 1 b 3 Q 7 L C Z x d W 9 0 O 1 N U W U x F X 0 N P R E U m c X V v d D s s J n F 1 b 3 Q 7 R 0 V O R E V S J n F 1 b 3 Q 7 L C Z x d W 9 0 O 0 N U T i Z x d W 9 0 O y w m c X V v d D t D b 2 x v c i Z x d W 9 0 O y w m c X V v d D t T J n F 1 b 3 Q 7 L C Z x d W 9 0 O 0 0 m c X V v d D s s J n F 1 b 3 Q 7 T C Z x d W 9 0 O y w m c X V v d D t Y T C Z x d W 9 0 O y w m c X V v d D t Y W E w m c X V v d D s s J n F 1 b 3 Q 7 W F h Y T C Z x d W 9 0 O y w m c X V v d D t Y W F h Y T C Z x d W 9 0 O y w m c X V v d D t Y W F h Y W E w m c X V v d D s s J n F 1 b 3 Q 7 W F h Y W F h Y T C Z x d W 9 0 O y w m c X V v d D t Q Q 1 N f Q 1 R O J n F 1 b 3 Q 7 L C Z x d W 9 0 O 1 F U W S Z x d W 9 0 O y w m c X V v d D t C b 3 h O d W 0 m c X V v d D s s J n F 1 b 3 Q 7 V E 9 U Q U x f U E N T J n F 1 b 3 Q 7 L C Z x d W 9 0 O 0 5 X Z W l n a H Q m c X V v d D s s J n F 1 b 3 Q 7 R 1 d l a W d o d C Z x d W 9 0 O y w m c X V v d D t C b 3 h N Z W F z d X J l J n F 1 b 3 Q 7 L C Z x d W 9 0 O 1 N o a X B w a W 5 n X 0 1 v Z G U m c X V v d D s s J n F 1 b 3 Q 7 S W 5 k Z X g m c X V v d D s s J n F 1 b 3 Q 7 Q 3 V z d G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B Z G R l Z C B J b m R l e C 5 7 R E V T Q 1 J J U F R J T 0 4 s M H 0 m c X V v d D s s J n F 1 b 3 Q 7 U 2 V j d G l v b j E v V G F i b G U 1 L 0 F k Z G V k I E l u Z G V 4 L n t T V F l M R V 9 D T 0 R F L D F 9 J n F 1 b 3 Q 7 L C Z x d W 9 0 O 1 N l Y 3 R p b 2 4 x L 1 R h Y m x l N S 9 B Z G R l Z C B J b m R l e C 5 7 R 0 V O R E V S L D J 9 J n F 1 b 3 Q 7 L C Z x d W 9 0 O 1 N l Y 3 R p b 2 4 x L 1 R h Y m x l N S 9 B Z G R l Z C B J b m R l e C 5 7 Q 1 R O L D N 9 J n F 1 b 3 Q 7 L C Z x d W 9 0 O 1 N l Y 3 R p b 2 4 x L 1 R h Y m x l N S 9 B Z G R l Z C B J b m R l e C 5 7 Q 2 9 s b 3 I s N H 0 m c X V v d D s s J n F 1 b 3 Q 7 U 2 V j d G l v b j E v V G F i b G U 1 L 0 F k Z G V k I E l u Z G V 4 L n t T L D V 9 J n F 1 b 3 Q 7 L C Z x d W 9 0 O 1 N l Y 3 R p b 2 4 x L 1 R h Y m x l N S 9 B Z G R l Z C B J b m R l e C 5 7 T S w 2 f S Z x d W 9 0 O y w m c X V v d D t T Z W N 0 a W 9 u M S 9 U Y W J s Z T U v Q W R k Z W Q g S W 5 k Z X g u e 0 w s N 3 0 m c X V v d D s s J n F 1 b 3 Q 7 U 2 V j d G l v b j E v V G F i b G U 1 L 0 F k Z G V k I E l u Z G V 4 L n t Y T C w 4 f S Z x d W 9 0 O y w m c X V v d D t T Z W N 0 a W 9 u M S 9 U Y W J s Z T U v Q W R k Z W Q g S W 5 k Z X g u e 1 h Y T C w 5 f S Z x d W 9 0 O y w m c X V v d D t T Z W N 0 a W 9 u M S 9 U Y W J s Z T U v Q W R k Z W Q g S W 5 k Z X g u e 1 h Y W E w s M T B 9 J n F 1 b 3 Q 7 L C Z x d W 9 0 O 1 N l Y 3 R p b 2 4 x L 1 R h Y m x l N S 9 B Z G R l Z C B J b m R l e C 5 7 W F h Y W E w s M T F 9 J n F 1 b 3 Q 7 L C Z x d W 9 0 O 1 N l Y 3 R p b 2 4 x L 1 R h Y m x l N S 9 B Z G R l Z C B J b m R l e C 5 7 W F h Y W F h M L D E y f S Z x d W 9 0 O y w m c X V v d D t T Z W N 0 a W 9 u M S 9 U Y W J s Z T U v Q W R k Z W Q g S W 5 k Z X g u e 1 h Y W F h Y W E w s M T N 9 J n F 1 b 3 Q 7 L C Z x d W 9 0 O 1 N l Y 3 R p b 2 4 x L 1 R h Y m x l N S 9 B Z G R l Z C B J b m R l e C 5 7 U E N T X 0 N U T i w x N H 0 m c X V v d D s s J n F 1 b 3 Q 7 U 2 V j d G l v b j E v V G F i b G U 1 L 0 F k Z G V k I E l u Z G V 4 L n t R V F k s M T V 9 J n F 1 b 3 Q 7 L C Z x d W 9 0 O 1 N l Y 3 R p b 2 4 x L 1 R h Y m x l N S 9 B Z G R l Z C B J b m R l e C 5 7 Q m 9 4 T n V t L D E 2 f S Z x d W 9 0 O y w m c X V v d D t T Z W N 0 a W 9 u M S 9 U Y W J s Z T U v Q W R k Z W Q g S W 5 k Z X g u e 1 R P V E F M X 1 B D U y w x N 3 0 m c X V v d D s s J n F 1 b 3 Q 7 U 2 V j d G l v b j E v V G F i b G U 1 L 0 F k Z G V k I E l u Z G V 4 L n t O V 2 V p Z 2 h 0 L D E 4 f S Z x d W 9 0 O y w m c X V v d D t T Z W N 0 a W 9 u M S 9 U Y W J s Z T U v Q W R k Z W Q g S W 5 k Z X g u e 0 d X Z W l n a H Q s M T l 9 J n F 1 b 3 Q 7 L C Z x d W 9 0 O 1 N l Y 3 R p b 2 4 x L 1 R h Y m x l N S 9 B Z G R l Z C B J b m R l e C 5 7 Q m 9 4 T W V h c 3 V y Z S w y M H 0 m c X V v d D s s J n F 1 b 3 Q 7 U 2 V j d G l v b j E v V G F i b G U 1 L 0 F k Z G V k I E l u Z G V 4 L n t T a G l w c G l u Z 1 9 N b 2 R l L D I x f S Z x d W 9 0 O y w m c X V v d D t T Z W N 0 a W 9 u M S 9 U Y W J s Z T U v Q W R k Z W Q g S W 5 k Z X g u e 0 l u Z G V 4 L D I y f S Z x d W 9 0 O y w m c X V v d D t T Z W N 0 a W 9 u M S 9 U Y W J s Z T U v R X h w Y W 5 k Z W Q g Q 3 V z d G 9 t L n t D d X N 0 b 2 0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T U v Q W R k Z W Q g S W 5 k Z X g u e 0 R F U 0 N S S V B U S U 9 O L D B 9 J n F 1 b 3 Q 7 L C Z x d W 9 0 O 1 N l Y 3 R p b 2 4 x L 1 R h Y m x l N S 9 B Z G R l Z C B J b m R l e C 5 7 U 1 R Z T E V f Q 0 9 E R S w x f S Z x d W 9 0 O y w m c X V v d D t T Z W N 0 a W 9 u M S 9 U Y W J s Z T U v Q W R k Z W Q g S W 5 k Z X g u e 0 d F T k R F U i w y f S Z x d W 9 0 O y w m c X V v d D t T Z W N 0 a W 9 u M S 9 U Y W J s Z T U v Q W R k Z W Q g S W 5 k Z X g u e 0 N U T i w z f S Z x d W 9 0 O y w m c X V v d D t T Z W N 0 a W 9 u M S 9 U Y W J s Z T U v Q W R k Z W Q g S W 5 k Z X g u e 0 N v b G 9 y L D R 9 J n F 1 b 3 Q 7 L C Z x d W 9 0 O 1 N l Y 3 R p b 2 4 x L 1 R h Y m x l N S 9 B Z G R l Z C B J b m R l e C 5 7 U y w 1 f S Z x d W 9 0 O y w m c X V v d D t T Z W N 0 a W 9 u M S 9 U Y W J s Z T U v Q W R k Z W Q g S W 5 k Z X g u e 0 0 s N n 0 m c X V v d D s s J n F 1 b 3 Q 7 U 2 V j d G l v b j E v V G F i b G U 1 L 0 F k Z G V k I E l u Z G V 4 L n t M L D d 9 J n F 1 b 3 Q 7 L C Z x d W 9 0 O 1 N l Y 3 R p b 2 4 x L 1 R h Y m x l N S 9 B Z G R l Z C B J b m R l e C 5 7 W E w s O H 0 m c X V v d D s s J n F 1 b 3 Q 7 U 2 V j d G l v b j E v V G F i b G U 1 L 0 F k Z G V k I E l u Z G V 4 L n t Y W E w s O X 0 m c X V v d D s s J n F 1 b 3 Q 7 U 2 V j d G l v b j E v V G F i b G U 1 L 0 F k Z G V k I E l u Z G V 4 L n t Y W F h M L D E w f S Z x d W 9 0 O y w m c X V v d D t T Z W N 0 a W 9 u M S 9 U Y W J s Z T U v Q W R k Z W Q g S W 5 k Z X g u e 1 h Y W F h M L D E x f S Z x d W 9 0 O y w m c X V v d D t T Z W N 0 a W 9 u M S 9 U Y W J s Z T U v Q W R k Z W Q g S W 5 k Z X g u e 1 h Y W F h Y T C w x M n 0 m c X V v d D s s J n F 1 b 3 Q 7 U 2 V j d G l v b j E v V G F i b G U 1 L 0 F k Z G V k I E l u Z G V 4 L n t Y W F h Y W F h M L D E z f S Z x d W 9 0 O y w m c X V v d D t T Z W N 0 a W 9 u M S 9 U Y W J s Z T U v Q W R k Z W Q g S W 5 k Z X g u e 1 B D U 1 9 D V E 4 s M T R 9 J n F 1 b 3 Q 7 L C Z x d W 9 0 O 1 N l Y 3 R p b 2 4 x L 1 R h Y m x l N S 9 B Z G R l Z C B J b m R l e C 5 7 U V R Z L D E 1 f S Z x d W 9 0 O y w m c X V v d D t T Z W N 0 a W 9 u M S 9 U Y W J s Z T U v Q W R k Z W Q g S W 5 k Z X g u e 0 J v e E 5 1 b S w x N n 0 m c X V v d D s s J n F 1 b 3 Q 7 U 2 V j d G l v b j E v V G F i b G U 1 L 0 F k Z G V k I E l u Z G V 4 L n t U T 1 R B T F 9 Q Q 1 M s M T d 9 J n F 1 b 3 Q 7 L C Z x d W 9 0 O 1 N l Y 3 R p b 2 4 x L 1 R h Y m x l N S 9 B Z G R l Z C B J b m R l e C 5 7 T l d l a W d o d C w x O H 0 m c X V v d D s s J n F 1 b 3 Q 7 U 2 V j d G l v b j E v V G F i b G U 1 L 0 F k Z G V k I E l u Z G V 4 L n t H V 2 V p Z 2 h 0 L D E 5 f S Z x d W 9 0 O y w m c X V v d D t T Z W N 0 a W 9 u M S 9 U Y W J s Z T U v Q W R k Z W Q g S W 5 k Z X g u e 0 J v e E 1 l Y X N 1 c m U s M j B 9 J n F 1 b 3 Q 7 L C Z x d W 9 0 O 1 N l Y 3 R p b 2 4 x L 1 R h Y m x l N S 9 B Z G R l Z C B J b m R l e C 5 7 U 2 h p c H B p b m d f T W 9 k Z S w y M X 0 m c X V v d D s s J n F 1 b 3 Q 7 U 2 V j d G l v b j E v V G F i b G U 1 L 0 F k Z G V k I E l u Z G V 4 L n t J b m R l e C w y M n 0 m c X V v d D s s J n F 1 b 3 Q 7 U 2 V j d G l v b j E v V G F i b G U 1 L 0 V 4 c G F u Z G V k I E N 1 c 3 R v b S 5 7 Q 3 V z d G 9 t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E y N 2 R l Y 2 U t O D d i M C 0 0 Y T R j L W I 4 M W I t Y j l k Z D h k N 2 E 2 O W J i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d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J U M D U 6 M j I 6 M D g u M D Q y M j Q 1 M l o i I C 8 + P E V u d H J 5 I F R 5 c G U 9 I k Z p b G x D b 2 x 1 b W 5 U e X B l c y I g V m F s d W U 9 I n N C Z 1 l H Q U F Z R E F 3 T U R B d 0 1 E Q X d N R E F 3 T U R C U V V H Q m d N Q S I g L z 4 8 R W 5 0 c n k g V H l w Z T 0 i R m l s b E N v b H V t b k 5 h b W V z I i B W Y W x 1 Z T 0 i c 1 s m c X V v d D t E R V N D U k l Q V E l P T i Z x d W 9 0 O y w m c X V v d D t T V F l M R V 9 D T 0 R F J n F 1 b 3 Q 7 L C Z x d W 9 0 O 0 d F T k R F U i Z x d W 9 0 O y w m c X V v d D t D V E 4 m c X V v d D s s J n F 1 b 3 Q 7 Q 2 9 s b 3 I m c X V v d D s s J n F 1 b 3 Q 7 U y Z x d W 9 0 O y w m c X V v d D t N J n F 1 b 3 Q 7 L C Z x d W 9 0 O 0 w m c X V v d D s s J n F 1 b 3 Q 7 W E w m c X V v d D s s J n F 1 b 3 Q 7 W F h M J n F 1 b 3 Q 7 L C Z x d W 9 0 O 1 h Y W E w m c X V v d D s s J n F 1 b 3 Q 7 W F h Y W E w m c X V v d D s s J n F 1 b 3 Q 7 W F h Y W F h M J n F 1 b 3 Q 7 L C Z x d W 9 0 O 1 h Y W F h Y W E w m c X V v d D s s J n F 1 b 3 Q 7 U E N T X 0 N U T i Z x d W 9 0 O y w m c X V v d D t R V F k m c X V v d D s s J n F 1 b 3 Q 7 Q m 9 4 T n V t J n F 1 b 3 Q 7 L C Z x d W 9 0 O 1 R P V E F M X 1 B D U y Z x d W 9 0 O y w m c X V v d D t O V 2 V p Z 2 h 0 J n F 1 b 3 Q 7 L C Z x d W 9 0 O 0 d X Z W l n a H Q m c X V v d D s s J n F 1 b 3 Q 7 Q m 9 4 T W V h c 3 V y Z S Z x d W 9 0 O y w m c X V v d D t T a G l w c G l u Z 1 9 N b 2 R l J n F 1 b 3 Q 7 L C Z x d W 9 0 O 0 l u Z G V 4 J n F 1 b 3 Q 7 L C Z x d W 9 0 O 0 N 1 c 3 R v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W R k Z W Q g S W 5 k Z X g u e 0 R F U 0 N S S V B U S U 9 O L D B 9 J n F 1 b 3 Q 7 L C Z x d W 9 0 O 1 N l Y 3 R p b 2 4 x L 1 R h Y m x l N y 9 B Z G R l Z C B J b m R l e C 5 7 U 1 R Z T E V f Q 0 9 E R S w x f S Z x d W 9 0 O y w m c X V v d D t T Z W N 0 a W 9 u M S 9 U Y W J s Z T c v Q W R k Z W Q g S W 5 k Z X g u e 0 d F T k R F U i w y f S Z x d W 9 0 O y w m c X V v d D t T Z W N 0 a W 9 u M S 9 U Y W J s Z T c v Q W R k Z W Q g S W 5 k Z X g u e 0 N U T i w z f S Z x d W 9 0 O y w m c X V v d D t T Z W N 0 a W 9 u M S 9 U Y W J s Z T c v Q W R k Z W Q g S W 5 k Z X g u e 0 N v b G 9 y L D R 9 J n F 1 b 3 Q 7 L C Z x d W 9 0 O 1 N l Y 3 R p b 2 4 x L 1 R h Y m x l N y 9 B Z G R l Z C B J b m R l e C 5 7 U y w 1 f S Z x d W 9 0 O y w m c X V v d D t T Z W N 0 a W 9 u M S 9 U Y W J s Z T c v Q W R k Z W Q g S W 5 k Z X g u e 0 0 s N n 0 m c X V v d D s s J n F 1 b 3 Q 7 U 2 V j d G l v b j E v V G F i b G U 3 L 0 F k Z G V k I E l u Z G V 4 L n t M L D d 9 J n F 1 b 3 Q 7 L C Z x d W 9 0 O 1 N l Y 3 R p b 2 4 x L 1 R h Y m x l N y 9 B Z G R l Z C B J b m R l e C 5 7 W E w s O H 0 m c X V v d D s s J n F 1 b 3 Q 7 U 2 V j d G l v b j E v V G F i b G U 3 L 0 F k Z G V k I E l u Z G V 4 L n t Y W E w s O X 0 m c X V v d D s s J n F 1 b 3 Q 7 U 2 V j d G l v b j E v V G F i b G U 3 L 0 F k Z G V k I E l u Z G V 4 L n t Y W F h M L D E w f S Z x d W 9 0 O y w m c X V v d D t T Z W N 0 a W 9 u M S 9 U Y W J s Z T c v Q W R k Z W Q g S W 5 k Z X g u e 1 h Y W F h M L D E x f S Z x d W 9 0 O y w m c X V v d D t T Z W N 0 a W 9 u M S 9 U Y W J s Z T c v Q W R k Z W Q g S W 5 k Z X g u e 1 h Y W F h Y T C w x M n 0 m c X V v d D s s J n F 1 b 3 Q 7 U 2 V j d G l v b j E v V G F i b G U 3 L 0 F k Z G V k I E l u Z G V 4 L n t Y W F h Y W F h M L D E z f S Z x d W 9 0 O y w m c X V v d D t T Z W N 0 a W 9 u M S 9 U Y W J s Z T c v Q W R k Z W Q g S W 5 k Z X g u e 1 B D U 1 9 D V E 4 s M T R 9 J n F 1 b 3 Q 7 L C Z x d W 9 0 O 1 N l Y 3 R p b 2 4 x L 1 R h Y m x l N y 9 B Z G R l Z C B J b m R l e C 5 7 U V R Z L D E 1 f S Z x d W 9 0 O y w m c X V v d D t T Z W N 0 a W 9 u M S 9 U Y W J s Z T c v Q W R k Z W Q g S W 5 k Z X g u e 0 J v e E 5 1 b S w x N n 0 m c X V v d D s s J n F 1 b 3 Q 7 U 2 V j d G l v b j E v V G F i b G U 3 L 0 F k Z G V k I E l u Z G V 4 L n t U T 1 R B T F 9 Q Q 1 M s M T d 9 J n F 1 b 3 Q 7 L C Z x d W 9 0 O 1 N l Y 3 R p b 2 4 x L 1 R h Y m x l N y 9 B Z G R l Z C B J b m R l e C 5 7 T l d l a W d o d C w x O H 0 m c X V v d D s s J n F 1 b 3 Q 7 U 2 V j d G l v b j E v V G F i b G U 3 L 0 F k Z G V k I E l u Z G V 4 L n t H V 2 V p Z 2 h 0 L D E 5 f S Z x d W 9 0 O y w m c X V v d D t T Z W N 0 a W 9 u M S 9 U Y W J s Z T c v Q W R k Z W Q g S W 5 k Z X g u e 0 J v e E 1 l Y X N 1 c m U s M j B 9 J n F 1 b 3 Q 7 L C Z x d W 9 0 O 1 N l Y 3 R p b 2 4 x L 1 R h Y m x l N y 9 B Z G R l Z C B J b m R l e C 5 7 U 2 h p c H B p b m d f T W 9 k Z S w y M X 0 m c X V v d D s s J n F 1 b 3 Q 7 U 2 V j d G l v b j E v V G F i b G U 3 L 0 F k Z G V k I E l u Z G V 4 L n t J b m R l e C w y M n 0 m c X V v d D s s J n F 1 b 3 Q 7 U 2 V j d G l v b j E v V G F i b G U 3 L 0 V 4 c G F u Z G V k I E N 1 c 3 R v b S 5 7 Q 3 V z d G 9 t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3 L 0 F k Z G V k I E l u Z G V 4 L n t E R V N D U k l Q V E l P T i w w f S Z x d W 9 0 O y w m c X V v d D t T Z W N 0 a W 9 u M S 9 U Y W J s Z T c v Q W R k Z W Q g S W 5 k Z X g u e 1 N U W U x F X 0 N P R E U s M X 0 m c X V v d D s s J n F 1 b 3 Q 7 U 2 V j d G l v b j E v V G F i b G U 3 L 0 F k Z G V k I E l u Z G V 4 L n t H R U 5 E R V I s M n 0 m c X V v d D s s J n F 1 b 3 Q 7 U 2 V j d G l v b j E v V G F i b G U 3 L 0 F k Z G V k I E l u Z G V 4 L n t D V E 4 s M 3 0 m c X V v d D s s J n F 1 b 3 Q 7 U 2 V j d G l v b j E v V G F i b G U 3 L 0 F k Z G V k I E l u Z G V 4 L n t D b 2 x v c i w 0 f S Z x d W 9 0 O y w m c X V v d D t T Z W N 0 a W 9 u M S 9 U Y W J s Z T c v Q W R k Z W Q g S W 5 k Z X g u e 1 M s N X 0 m c X V v d D s s J n F 1 b 3 Q 7 U 2 V j d G l v b j E v V G F i b G U 3 L 0 F k Z G V k I E l u Z G V 4 L n t N L D Z 9 J n F 1 b 3 Q 7 L C Z x d W 9 0 O 1 N l Y 3 R p b 2 4 x L 1 R h Y m x l N y 9 B Z G R l Z C B J b m R l e C 5 7 T C w 3 f S Z x d W 9 0 O y w m c X V v d D t T Z W N 0 a W 9 u M S 9 U Y W J s Z T c v Q W R k Z W Q g S W 5 k Z X g u e 1 h M L D h 9 J n F 1 b 3 Q 7 L C Z x d W 9 0 O 1 N l Y 3 R p b 2 4 x L 1 R h Y m x l N y 9 B Z G R l Z C B J b m R l e C 5 7 W F h M L D l 9 J n F 1 b 3 Q 7 L C Z x d W 9 0 O 1 N l Y 3 R p b 2 4 x L 1 R h Y m x l N y 9 B Z G R l Z C B J b m R l e C 5 7 W F h Y T C w x M H 0 m c X V v d D s s J n F 1 b 3 Q 7 U 2 V j d G l v b j E v V G F i b G U 3 L 0 F k Z G V k I E l u Z G V 4 L n t Y W F h Y T C w x M X 0 m c X V v d D s s J n F 1 b 3 Q 7 U 2 V j d G l v b j E v V G F i b G U 3 L 0 F k Z G V k I E l u Z G V 4 L n t Y W F h Y W E w s M T J 9 J n F 1 b 3 Q 7 L C Z x d W 9 0 O 1 N l Y 3 R p b 2 4 x L 1 R h Y m x l N y 9 B Z G R l Z C B J b m R l e C 5 7 W F h Y W F h Y T C w x M 3 0 m c X V v d D s s J n F 1 b 3 Q 7 U 2 V j d G l v b j E v V G F i b G U 3 L 0 F k Z G V k I E l u Z G V 4 L n t Q Q 1 N f Q 1 R O L D E 0 f S Z x d W 9 0 O y w m c X V v d D t T Z W N 0 a W 9 u M S 9 U Y W J s Z T c v Q W R k Z W Q g S W 5 k Z X g u e 1 F U W S w x N X 0 m c X V v d D s s J n F 1 b 3 Q 7 U 2 V j d G l v b j E v V G F i b G U 3 L 0 F k Z G V k I E l u Z G V 4 L n t C b 3 h O d W 0 s M T Z 9 J n F 1 b 3 Q 7 L C Z x d W 9 0 O 1 N l Y 3 R p b 2 4 x L 1 R h Y m x l N y 9 B Z G R l Z C B J b m R l e C 5 7 V E 9 U Q U x f U E N T L D E 3 f S Z x d W 9 0 O y w m c X V v d D t T Z W N 0 a W 9 u M S 9 U Y W J s Z T c v Q W R k Z W Q g S W 5 k Z X g u e 0 5 X Z W l n a H Q s M T h 9 J n F 1 b 3 Q 7 L C Z x d W 9 0 O 1 N l Y 3 R p b 2 4 x L 1 R h Y m x l N y 9 B Z G R l Z C B J b m R l e C 5 7 R 1 d l a W d o d C w x O X 0 m c X V v d D s s J n F 1 b 3 Q 7 U 2 V j d G l v b j E v V G F i b G U 3 L 0 F k Z G V k I E l u Z G V 4 L n t C b 3 h N Z W F z d X J l L D I w f S Z x d W 9 0 O y w m c X V v d D t T Z W N 0 a W 9 u M S 9 U Y W J s Z T c v Q W R k Z W Q g S W 5 k Z X g u e 1 N o a X B w a W 5 n X 0 1 v Z G U s M j F 9 J n F 1 b 3 Q 7 L C Z x d W 9 0 O 1 N l Y 3 R p b 2 4 x L 1 R h Y m x l N y 9 B Z G R l Z C B J b m R l e C 5 7 S W 5 k Z X g s M j J 9 J n F 1 b 3 Q 7 L C Z x d W 9 0 O 1 N l Y 3 R p b 2 4 x L 1 R h Y m x l N y 9 F e H B h b m R l Z C B D d X N 0 b 2 0 u e 0 N 1 c 3 R v b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2 Z j Q x M z d h L W N h M z g t N G N h N C 1 i M T k x L W F h Y 2 U 2 Z j N i N m U 1 O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5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k v Q W R k Z W Q g S W 5 k Z X g u e 0 R F U 0 N S S V B U S U 9 O L D B 9 J n F 1 b 3 Q 7 L C Z x d W 9 0 O 1 N l Y 3 R p b 2 4 x L 1 R h Y m x l O S 9 B Z G R l Z C B J b m R l e C 5 7 U 1 R Z T E V f Q 0 9 E R S w x f S Z x d W 9 0 O y w m c X V v d D t T Z W N 0 a W 9 u M S 9 U Y W J s Z T k v Q W R k Z W Q g S W 5 k Z X g u e 0 d F T k R F U i w y f S Z x d W 9 0 O y w m c X V v d D t T Z W N 0 a W 9 u M S 9 U Y W J s Z T k v Q W R k Z W Q g S W 5 k Z X g u e 0 N U T i w z f S Z x d W 9 0 O y w m c X V v d D t T Z W N 0 a W 9 u M S 9 U Y W J s Z T k v Q W R k Z W Q g S W 5 k Z X g u e 0 N v b G 9 y L D R 9 J n F 1 b 3 Q 7 L C Z x d W 9 0 O 1 N l Y 3 R p b 2 4 x L 1 R h Y m x l O S 9 B Z G R l Z C B J b m R l e C 5 7 U y w 1 f S Z x d W 9 0 O y w m c X V v d D t T Z W N 0 a W 9 u M S 9 U Y W J s Z T k v Q W R k Z W Q g S W 5 k Z X g u e 0 0 s N n 0 m c X V v d D s s J n F 1 b 3 Q 7 U 2 V j d G l v b j E v V G F i b G U 5 L 0 F k Z G V k I E l u Z G V 4 L n t M L D d 9 J n F 1 b 3 Q 7 L C Z x d W 9 0 O 1 N l Y 3 R p b 2 4 x L 1 R h Y m x l O S 9 B Z G R l Z C B J b m R l e C 5 7 W E w s O H 0 m c X V v d D s s J n F 1 b 3 Q 7 U 2 V j d G l v b j E v V G F i b G U 5 L 0 F k Z G V k I E l u Z G V 4 L n t Y W E w s O X 0 m c X V v d D s s J n F 1 b 3 Q 7 U 2 V j d G l v b j E v V G F i b G U 5 L 0 F k Z G V k I E l u Z G V 4 L n t Y W F h M L D E w f S Z x d W 9 0 O y w m c X V v d D t T Z W N 0 a W 9 u M S 9 U Y W J s Z T k v Q W R k Z W Q g S W 5 k Z X g u e 1 h Y W F h M L D E x f S Z x d W 9 0 O y w m c X V v d D t T Z W N 0 a W 9 u M S 9 U Y W J s Z T k v Q W R k Z W Q g S W 5 k Z X g u e 1 h Y W F h Y T C w x M n 0 m c X V v d D s s J n F 1 b 3 Q 7 U 2 V j d G l v b j E v V G F i b G U 5 L 0 F k Z G V k I E l u Z G V 4 L n t Y W F h Y W F h M L D E z f S Z x d W 9 0 O y w m c X V v d D t T Z W N 0 a W 9 u M S 9 U Y W J s Z T k v Q W R k Z W Q g S W 5 k Z X g u e 1 B D U 1 9 D V E 4 s M T R 9 J n F 1 b 3 Q 7 L C Z x d W 9 0 O 1 N l Y 3 R p b 2 4 x L 1 R h Y m x l O S 9 B Z G R l Z C B J b m R l e C 5 7 U V R Z L D E 1 f S Z x d W 9 0 O y w m c X V v d D t T Z W N 0 a W 9 u M S 9 U Y W J s Z T k v Q W R k Z W Q g S W 5 k Z X g u e 0 J v e E 5 1 b S w x N n 0 m c X V v d D s s J n F 1 b 3 Q 7 U 2 V j d G l v b j E v V G F i b G U 5 L 0 F k Z G V k I E l u Z G V 4 L n t U T 1 R B T F 9 Q Q 1 M s M T d 9 J n F 1 b 3 Q 7 L C Z x d W 9 0 O 1 N l Y 3 R p b 2 4 x L 1 R h Y m x l O S 9 B Z G R l Z C B J b m R l e C 5 7 T l d l a W d o d C w x O H 0 m c X V v d D s s J n F 1 b 3 Q 7 U 2 V j d G l v b j E v V G F i b G U 5 L 0 F k Z G V k I E l u Z G V 4 L n t H V 2 V p Z 2 h 0 L D E 5 f S Z x d W 9 0 O y w m c X V v d D t T Z W N 0 a W 9 u M S 9 U Y W J s Z T k v Q W R k Z W Q g S W 5 k Z X g u e 0 J v e E 1 l Y X N 1 c m U s M j B 9 J n F 1 b 3 Q 7 L C Z x d W 9 0 O 1 N l Y 3 R p b 2 4 x L 1 R h Y m x l O S 9 B Z G R l Z C B J b m R l e C 5 7 U 2 h p c H B p b m d f T W 9 k Z S w y M X 0 m c X V v d D s s J n F 1 b 3 Q 7 U 2 V j d G l v b j E v V G F i b G U 5 L 0 F k Z G V k I E l u Z G V 4 L n t J b m R l e C w y M n 0 m c X V v d D s s J n F 1 b 3 Q 7 U 2 V j d G l v b j E v V G F i b G U 5 L 0 V 4 c G F u Z G V k I E N 1 c 3 R v b S 5 7 Q 3 V z d G 9 t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5 L 0 F k Z G V k I E l u Z G V 4 L n t E R V N D U k l Q V E l P T i w w f S Z x d W 9 0 O y w m c X V v d D t T Z W N 0 a W 9 u M S 9 U Y W J s Z T k v Q W R k Z W Q g S W 5 k Z X g u e 1 N U W U x F X 0 N P R E U s M X 0 m c X V v d D s s J n F 1 b 3 Q 7 U 2 V j d G l v b j E v V G F i b G U 5 L 0 F k Z G V k I E l u Z G V 4 L n t H R U 5 E R V I s M n 0 m c X V v d D s s J n F 1 b 3 Q 7 U 2 V j d G l v b j E v V G F i b G U 5 L 0 F k Z G V k I E l u Z G V 4 L n t D V E 4 s M 3 0 m c X V v d D s s J n F 1 b 3 Q 7 U 2 V j d G l v b j E v V G F i b G U 5 L 0 F k Z G V k I E l u Z G V 4 L n t D b 2 x v c i w 0 f S Z x d W 9 0 O y w m c X V v d D t T Z W N 0 a W 9 u M S 9 U Y W J s Z T k v Q W R k Z W Q g S W 5 k Z X g u e 1 M s N X 0 m c X V v d D s s J n F 1 b 3 Q 7 U 2 V j d G l v b j E v V G F i b G U 5 L 0 F k Z G V k I E l u Z G V 4 L n t N L D Z 9 J n F 1 b 3 Q 7 L C Z x d W 9 0 O 1 N l Y 3 R p b 2 4 x L 1 R h Y m x l O S 9 B Z G R l Z C B J b m R l e C 5 7 T C w 3 f S Z x d W 9 0 O y w m c X V v d D t T Z W N 0 a W 9 u M S 9 U Y W J s Z T k v Q W R k Z W Q g S W 5 k Z X g u e 1 h M L D h 9 J n F 1 b 3 Q 7 L C Z x d W 9 0 O 1 N l Y 3 R p b 2 4 x L 1 R h Y m x l O S 9 B Z G R l Z C B J b m R l e C 5 7 W F h M L D l 9 J n F 1 b 3 Q 7 L C Z x d W 9 0 O 1 N l Y 3 R p b 2 4 x L 1 R h Y m x l O S 9 B Z G R l Z C B J b m R l e C 5 7 W F h Y T C w x M H 0 m c X V v d D s s J n F 1 b 3 Q 7 U 2 V j d G l v b j E v V G F i b G U 5 L 0 F k Z G V k I E l u Z G V 4 L n t Y W F h Y T C w x M X 0 m c X V v d D s s J n F 1 b 3 Q 7 U 2 V j d G l v b j E v V G F i b G U 5 L 0 F k Z G V k I E l u Z G V 4 L n t Y W F h Y W E w s M T J 9 J n F 1 b 3 Q 7 L C Z x d W 9 0 O 1 N l Y 3 R p b 2 4 x L 1 R h Y m x l O S 9 B Z G R l Z C B J b m R l e C 5 7 W F h Y W F h Y T C w x M 3 0 m c X V v d D s s J n F 1 b 3 Q 7 U 2 V j d G l v b j E v V G F i b G U 5 L 0 F k Z G V k I E l u Z G V 4 L n t Q Q 1 N f Q 1 R O L D E 0 f S Z x d W 9 0 O y w m c X V v d D t T Z W N 0 a W 9 u M S 9 U Y W J s Z T k v Q W R k Z W Q g S W 5 k Z X g u e 1 F U W S w x N X 0 m c X V v d D s s J n F 1 b 3 Q 7 U 2 V j d G l v b j E v V G F i b G U 5 L 0 F k Z G V k I E l u Z G V 4 L n t C b 3 h O d W 0 s M T Z 9 J n F 1 b 3 Q 7 L C Z x d W 9 0 O 1 N l Y 3 R p b 2 4 x L 1 R h Y m x l O S 9 B Z G R l Z C B J b m R l e C 5 7 V E 9 U Q U x f U E N T L D E 3 f S Z x d W 9 0 O y w m c X V v d D t T Z W N 0 a W 9 u M S 9 U Y W J s Z T k v Q W R k Z W Q g S W 5 k Z X g u e 0 5 X Z W l n a H Q s M T h 9 J n F 1 b 3 Q 7 L C Z x d W 9 0 O 1 N l Y 3 R p b 2 4 x L 1 R h Y m x l O S 9 B Z G R l Z C B J b m R l e C 5 7 R 1 d l a W d o d C w x O X 0 m c X V v d D s s J n F 1 b 3 Q 7 U 2 V j d G l v b j E v V G F i b G U 5 L 0 F k Z G V k I E l u Z G V 4 L n t C b 3 h N Z W F z d X J l L D I w f S Z x d W 9 0 O y w m c X V v d D t T Z W N 0 a W 9 u M S 9 U Y W J s Z T k v Q W R k Z W Q g S W 5 k Z X g u e 1 N o a X B w a W 5 n X 0 1 v Z G U s M j F 9 J n F 1 b 3 Q 7 L C Z x d W 9 0 O 1 N l Y 3 R p b 2 4 x L 1 R h Y m x l O S 9 B Z G R l Z C B J b m R l e C 5 7 S W 5 k Z X g s M j J 9 J n F 1 b 3 Q 7 L C Z x d W 9 0 O 1 N l Y 3 R p b 2 4 x L 1 R h Y m x l O S 9 F e H B h b m R l Z C B D d X N 0 b 2 0 u e 0 N 1 c 3 R v b S w y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F U 0 N S S V B U S U 9 O J n F 1 b 3 Q 7 L C Z x d W 9 0 O 1 N U W U x F X 0 N P R E U m c X V v d D s s J n F 1 b 3 Q 7 R 0 V O R E V S J n F 1 b 3 Q 7 L C Z x d W 9 0 O 0 N U T i Z x d W 9 0 O y w m c X V v d D t D b 2 x v c i Z x d W 9 0 O y w m c X V v d D t T J n F 1 b 3 Q 7 L C Z x d W 9 0 O 0 0 m c X V v d D s s J n F 1 b 3 Q 7 T C Z x d W 9 0 O y w m c X V v d D t Y T C Z x d W 9 0 O y w m c X V v d D t Y W E w m c X V v d D s s J n F 1 b 3 Q 7 W F h Y T C Z x d W 9 0 O y w m c X V v d D t Y W F h Y T C Z x d W 9 0 O y w m c X V v d D t Y W F h Y W E w m c X V v d D s s J n F 1 b 3 Q 7 W F h Y W F h Y T C Z x d W 9 0 O y w m c X V v d D t Q Q 1 N f Q 1 R O J n F 1 b 3 Q 7 L C Z x d W 9 0 O 1 F U W S Z x d W 9 0 O y w m c X V v d D t C b 3 h O d W 0 m c X V v d D s s J n F 1 b 3 Q 7 V E 9 U Q U x f U E N T J n F 1 b 3 Q 7 L C Z x d W 9 0 O 0 5 X Z W l n a H Q m c X V v d D s s J n F 1 b 3 Q 7 R 1 d l a W d o d C Z x d W 9 0 O y w m c X V v d D t C b 3 h N Z W F z d X J l J n F 1 b 3 Q 7 L C Z x d W 9 0 O 1 N o a X B w a W 5 n X 0 1 v Z G U m c X V v d D s s J n F 1 b 3 Q 7 S W 5 k Z X g m c X V v d D s s J n F 1 b 3 Q 7 Q 3 V z d G 9 t J n F 1 b 3 Q 7 X S I g L z 4 8 R W 5 0 c n k g V H l w Z T 0 i R m l s b E N v b H V t b l R 5 c G V z I i B W Y W x 1 Z T 0 i c 0 J n W U d B Q V l E Q X d N R E F 3 T U F B Q U F E Q X d N R E J R V U d C Z 0 1 B I i A v P j x F b n R y e S B U e X B l P S J G a W x s T G F z d F V w Z G F 0 Z W Q i I F Z h b H V l P S J k M j A y N C 0 x M i 0 x M l Q w N T o z N j o 1 M S 4 y N D I 3 M j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v R X h w Y W 5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I 4 O T Q w M D g t Z j c y Z S 0 0 M W F k L W F l N m Q t Z D E 5 Z T M x N T Y 4 Y T R l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E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y V D A 1 O j U y O j Q w L j c y N T M 3 M D Z a I i A v P j x F b n R y e S B U e X B l P S J G a W x s Q 2 9 s d W 1 u V H l w Z X M i I F Z h b H V l P S J z Q m d Z R 0 F B W U R B d 0 1 E Q X d N R E F 3 T U R B d 1 l E Q l F V R 0 J n T U E i I C 8 + P E V u d H J 5 I F R 5 c G U 9 I k Z p b G x D b 2 x 1 b W 5 O Y W 1 l c y I g V m F s d W U 9 I n N b J n F 1 b 3 Q 7 R E V T Q 1 J J U F R J T 0 4 m c X V v d D s s J n F 1 b 3 Q 7 U 1 R Z T E V f Q 0 9 E R S Z x d W 9 0 O y w m c X V v d D t H R U 5 E R V I m c X V v d D s s J n F 1 b 3 Q 7 Q 1 R O J n F 1 b 3 Q 7 L C Z x d W 9 0 O 0 N v b G 9 y J n F 1 b 3 Q 7 L C Z x d W 9 0 O 1 M m c X V v d D s s J n F 1 b 3 Q 7 T S Z x d W 9 0 O y w m c X V v d D t M J n F 1 b 3 Q 7 L C Z x d W 9 0 O 1 h M J n F 1 b 3 Q 7 L C Z x d W 9 0 O 1 h Y T C Z x d W 9 0 O y w m c X V v d D t Y W F h M J n F 1 b 3 Q 7 L C Z x d W 9 0 O 1 h Y W F h M J n F 1 b 3 Q 7 L C Z x d W 9 0 O 1 h Y W F h Y T C Z x d W 9 0 O y w m c X V v d D t Y W F h Y W F h M J n F 1 b 3 Q 7 L C Z x d W 9 0 O 1 B D U 1 9 D V E 4 m c X V v d D s s J n F 1 b 3 Q 7 U V R Z J n F 1 b 3 Q 7 L C Z x d W 9 0 O 0 J v e E 5 1 b S Z x d W 9 0 O y w m c X V v d D t U T 1 R B T F 9 Q Q 1 M m c X V v d D s s J n F 1 b 3 Q 7 T l d l a W d o d C Z x d W 9 0 O y w m c X V v d D t H V 2 V p Z 2 h 0 J n F 1 b 3 Q 7 L C Z x d W 9 0 O 0 J v e E 1 l Y X N 1 c m U m c X V v d D s s J n F 1 b 3 Q 7 U 2 h p c H B p b m d f T W 9 k Z S Z x d W 9 0 O y w m c X V v d D t J b m R l e C Z x d W 9 0 O y w m c X V v d D t D d X N 0 b 2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S 9 B Z G R l Z C B J b m R l e C 5 7 R E V T Q 1 J J U F R J T 0 4 s M H 0 m c X V v d D s s J n F 1 b 3 Q 7 U 2 V j d G l v b j E v V G F i b G U x M S 9 B Z G R l Z C B J b m R l e C 5 7 U 1 R Z T E V f Q 0 9 E R S w x f S Z x d W 9 0 O y w m c X V v d D t T Z W N 0 a W 9 u M S 9 U Y W J s Z T E x L 0 F k Z G V k I E l u Z G V 4 L n t H R U 5 E R V I s M n 0 m c X V v d D s s J n F 1 b 3 Q 7 U 2 V j d G l v b j E v V G F i b G U x M S 9 B Z G R l Z C B J b m R l e C 5 7 Q 1 R O L D N 9 J n F 1 b 3 Q 7 L C Z x d W 9 0 O 1 N l Y 3 R p b 2 4 x L 1 R h Y m x l M T E v Q W R k Z W Q g S W 5 k Z X g u e 0 N v b G 9 y L D R 9 J n F 1 b 3 Q 7 L C Z x d W 9 0 O 1 N l Y 3 R p b 2 4 x L 1 R h Y m x l M T E v Q W R k Z W Q g S W 5 k Z X g u e 1 M s N X 0 m c X V v d D s s J n F 1 b 3 Q 7 U 2 V j d G l v b j E v V G F i b G U x M S 9 B Z G R l Z C B J b m R l e C 5 7 T S w 2 f S Z x d W 9 0 O y w m c X V v d D t T Z W N 0 a W 9 u M S 9 U Y W J s Z T E x L 0 F k Z G V k I E l u Z G V 4 L n t M L D d 9 J n F 1 b 3 Q 7 L C Z x d W 9 0 O 1 N l Y 3 R p b 2 4 x L 1 R h Y m x l M T E v Q W R k Z W Q g S W 5 k Z X g u e 1 h M L D h 9 J n F 1 b 3 Q 7 L C Z x d W 9 0 O 1 N l Y 3 R p b 2 4 x L 1 R h Y m x l M T E v Q W R k Z W Q g S W 5 k Z X g u e 1 h Y T C w 5 f S Z x d W 9 0 O y w m c X V v d D t T Z W N 0 a W 9 u M S 9 U Y W J s Z T E x L 0 F k Z G V k I E l u Z G V 4 L n t Y W F h M L D E w f S Z x d W 9 0 O y w m c X V v d D t T Z W N 0 a W 9 u M S 9 U Y W J s Z T E x L 0 F k Z G V k I E l u Z G V 4 L n t Y W F h Y T C w x M X 0 m c X V v d D s s J n F 1 b 3 Q 7 U 2 V j d G l v b j E v V G F i b G U x M S 9 B Z G R l Z C B J b m R l e C 5 7 W F h Y W F h M L D E y f S Z x d W 9 0 O y w m c X V v d D t T Z W N 0 a W 9 u M S 9 U Y W J s Z T E x L 0 F k Z G V k I E l u Z G V 4 L n t Y W F h Y W F h M L D E z f S Z x d W 9 0 O y w m c X V v d D t T Z W N 0 a W 9 u M S 9 U Y W J s Z T E x L 0 F k Z G V k I E l u Z G V 4 L n t Q Q 1 N f Q 1 R O L D E 0 f S Z x d W 9 0 O y w m c X V v d D t T Z W N 0 a W 9 u M S 9 U Y W J s Z T E x L 0 F k Z G V k I E l u Z G V 4 L n t R V F k s M T V 9 J n F 1 b 3 Q 7 L C Z x d W 9 0 O 1 N l Y 3 R p b 2 4 x L 1 R h Y m x l M T E v Q W R k Z W Q g S W 5 k Z X g u e 0 J v e E 5 1 b S w x N n 0 m c X V v d D s s J n F 1 b 3 Q 7 U 2 V j d G l v b j E v V G F i b G U x M S 9 B Z G R l Z C B J b m R l e C 5 7 V E 9 U Q U x f U E N T L D E 3 f S Z x d W 9 0 O y w m c X V v d D t T Z W N 0 a W 9 u M S 9 U Y W J s Z T E x L 0 F k Z G V k I E l u Z G V 4 L n t O V 2 V p Z 2 h 0 L D E 4 f S Z x d W 9 0 O y w m c X V v d D t T Z W N 0 a W 9 u M S 9 U Y W J s Z T E x L 0 F k Z G V k I E l u Z G V 4 L n t H V 2 V p Z 2 h 0 L D E 5 f S Z x d W 9 0 O y w m c X V v d D t T Z W N 0 a W 9 u M S 9 U Y W J s Z T E x L 0 F k Z G V k I E l u Z G V 4 L n t C b 3 h N Z W F z d X J l L D I w f S Z x d W 9 0 O y w m c X V v d D t T Z W N 0 a W 9 u M S 9 U Y W J s Z T E x L 0 F k Z G V k I E l u Z G V 4 L n t T a G l w c G l u Z 1 9 N b 2 R l L D I x f S Z x d W 9 0 O y w m c X V v d D t T Z W N 0 a W 9 u M S 9 U Y W J s Z T E x L 0 F k Z G V k I E l u Z G V 4 L n t J b m R l e C w y M n 0 m c X V v d D s s J n F 1 b 3 Q 7 U 2 V j d G l v b j E v V G F i b G U x M S 9 F e H B h b m R l Z C B D d X N 0 b 2 0 u e 0 N 1 c 3 R v b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R h Y m x l M T E v Q W R k Z W Q g S W 5 k Z X g u e 0 R F U 0 N S S V B U S U 9 O L D B 9 J n F 1 b 3 Q 7 L C Z x d W 9 0 O 1 N l Y 3 R p b 2 4 x L 1 R h Y m x l M T E v Q W R k Z W Q g S W 5 k Z X g u e 1 N U W U x F X 0 N P R E U s M X 0 m c X V v d D s s J n F 1 b 3 Q 7 U 2 V j d G l v b j E v V G F i b G U x M S 9 B Z G R l Z C B J b m R l e C 5 7 R 0 V O R E V S L D J 9 J n F 1 b 3 Q 7 L C Z x d W 9 0 O 1 N l Y 3 R p b 2 4 x L 1 R h Y m x l M T E v Q W R k Z W Q g S W 5 k Z X g u e 0 N U T i w z f S Z x d W 9 0 O y w m c X V v d D t T Z W N 0 a W 9 u M S 9 U Y W J s Z T E x L 0 F k Z G V k I E l u Z G V 4 L n t D b 2 x v c i w 0 f S Z x d W 9 0 O y w m c X V v d D t T Z W N 0 a W 9 u M S 9 U Y W J s Z T E x L 0 F k Z G V k I E l u Z G V 4 L n t T L D V 9 J n F 1 b 3 Q 7 L C Z x d W 9 0 O 1 N l Y 3 R p b 2 4 x L 1 R h Y m x l M T E v Q W R k Z W Q g S W 5 k Z X g u e 0 0 s N n 0 m c X V v d D s s J n F 1 b 3 Q 7 U 2 V j d G l v b j E v V G F i b G U x M S 9 B Z G R l Z C B J b m R l e C 5 7 T C w 3 f S Z x d W 9 0 O y w m c X V v d D t T Z W N 0 a W 9 u M S 9 U Y W J s Z T E x L 0 F k Z G V k I E l u Z G V 4 L n t Y T C w 4 f S Z x d W 9 0 O y w m c X V v d D t T Z W N 0 a W 9 u M S 9 U Y W J s Z T E x L 0 F k Z G V k I E l u Z G V 4 L n t Y W E w s O X 0 m c X V v d D s s J n F 1 b 3 Q 7 U 2 V j d G l v b j E v V G F i b G U x M S 9 B Z G R l Z C B J b m R l e C 5 7 W F h Y T C w x M H 0 m c X V v d D s s J n F 1 b 3 Q 7 U 2 V j d G l v b j E v V G F i b G U x M S 9 B Z G R l Z C B J b m R l e C 5 7 W F h Y W E w s M T F 9 J n F 1 b 3 Q 7 L C Z x d W 9 0 O 1 N l Y 3 R p b 2 4 x L 1 R h Y m x l M T E v Q W R k Z W Q g S W 5 k Z X g u e 1 h Y W F h Y T C w x M n 0 m c X V v d D s s J n F 1 b 3 Q 7 U 2 V j d G l v b j E v V G F i b G U x M S 9 B Z G R l Z C B J b m R l e C 5 7 W F h Y W F h Y T C w x M 3 0 m c X V v d D s s J n F 1 b 3 Q 7 U 2 V j d G l v b j E v V G F i b G U x M S 9 B Z G R l Z C B J b m R l e C 5 7 U E N T X 0 N U T i w x N H 0 m c X V v d D s s J n F 1 b 3 Q 7 U 2 V j d G l v b j E v V G F i b G U x M S 9 B Z G R l Z C B J b m R l e C 5 7 U V R Z L D E 1 f S Z x d W 9 0 O y w m c X V v d D t T Z W N 0 a W 9 u M S 9 U Y W J s Z T E x L 0 F k Z G V k I E l u Z G V 4 L n t C b 3 h O d W 0 s M T Z 9 J n F 1 b 3 Q 7 L C Z x d W 9 0 O 1 N l Y 3 R p b 2 4 x L 1 R h Y m x l M T E v Q W R k Z W Q g S W 5 k Z X g u e 1 R P V E F M X 1 B D U y w x N 3 0 m c X V v d D s s J n F 1 b 3 Q 7 U 2 V j d G l v b j E v V G F i b G U x M S 9 B Z G R l Z C B J b m R l e C 5 7 T l d l a W d o d C w x O H 0 m c X V v d D s s J n F 1 b 3 Q 7 U 2 V j d G l v b j E v V G F i b G U x M S 9 B Z G R l Z C B J b m R l e C 5 7 R 1 d l a W d o d C w x O X 0 m c X V v d D s s J n F 1 b 3 Q 7 U 2 V j d G l v b j E v V G F i b G U x M S 9 B Z G R l Z C B J b m R l e C 5 7 Q m 9 4 T W V h c 3 V y Z S w y M H 0 m c X V v d D s s J n F 1 b 3 Q 7 U 2 V j d G l v b j E v V G F i b G U x M S 9 B Z G R l Z C B J b m R l e C 5 7 U 2 h p c H B p b m d f T W 9 k Z S w y M X 0 m c X V v d D s s J n F 1 b 3 Q 7 U 2 V j d G l v b j E v V G F i b G U x M S 9 B Z G R l Z C B J b m R l e C 5 7 S W 5 k Z X g s M j J 9 J n F 1 b 3 Q 7 L C Z x d W 9 0 O 1 N l Y 3 R p b 2 4 x L 1 R h Y m x l M T E v R X h w Y W 5 k Z W Q g Q 3 V z d G 9 t L n t D d X N 0 b 2 0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F e H B h b m R l Z C U y M E N 1 c 3 R v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2 n K q L G 7 0 R I 2 I G K 9 x w e Q a A A A A A A I A A A A A A B B m A A A A A Q A A I A A A A C 7 G I g 1 d q + I f 1 J W A e o b 2 V I Q L g b f W T 0 T D 7 N i n B Z 5 0 5 / X F A A A A A A 6 A A A A A A g A A I A A A A M N B o o S w R f a r 4 F K j L Z N x e b 7 z 7 l u R u v m f f W g T v n n o q z u f U A A A A E 7 E k v W d e g c v p 8 b N / x 0 1 L + D T m l c F 3 D 2 6 1 X j D C S L 8 a 4 j E V b v 5 E + x V n W M n P y e P K x H L X w g j I V U Q V r 0 L E q L 9 N d V o O Q L 1 F J 3 / / 3 / A B + I v C o 6 b m O u 5 Q A A A A F u f Y a Y r N 6 K O Z E K O o M o A O U 0 a 5 R y 8 L N + U k Z h x o o w W 0 W C d v 9 v P u + o Y P Y Z w l j k F K J U W N n A b k a N s o 0 n 0 o q N k I a 2 J y 5 A = < / D a t a M a s h u p > 
</file>

<file path=customXml/itemProps1.xml><?xml version="1.0" encoding="utf-8"?>
<ds:datastoreItem xmlns:ds="http://schemas.openxmlformats.org/officeDocument/2006/customXml" ds:itemID="{BD2618BA-796B-49E0-96B4-B6F1DD4740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SEA-AIR</vt:lpstr>
      <vt:lpstr>1236</vt:lpstr>
      <vt:lpstr>NG5001-AIR</vt:lpstr>
      <vt:lpstr>NG5001-Sea</vt:lpstr>
      <vt:lpstr>NG6007</vt:lpstr>
      <vt:lpstr>NG6023</vt:lpstr>
      <vt:lpstr>NG6040</vt:lpstr>
      <vt:lpstr>NG6041</vt:lpstr>
      <vt:lpstr>Sheet1</vt:lpstr>
      <vt:lpstr>Sheet2</vt:lpstr>
      <vt:lpstr>Sheet3</vt:lpstr>
      <vt:lpstr>Sheet4</vt:lpstr>
      <vt:lpstr>Sheet5</vt:lpstr>
      <vt:lpstr>Sheet6</vt:lpstr>
      <vt:lpstr>'1236'!Print_Area</vt:lpstr>
      <vt:lpstr>'1236'!Print_Titles</vt:lpstr>
      <vt:lpstr>'SEA-AIR'!Print_Titles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KORUNA</dc:creator>
  <cp:lastModifiedBy>Alamin Hossain</cp:lastModifiedBy>
  <cp:lastPrinted>2024-12-10T06:30:14Z</cp:lastPrinted>
  <dcterms:created xsi:type="dcterms:W3CDTF">2015-06-05T18:17:20Z</dcterms:created>
  <dcterms:modified xsi:type="dcterms:W3CDTF">2024-12-12T09:10:04Z</dcterms:modified>
</cp:coreProperties>
</file>