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3827876199291f/Escritorio/"/>
    </mc:Choice>
  </mc:AlternateContent>
  <xr:revisionPtr revIDLastSave="2" documentId="8_{03783546-C967-4CA7-81ED-EBA6E2CD8CF3}" xr6:coauthVersionLast="47" xr6:coauthVersionMax="47" xr10:uidLastSave="{52B1B7EF-B679-4227-BE3E-BB8CC9089EED}"/>
  <bookViews>
    <workbookView xWindow="-120" yWindow="-120" windowWidth="20730" windowHeight="11040" xr2:uid="{243F1CCB-7271-4B0C-ADB0-E8599794BF09}"/>
  </bookViews>
  <sheets>
    <sheet name="PROPUE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0" i="1" l="1"/>
  <c r="E80" i="1"/>
  <c r="D76" i="1"/>
  <c r="D84" i="1" s="1"/>
  <c r="C76" i="1"/>
  <c r="E76" i="1" s="1"/>
  <c r="E75" i="1"/>
  <c r="D72" i="1"/>
  <c r="E72" i="1"/>
  <c r="E69" i="1"/>
  <c r="D68" i="1"/>
  <c r="C68" i="1"/>
  <c r="E68" i="1" s="1"/>
  <c r="D64" i="1"/>
  <c r="E64" i="1"/>
  <c r="D60" i="1"/>
  <c r="E60" i="1"/>
  <c r="E59" i="1"/>
  <c r="E58" i="1"/>
  <c r="D56" i="1"/>
  <c r="C56" i="1"/>
  <c r="E56" i="1" s="1"/>
  <c r="E53" i="1"/>
  <c r="D52" i="1"/>
  <c r="C52" i="1"/>
  <c r="E47" i="1"/>
  <c r="E46" i="1"/>
  <c r="E40" i="1"/>
  <c r="E39" i="1"/>
  <c r="D39" i="1"/>
  <c r="D35" i="1"/>
  <c r="E35" i="1"/>
  <c r="D31" i="1"/>
  <c r="C31" i="1"/>
  <c r="E31" i="1" s="1"/>
  <c r="E30" i="1"/>
  <c r="E29" i="1"/>
  <c r="D27" i="1"/>
  <c r="C27" i="1"/>
  <c r="E24" i="1"/>
  <c r="E23" i="1"/>
  <c r="D23" i="1"/>
  <c r="C23" i="1"/>
  <c r="D19" i="1"/>
  <c r="C19" i="1"/>
  <c r="D15" i="1"/>
  <c r="C15" i="1"/>
  <c r="E15" i="1" s="1"/>
  <c r="E14" i="1"/>
  <c r="E13" i="1"/>
  <c r="E10" i="1"/>
  <c r="E9" i="1"/>
  <c r="E8" i="1"/>
  <c r="L6" i="1"/>
  <c r="L5" i="1"/>
  <c r="D5" i="1"/>
  <c r="C5" i="1"/>
  <c r="L4" i="1"/>
  <c r="L3" i="1"/>
  <c r="E81" i="1" s="1"/>
  <c r="E33" i="1" l="1"/>
  <c r="E44" i="1"/>
  <c r="E78" i="1"/>
  <c r="E7" i="1"/>
  <c r="E12" i="1"/>
  <c r="E17" i="1"/>
  <c r="E27" i="1"/>
  <c r="E62" i="1"/>
  <c r="E18" i="1"/>
  <c r="E28" i="1"/>
  <c r="E34" i="1"/>
  <c r="E45" i="1"/>
  <c r="E57" i="1"/>
  <c r="E63" i="1"/>
  <c r="E73" i="1"/>
  <c r="E79" i="1"/>
  <c r="E82" i="1"/>
  <c r="E74" i="1"/>
  <c r="E83" i="1"/>
  <c r="E25" i="1"/>
  <c r="E41" i="1"/>
  <c r="E48" i="1"/>
  <c r="E54" i="1"/>
  <c r="E70" i="1"/>
  <c r="C84" i="1"/>
  <c r="K7" i="1" s="1"/>
  <c r="G84" i="1" s="1"/>
  <c r="E20" i="1"/>
  <c r="E26" i="1"/>
  <c r="E36" i="1"/>
  <c r="E42" i="1"/>
  <c r="E49" i="1"/>
  <c r="E55" i="1"/>
  <c r="E65" i="1"/>
  <c r="E71" i="1"/>
  <c r="E6" i="1"/>
  <c r="E11" i="1"/>
  <c r="E21" i="1"/>
  <c r="E37" i="1"/>
  <c r="E50" i="1"/>
  <c r="E66" i="1"/>
  <c r="E16" i="1"/>
  <c r="E22" i="1"/>
  <c r="E32" i="1"/>
  <c r="E38" i="1"/>
  <c r="E51" i="1"/>
  <c r="E61" i="1"/>
  <c r="E67" i="1"/>
  <c r="E77" i="1"/>
  <c r="I79" i="1" l="1"/>
  <c r="E52" i="1"/>
  <c r="I81" i="1"/>
  <c r="E5" i="1"/>
  <c r="E84" i="1" s="1"/>
  <c r="J10" i="1" s="1"/>
  <c r="E19" i="1"/>
  <c r="E43" i="1"/>
  <c r="I80" i="1"/>
  <c r="I82" i="1" l="1"/>
  <c r="J11" i="1"/>
  <c r="J12" i="1" s="1"/>
</calcChain>
</file>

<file path=xl/sharedStrings.xml><?xml version="1.0" encoding="utf-8"?>
<sst xmlns="http://schemas.openxmlformats.org/spreadsheetml/2006/main" count="105" uniqueCount="59">
  <si>
    <t>CARGO</t>
  </si>
  <si>
    <t>PRECIO MES</t>
  </si>
  <si>
    <t>DIAS LAB</t>
  </si>
  <si>
    <t>PRECIO DIA</t>
  </si>
  <si>
    <t>MODULOS</t>
  </si>
  <si>
    <t>DIAS</t>
  </si>
  <si>
    <t>RECURSOS</t>
  </si>
  <si>
    <t>PRECIO</t>
  </si>
  <si>
    <t>PROGRAMADOR</t>
  </si>
  <si>
    <t>BACKEND/FRONTEND</t>
  </si>
  <si>
    <t>UI/UX</t>
  </si>
  <si>
    <t>TEAM SCRUM</t>
  </si>
  <si>
    <t>INFRAESTRUCTURA</t>
  </si>
  <si>
    <t>SOPORTE</t>
  </si>
  <si>
    <t>creación de BBDD</t>
  </si>
  <si>
    <t>servidores Web</t>
  </si>
  <si>
    <t>Fecha estimada del proyecto:</t>
  </si>
  <si>
    <t>meses</t>
  </si>
  <si>
    <t>servidores de contenido</t>
  </si>
  <si>
    <t>servidores de caché</t>
  </si>
  <si>
    <t>load balancer</t>
  </si>
  <si>
    <t>certificado SSL</t>
  </si>
  <si>
    <t>25% MARGEN DE UTILIDAD</t>
  </si>
  <si>
    <t>Configuracion de red</t>
  </si>
  <si>
    <t>TOTAL</t>
  </si>
  <si>
    <t>sistema de integracion continua y despliegue</t>
  </si>
  <si>
    <t>Servidor de correo</t>
  </si>
  <si>
    <t>HOME</t>
  </si>
  <si>
    <t>Esta oferta económica incluye los primero 6 meses posteriores a la puesta en producción para la parte de soporte de tecnología. No incluye Impuestos</t>
  </si>
  <si>
    <t>BACKEND</t>
  </si>
  <si>
    <t>Splash screen</t>
  </si>
  <si>
    <t>LOGIN</t>
  </si>
  <si>
    <t>APP</t>
  </si>
  <si>
    <t>WEB</t>
  </si>
  <si>
    <t>CREAR CUENTA</t>
  </si>
  <si>
    <t xml:space="preserve">VERIFICACIÓN DE FOTOGRAFÍA POSTERIOR AL REGISTRO </t>
  </si>
  <si>
    <t>PERFIL</t>
  </si>
  <si>
    <t>CONTRATACIÓN PÚBLICA</t>
  </si>
  <si>
    <t>Posterior a la cita APP</t>
  </si>
  <si>
    <t>previo a la cita WEB</t>
  </si>
  <si>
    <t>durante la cita WEB</t>
  </si>
  <si>
    <t>posterior a la cita WEB</t>
  </si>
  <si>
    <t>PANEL DE SOLICITUD CITAS ENVIADAS/RECIBIDAS</t>
  </si>
  <si>
    <t xml:space="preserve">BACKEND </t>
  </si>
  <si>
    <t>AYUDA Y SOPORTE</t>
  </si>
  <si>
    <t>SECCIÓN USUARIO/PROVEEDOR</t>
  </si>
  <si>
    <t>SITIO ADMINISTRATIVO</t>
  </si>
  <si>
    <t xml:space="preserve">TOTAL </t>
  </si>
  <si>
    <t>CONTRATACIÓN ON DEMAND HOSPEDAJE</t>
  </si>
  <si>
    <t>NEGOCIACIÓN DE HORARIOS POR RESERVAS</t>
  </si>
  <si>
    <t>Previo a la reserva APP</t>
  </si>
  <si>
    <t>Durante la reserva APP</t>
  </si>
  <si>
    <t>BACKEND durante la reserva</t>
  </si>
  <si>
    <t>BACKEND posterior a la reserva</t>
  </si>
  <si>
    <t>BUSQUEDA DE CONTENIDO TURISTICO</t>
  </si>
  <si>
    <t>DASHBOARD DE CONTENIDO TURISTICO</t>
  </si>
  <si>
    <t>DASHBOARD DE CONTENIDO RESERVADO</t>
  </si>
  <si>
    <t>BUSQUEDA DE OFERTA TURISTICAS</t>
  </si>
  <si>
    <t>Propuesta.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</si>
</sst>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\ * #,##0.00_ ;_ &quot;$&quot;\ * \-#,##0.00_ ;_ &quot;$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164" fontId="0" fillId="0" borderId="0" xfId="1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164" fontId="0" fillId="2" borderId="0" xfId="1" applyFont="1" applyFill="1"/>
    <xf numFmtId="0" fontId="0" fillId="3" borderId="0" xfId="0" applyFill="1"/>
    <xf numFmtId="164" fontId="0" fillId="3" borderId="0" xfId="1" applyFont="1" applyFill="1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64" fontId="2" fillId="2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051A-CE93-4E87-B796-C45A7191F285}">
  <dimension ref="B2:M84"/>
  <sheetViews>
    <sheetView tabSelected="1" workbookViewId="0">
      <selection activeCell="D18" sqref="D18"/>
    </sheetView>
  </sheetViews>
  <sheetFormatPr baseColWidth="10" defaultRowHeight="15" outlineLevelRow="1" x14ac:dyDescent="0.25"/>
  <cols>
    <col min="1" max="1" width="2.42578125" customWidth="1"/>
    <col min="2" max="2" width="48.5703125" bestFit="1" customWidth="1"/>
    <col min="3" max="3" width="5" bestFit="1" customWidth="1"/>
    <col min="7" max="7" width="12.7109375" bestFit="1" customWidth="1"/>
    <col min="9" max="9" width="23.5703125" bestFit="1" customWidth="1"/>
    <col min="10" max="10" width="11.42578125" bestFit="1" customWidth="1"/>
  </cols>
  <sheetData>
    <row r="2" spans="2:13" x14ac:dyDescent="0.25">
      <c r="I2" s="1" t="s">
        <v>0</v>
      </c>
      <c r="J2" s="1" t="s">
        <v>1</v>
      </c>
      <c r="K2" s="1" t="s">
        <v>2</v>
      </c>
      <c r="L2" s="1" t="s">
        <v>3</v>
      </c>
    </row>
    <row r="3" spans="2:13" x14ac:dyDescent="0.25">
      <c r="B3" s="1" t="s">
        <v>4</v>
      </c>
      <c r="C3" s="1" t="s">
        <v>5</v>
      </c>
      <c r="D3" s="1" t="s">
        <v>6</v>
      </c>
      <c r="E3" s="1" t="s">
        <v>7</v>
      </c>
      <c r="F3" s="1"/>
      <c r="G3" s="1"/>
      <c r="I3" t="s">
        <v>8</v>
      </c>
      <c r="J3" s="2">
        <v>1200</v>
      </c>
      <c r="K3">
        <v>24</v>
      </c>
      <c r="L3" s="2">
        <f>J3/K3</f>
        <v>50</v>
      </c>
    </row>
    <row r="4" spans="2:13" x14ac:dyDescent="0.25">
      <c r="B4" s="1"/>
      <c r="C4" s="3" t="s">
        <v>9</v>
      </c>
      <c r="D4" s="3"/>
      <c r="E4" s="3"/>
      <c r="F4" s="4" t="s">
        <v>10</v>
      </c>
      <c r="G4" s="4" t="s">
        <v>11</v>
      </c>
      <c r="I4" t="s">
        <v>11</v>
      </c>
      <c r="J4" s="2">
        <v>700</v>
      </c>
      <c r="K4">
        <v>24</v>
      </c>
      <c r="L4" s="2">
        <f>J4/K4</f>
        <v>29.166666666666668</v>
      </c>
    </row>
    <row r="5" spans="2:13" x14ac:dyDescent="0.25">
      <c r="B5" s="5" t="s">
        <v>12</v>
      </c>
      <c r="C5" s="5">
        <f>SUM(C6:C14)</f>
        <v>5</v>
      </c>
      <c r="D5" s="5">
        <f>MAX(D6:D14)</f>
        <v>1</v>
      </c>
      <c r="E5" s="6">
        <f>SUM(E6:E14)</f>
        <v>250</v>
      </c>
      <c r="F5" s="6"/>
      <c r="G5" s="6"/>
      <c r="I5" t="s">
        <v>13</v>
      </c>
      <c r="J5" s="2">
        <v>700</v>
      </c>
      <c r="K5">
        <v>30</v>
      </c>
      <c r="L5" s="2">
        <f>J5/K5</f>
        <v>23.333333333333332</v>
      </c>
    </row>
    <row r="6" spans="2:13" outlineLevel="1" x14ac:dyDescent="0.25">
      <c r="B6" s="7" t="s">
        <v>14</v>
      </c>
      <c r="C6" s="7">
        <v>0.5</v>
      </c>
      <c r="D6" s="7">
        <v>1</v>
      </c>
      <c r="E6" s="8">
        <f>C6*$L$3*D6</f>
        <v>25</v>
      </c>
      <c r="F6" s="8"/>
      <c r="G6" s="8"/>
      <c r="I6" t="s">
        <v>10</v>
      </c>
      <c r="J6" s="2">
        <v>1920</v>
      </c>
      <c r="K6">
        <v>24</v>
      </c>
      <c r="L6" s="2">
        <f>J6/K6</f>
        <v>80</v>
      </c>
    </row>
    <row r="7" spans="2:13" outlineLevel="1" x14ac:dyDescent="0.25">
      <c r="B7" s="7" t="s">
        <v>15</v>
      </c>
      <c r="C7" s="7">
        <v>0.3</v>
      </c>
      <c r="D7" s="7">
        <v>1</v>
      </c>
      <c r="E7" s="8">
        <f t="shared" ref="E7:E70" si="0">C7*$L$3*D7</f>
        <v>15</v>
      </c>
      <c r="F7" s="8"/>
      <c r="G7" s="8"/>
      <c r="I7" s="9" t="s">
        <v>16</v>
      </c>
      <c r="J7" s="9"/>
      <c r="K7" s="10">
        <f>C84/24</f>
        <v>5.166666666666667</v>
      </c>
      <c r="L7" s="11" t="s">
        <v>17</v>
      </c>
    </row>
    <row r="8" spans="2:13" outlineLevel="1" x14ac:dyDescent="0.25">
      <c r="B8" s="7" t="s">
        <v>18</v>
      </c>
      <c r="C8" s="7">
        <v>0.5</v>
      </c>
      <c r="D8" s="7">
        <v>1</v>
      </c>
      <c r="E8" s="8">
        <f t="shared" si="0"/>
        <v>25</v>
      </c>
      <c r="F8" s="8"/>
      <c r="G8" s="8"/>
    </row>
    <row r="9" spans="2:13" outlineLevel="1" x14ac:dyDescent="0.25">
      <c r="B9" s="7" t="s">
        <v>19</v>
      </c>
      <c r="C9" s="7">
        <v>0.5</v>
      </c>
      <c r="D9" s="7">
        <v>1</v>
      </c>
      <c r="E9" s="8">
        <f t="shared" si="0"/>
        <v>25</v>
      </c>
      <c r="F9" s="8"/>
      <c r="G9" s="8"/>
      <c r="I9" s="12" t="s">
        <v>58</v>
      </c>
      <c r="J9" s="13"/>
      <c r="L9" s="14"/>
    </row>
    <row r="10" spans="2:13" outlineLevel="1" x14ac:dyDescent="0.25">
      <c r="B10" s="7" t="s">
        <v>20</v>
      </c>
      <c r="C10" s="7">
        <v>0.4</v>
      </c>
      <c r="D10" s="7">
        <v>1</v>
      </c>
      <c r="E10" s="8">
        <f t="shared" si="0"/>
        <v>20</v>
      </c>
      <c r="F10" s="8"/>
      <c r="G10" s="8"/>
      <c r="I10" t="s">
        <v>4</v>
      </c>
      <c r="J10" s="15">
        <f>E84+F84+G84</f>
        <v>47363.333333333336</v>
      </c>
    </row>
    <row r="11" spans="2:13" ht="15.75" outlineLevel="1" thickBot="1" x14ac:dyDescent="0.3">
      <c r="B11" s="7" t="s">
        <v>21</v>
      </c>
      <c r="C11" s="7">
        <v>0.3</v>
      </c>
      <c r="D11" s="7">
        <v>1</v>
      </c>
      <c r="E11" s="8">
        <f t="shared" si="0"/>
        <v>15</v>
      </c>
      <c r="F11" s="8"/>
      <c r="G11" s="8"/>
      <c r="I11" s="16" t="s">
        <v>22</v>
      </c>
      <c r="J11" s="17">
        <f>J10*0.2</f>
        <v>9472.6666666666679</v>
      </c>
    </row>
    <row r="12" spans="2:13" ht="15.75" outlineLevel="1" thickTop="1" x14ac:dyDescent="0.25">
      <c r="B12" s="7" t="s">
        <v>23</v>
      </c>
      <c r="C12" s="7">
        <v>1</v>
      </c>
      <c r="D12" s="7">
        <v>1</v>
      </c>
      <c r="E12" s="8">
        <f t="shared" si="0"/>
        <v>50</v>
      </c>
      <c r="F12" s="8"/>
      <c r="G12" s="8"/>
      <c r="I12" t="s">
        <v>24</v>
      </c>
      <c r="J12" s="15">
        <f>SUM(J10:J11)</f>
        <v>56836</v>
      </c>
    </row>
    <row r="13" spans="2:13" outlineLevel="1" x14ac:dyDescent="0.25">
      <c r="B13" s="7" t="s">
        <v>25</v>
      </c>
      <c r="C13" s="7">
        <v>1</v>
      </c>
      <c r="D13" s="7">
        <v>1</v>
      </c>
      <c r="E13" s="8">
        <f t="shared" si="0"/>
        <v>50</v>
      </c>
      <c r="F13" s="8"/>
      <c r="G13" s="8"/>
    </row>
    <row r="14" spans="2:13" outlineLevel="1" x14ac:dyDescent="0.25">
      <c r="B14" s="7" t="s">
        <v>26</v>
      </c>
      <c r="C14" s="7">
        <v>0.5</v>
      </c>
      <c r="D14" s="7">
        <v>1</v>
      </c>
      <c r="E14" s="8">
        <f t="shared" si="0"/>
        <v>25</v>
      </c>
      <c r="F14" s="8"/>
      <c r="G14" s="8"/>
    </row>
    <row r="15" spans="2:13" x14ac:dyDescent="0.25">
      <c r="B15" s="5" t="s">
        <v>27</v>
      </c>
      <c r="C15" s="5">
        <f>MAX(C16:C18)</f>
        <v>1</v>
      </c>
      <c r="D15" s="5">
        <f>SUM(D16:D18)</f>
        <v>3</v>
      </c>
      <c r="E15" s="6">
        <f t="shared" si="0"/>
        <v>150</v>
      </c>
      <c r="F15" s="6"/>
      <c r="G15" s="6"/>
      <c r="I15" s="18" t="s">
        <v>28</v>
      </c>
      <c r="J15" s="19"/>
      <c r="M15" s="15"/>
    </row>
    <row r="16" spans="2:13" outlineLevel="1" x14ac:dyDescent="0.25">
      <c r="B16" s="7" t="s">
        <v>27</v>
      </c>
      <c r="C16" s="7">
        <v>1</v>
      </c>
      <c r="D16" s="7">
        <v>1</v>
      </c>
      <c r="E16" s="8">
        <f>C16*$L$3*D16</f>
        <v>50</v>
      </c>
      <c r="F16" s="8"/>
      <c r="G16" s="8"/>
      <c r="I16" s="20"/>
      <c r="J16" s="21"/>
    </row>
    <row r="17" spans="2:10" outlineLevel="1" x14ac:dyDescent="0.25">
      <c r="B17" s="7" t="s">
        <v>29</v>
      </c>
      <c r="C17" s="7">
        <v>1</v>
      </c>
      <c r="D17" s="7">
        <v>1</v>
      </c>
      <c r="E17" s="8">
        <f t="shared" si="0"/>
        <v>50</v>
      </c>
      <c r="F17" s="8"/>
      <c r="G17" s="8"/>
      <c r="I17" s="20"/>
      <c r="J17" s="21"/>
    </row>
    <row r="18" spans="2:10" x14ac:dyDescent="0.25">
      <c r="B18" s="7" t="s">
        <v>30</v>
      </c>
      <c r="C18" s="7">
        <v>1</v>
      </c>
      <c r="D18" s="7">
        <v>1</v>
      </c>
      <c r="E18" s="8">
        <f t="shared" si="0"/>
        <v>50</v>
      </c>
      <c r="F18" s="8"/>
      <c r="G18" s="8"/>
      <c r="I18" s="20"/>
      <c r="J18" s="21"/>
    </row>
    <row r="19" spans="2:10" outlineLevel="1" x14ac:dyDescent="0.25">
      <c r="B19" s="5" t="s">
        <v>31</v>
      </c>
      <c r="C19" s="5">
        <f>MAX(C20:C22)</f>
        <v>3</v>
      </c>
      <c r="D19" s="5">
        <f>SUM(D20:D22)</f>
        <v>4</v>
      </c>
      <c r="E19" s="6">
        <f>SUM(E20:E22)</f>
        <v>450</v>
      </c>
      <c r="F19" s="6"/>
      <c r="G19" s="6"/>
      <c r="I19" s="20"/>
      <c r="J19" s="21"/>
    </row>
    <row r="20" spans="2:10" outlineLevel="1" x14ac:dyDescent="0.25">
      <c r="B20" s="7" t="s">
        <v>32</v>
      </c>
      <c r="C20" s="7">
        <v>2</v>
      </c>
      <c r="D20" s="7">
        <v>2</v>
      </c>
      <c r="E20" s="8">
        <f t="shared" si="0"/>
        <v>200</v>
      </c>
      <c r="F20" s="8"/>
      <c r="G20" s="8"/>
      <c r="I20" s="20"/>
      <c r="J20" s="21"/>
    </row>
    <row r="21" spans="2:10" x14ac:dyDescent="0.25">
      <c r="B21" s="7" t="s">
        <v>29</v>
      </c>
      <c r="C21" s="7">
        <v>3</v>
      </c>
      <c r="D21" s="7">
        <v>1</v>
      </c>
      <c r="E21" s="8">
        <f t="shared" si="0"/>
        <v>150</v>
      </c>
      <c r="F21" s="8"/>
      <c r="G21" s="8"/>
      <c r="I21" s="20"/>
      <c r="J21" s="21"/>
    </row>
    <row r="22" spans="2:10" outlineLevel="1" x14ac:dyDescent="0.25">
      <c r="B22" s="7" t="s">
        <v>33</v>
      </c>
      <c r="C22" s="7">
        <v>2</v>
      </c>
      <c r="D22" s="7">
        <v>1</v>
      </c>
      <c r="E22" s="8">
        <f t="shared" si="0"/>
        <v>100</v>
      </c>
      <c r="F22" s="8"/>
      <c r="G22" s="8"/>
      <c r="I22" s="20"/>
      <c r="J22" s="21"/>
    </row>
    <row r="23" spans="2:10" outlineLevel="1" x14ac:dyDescent="0.25">
      <c r="B23" s="5" t="s">
        <v>34</v>
      </c>
      <c r="C23" s="5">
        <f>MAX(C24:C26)</f>
        <v>3</v>
      </c>
      <c r="D23" s="5">
        <f>SUM(D24:D26)</f>
        <v>4</v>
      </c>
      <c r="E23" s="6">
        <f t="shared" si="0"/>
        <v>600</v>
      </c>
      <c r="F23" s="6"/>
      <c r="G23" s="6"/>
      <c r="I23" s="20"/>
      <c r="J23" s="21"/>
    </row>
    <row r="24" spans="2:10" x14ac:dyDescent="0.25">
      <c r="B24" s="7" t="s">
        <v>32</v>
      </c>
      <c r="C24" s="7">
        <v>3</v>
      </c>
      <c r="D24" s="7">
        <v>2</v>
      </c>
      <c r="E24" s="8">
        <f t="shared" si="0"/>
        <v>300</v>
      </c>
      <c r="F24" s="8"/>
      <c r="G24" s="8"/>
      <c r="I24" s="20"/>
      <c r="J24" s="21"/>
    </row>
    <row r="25" spans="2:10" outlineLevel="1" x14ac:dyDescent="0.25">
      <c r="B25" s="7" t="s">
        <v>29</v>
      </c>
      <c r="C25" s="7">
        <v>3</v>
      </c>
      <c r="D25" s="7">
        <v>1</v>
      </c>
      <c r="E25" s="8">
        <f t="shared" si="0"/>
        <v>150</v>
      </c>
      <c r="F25" s="8"/>
      <c r="G25" s="8"/>
      <c r="I25" s="20"/>
      <c r="J25" s="21"/>
    </row>
    <row r="26" spans="2:10" outlineLevel="1" x14ac:dyDescent="0.25">
      <c r="B26" s="7" t="s">
        <v>33</v>
      </c>
      <c r="C26" s="7">
        <v>3</v>
      </c>
      <c r="D26" s="7">
        <v>1</v>
      </c>
      <c r="E26" s="8">
        <f t="shared" si="0"/>
        <v>150</v>
      </c>
      <c r="F26" s="8"/>
      <c r="G26" s="8"/>
      <c r="I26" s="20"/>
      <c r="J26" s="21"/>
    </row>
    <row r="27" spans="2:10" x14ac:dyDescent="0.25">
      <c r="B27" s="5" t="s">
        <v>35</v>
      </c>
      <c r="C27" s="5">
        <f>MAX(C28:C30)</f>
        <v>2</v>
      </c>
      <c r="D27" s="5">
        <f>SUM(D28:D30)</f>
        <v>4</v>
      </c>
      <c r="E27" s="6">
        <f t="shared" si="0"/>
        <v>400</v>
      </c>
      <c r="F27" s="6"/>
      <c r="G27" s="6"/>
      <c r="I27" s="22"/>
      <c r="J27" s="23"/>
    </row>
    <row r="28" spans="2:10" outlineLevel="1" x14ac:dyDescent="0.25">
      <c r="B28" s="7" t="s">
        <v>32</v>
      </c>
      <c r="C28" s="7">
        <v>2</v>
      </c>
      <c r="D28" s="7">
        <v>2</v>
      </c>
      <c r="E28" s="8">
        <f t="shared" si="0"/>
        <v>200</v>
      </c>
      <c r="F28" s="8"/>
      <c r="G28" s="8"/>
    </row>
    <row r="29" spans="2:10" outlineLevel="1" x14ac:dyDescent="0.25">
      <c r="B29" s="7" t="s">
        <v>29</v>
      </c>
      <c r="C29" s="7">
        <v>2</v>
      </c>
      <c r="D29" s="7">
        <v>1</v>
      </c>
      <c r="E29" s="8">
        <f t="shared" si="0"/>
        <v>100</v>
      </c>
      <c r="F29" s="8"/>
      <c r="G29" s="8"/>
    </row>
    <row r="30" spans="2:10" x14ac:dyDescent="0.25">
      <c r="B30" s="7" t="s">
        <v>33</v>
      </c>
      <c r="C30" s="7">
        <v>2</v>
      </c>
      <c r="D30" s="7">
        <v>1</v>
      </c>
      <c r="E30" s="8">
        <f t="shared" si="0"/>
        <v>100</v>
      </c>
      <c r="F30" s="8"/>
      <c r="G30" s="8"/>
    </row>
    <row r="31" spans="2:10" outlineLevel="1" x14ac:dyDescent="0.25">
      <c r="B31" s="5" t="s">
        <v>36</v>
      </c>
      <c r="C31" s="5">
        <f>MAX(C32:C34)</f>
        <v>10</v>
      </c>
      <c r="D31" s="5">
        <f>SUM(D32:D34)</f>
        <v>4</v>
      </c>
      <c r="E31" s="6">
        <f t="shared" si="0"/>
        <v>2000</v>
      </c>
      <c r="F31" s="6"/>
      <c r="G31" s="6"/>
    </row>
    <row r="32" spans="2:10" outlineLevel="1" x14ac:dyDescent="0.25">
      <c r="B32" s="7" t="s">
        <v>32</v>
      </c>
      <c r="C32" s="7">
        <v>10</v>
      </c>
      <c r="D32" s="7">
        <v>2</v>
      </c>
      <c r="E32" s="8">
        <f t="shared" si="0"/>
        <v>1000</v>
      </c>
      <c r="F32" s="8"/>
      <c r="G32" s="8"/>
    </row>
    <row r="33" spans="2:7" x14ac:dyDescent="0.25">
      <c r="B33" s="7" t="s">
        <v>29</v>
      </c>
      <c r="C33" s="7">
        <v>10</v>
      </c>
      <c r="D33" s="7">
        <v>1</v>
      </c>
      <c r="E33" s="8">
        <f t="shared" si="0"/>
        <v>500</v>
      </c>
      <c r="F33" s="8"/>
      <c r="G33" s="8"/>
    </row>
    <row r="34" spans="2:7" outlineLevel="1" x14ac:dyDescent="0.25">
      <c r="B34" s="7" t="s">
        <v>33</v>
      </c>
      <c r="C34" s="7">
        <v>10</v>
      </c>
      <c r="D34" s="7">
        <v>1</v>
      </c>
      <c r="E34" s="8">
        <f t="shared" si="0"/>
        <v>500</v>
      </c>
      <c r="F34" s="8"/>
      <c r="G34" s="8"/>
    </row>
    <row r="35" spans="2:7" outlineLevel="1" x14ac:dyDescent="0.25">
      <c r="B35" s="5" t="s">
        <v>48</v>
      </c>
      <c r="C35" s="5">
        <v>30</v>
      </c>
      <c r="D35" s="5">
        <f>SUM(D36:D38)</f>
        <v>4</v>
      </c>
      <c r="E35" s="6">
        <f t="shared" si="0"/>
        <v>6000</v>
      </c>
      <c r="F35" s="6"/>
      <c r="G35" s="6"/>
    </row>
    <row r="36" spans="2:7" x14ac:dyDescent="0.25">
      <c r="B36" s="7" t="s">
        <v>32</v>
      </c>
      <c r="C36" s="7">
        <v>30</v>
      </c>
      <c r="D36" s="7">
        <v>2</v>
      </c>
      <c r="E36" s="8">
        <f t="shared" si="0"/>
        <v>3000</v>
      </c>
      <c r="F36" s="8"/>
      <c r="G36" s="8"/>
    </row>
    <row r="37" spans="2:7" outlineLevel="1" x14ac:dyDescent="0.25">
      <c r="B37" s="7" t="s">
        <v>29</v>
      </c>
      <c r="C37" s="7">
        <v>30</v>
      </c>
      <c r="D37" s="7">
        <v>1</v>
      </c>
      <c r="E37" s="8">
        <f t="shared" si="0"/>
        <v>1500</v>
      </c>
      <c r="F37" s="8"/>
      <c r="G37" s="8"/>
    </row>
    <row r="38" spans="2:7" outlineLevel="1" x14ac:dyDescent="0.25">
      <c r="B38" s="7" t="s">
        <v>33</v>
      </c>
      <c r="C38" s="7">
        <v>30</v>
      </c>
      <c r="D38" s="7">
        <v>1</v>
      </c>
      <c r="E38" s="8">
        <f t="shared" si="0"/>
        <v>1500</v>
      </c>
      <c r="F38" s="8"/>
      <c r="G38" s="8"/>
    </row>
    <row r="39" spans="2:7" outlineLevel="1" x14ac:dyDescent="0.25">
      <c r="B39" s="5" t="s">
        <v>37</v>
      </c>
      <c r="C39" s="5">
        <v>10</v>
      </c>
      <c r="D39" s="5">
        <f>SUM(D40:D42)</f>
        <v>4</v>
      </c>
      <c r="E39" s="6">
        <f t="shared" si="0"/>
        <v>2000</v>
      </c>
      <c r="F39" s="6"/>
      <c r="G39" s="6"/>
    </row>
    <row r="40" spans="2:7" outlineLevel="1" x14ac:dyDescent="0.25">
      <c r="B40" s="7" t="s">
        <v>32</v>
      </c>
      <c r="C40" s="7">
        <v>10</v>
      </c>
      <c r="D40" s="7">
        <v>2</v>
      </c>
      <c r="E40" s="8">
        <f t="shared" si="0"/>
        <v>1000</v>
      </c>
      <c r="F40" s="8"/>
      <c r="G40" s="8"/>
    </row>
    <row r="41" spans="2:7" outlineLevel="1" x14ac:dyDescent="0.25">
      <c r="B41" s="7" t="s">
        <v>29</v>
      </c>
      <c r="C41" s="7">
        <v>10</v>
      </c>
      <c r="D41" s="7">
        <v>1</v>
      </c>
      <c r="E41" s="8">
        <f t="shared" si="0"/>
        <v>500</v>
      </c>
      <c r="F41" s="8"/>
      <c r="G41" s="8"/>
    </row>
    <row r="42" spans="2:7" outlineLevel="1" x14ac:dyDescent="0.25">
      <c r="B42" s="7" t="s">
        <v>33</v>
      </c>
      <c r="C42" s="7">
        <v>10</v>
      </c>
      <c r="D42" s="7">
        <v>1</v>
      </c>
      <c r="E42" s="8">
        <f t="shared" si="0"/>
        <v>500</v>
      </c>
      <c r="F42" s="8"/>
      <c r="G42" s="8"/>
    </row>
    <row r="43" spans="2:7" x14ac:dyDescent="0.25">
      <c r="B43" s="5" t="s">
        <v>49</v>
      </c>
      <c r="C43" s="5">
        <v>30</v>
      </c>
      <c r="D43" s="5">
        <v>4</v>
      </c>
      <c r="E43" s="6">
        <f>SUM(E44:E51)</f>
        <v>7150</v>
      </c>
      <c r="F43" s="6"/>
      <c r="G43" s="6"/>
    </row>
    <row r="44" spans="2:7" outlineLevel="1" x14ac:dyDescent="0.25">
      <c r="B44" s="7" t="s">
        <v>50</v>
      </c>
      <c r="C44" s="7">
        <v>3</v>
      </c>
      <c r="D44" s="7">
        <v>2</v>
      </c>
      <c r="E44" s="8">
        <f t="shared" si="0"/>
        <v>300</v>
      </c>
      <c r="F44" s="8"/>
      <c r="G44" s="8"/>
    </row>
    <row r="45" spans="2:7" outlineLevel="1" x14ac:dyDescent="0.25">
      <c r="B45" s="7" t="s">
        <v>51</v>
      </c>
      <c r="C45" s="7">
        <v>30</v>
      </c>
      <c r="D45" s="7">
        <v>2</v>
      </c>
      <c r="E45" s="8">
        <f t="shared" si="0"/>
        <v>3000</v>
      </c>
      <c r="F45" s="8"/>
      <c r="G45" s="8"/>
    </row>
    <row r="46" spans="2:7" x14ac:dyDescent="0.25">
      <c r="B46" s="7" t="s">
        <v>52</v>
      </c>
      <c r="C46" s="7">
        <v>30</v>
      </c>
      <c r="D46" s="7">
        <v>1</v>
      </c>
      <c r="E46" s="8">
        <f t="shared" si="0"/>
        <v>1500</v>
      </c>
      <c r="F46" s="8"/>
      <c r="G46" s="8"/>
    </row>
    <row r="47" spans="2:7" outlineLevel="1" x14ac:dyDescent="0.25">
      <c r="B47" s="7" t="s">
        <v>38</v>
      </c>
      <c r="C47" s="7">
        <v>3</v>
      </c>
      <c r="D47" s="7">
        <v>2</v>
      </c>
      <c r="E47" s="8">
        <f t="shared" si="0"/>
        <v>300</v>
      </c>
      <c r="F47" s="8"/>
      <c r="G47" s="8"/>
    </row>
    <row r="48" spans="2:7" outlineLevel="1" x14ac:dyDescent="0.25">
      <c r="B48" s="7" t="s">
        <v>53</v>
      </c>
      <c r="C48" s="7">
        <v>5</v>
      </c>
      <c r="D48" s="7">
        <v>1</v>
      </c>
      <c r="E48" s="8">
        <f t="shared" si="0"/>
        <v>250</v>
      </c>
      <c r="F48" s="8"/>
      <c r="G48" s="8"/>
    </row>
    <row r="49" spans="2:7" x14ac:dyDescent="0.25">
      <c r="B49" s="7" t="s">
        <v>39</v>
      </c>
      <c r="C49" s="7">
        <v>3</v>
      </c>
      <c r="D49" s="7">
        <v>1</v>
      </c>
      <c r="E49" s="8">
        <f t="shared" si="0"/>
        <v>150</v>
      </c>
      <c r="F49" s="8"/>
      <c r="G49" s="8"/>
    </row>
    <row r="50" spans="2:7" outlineLevel="1" x14ac:dyDescent="0.25">
      <c r="B50" s="7" t="s">
        <v>40</v>
      </c>
      <c r="C50" s="7">
        <v>30</v>
      </c>
      <c r="D50" s="7">
        <v>1</v>
      </c>
      <c r="E50" s="8">
        <f t="shared" si="0"/>
        <v>1500</v>
      </c>
      <c r="F50" s="8"/>
      <c r="G50" s="8"/>
    </row>
    <row r="51" spans="2:7" outlineLevel="1" x14ac:dyDescent="0.25">
      <c r="B51" s="7" t="s">
        <v>41</v>
      </c>
      <c r="C51" s="7">
        <v>3</v>
      </c>
      <c r="D51" s="7">
        <v>1</v>
      </c>
      <c r="E51" s="8">
        <f t="shared" si="0"/>
        <v>150</v>
      </c>
      <c r="F51" s="8"/>
      <c r="G51" s="8"/>
    </row>
    <row r="52" spans="2:7" x14ac:dyDescent="0.25">
      <c r="B52" s="5" t="s">
        <v>42</v>
      </c>
      <c r="C52" s="5">
        <f>MAX(C53:C55)</f>
        <v>5</v>
      </c>
      <c r="D52" s="5">
        <f>SUM(D53:D55)</f>
        <v>4</v>
      </c>
      <c r="E52" s="6">
        <f>SUM(E53:E55)</f>
        <v>850</v>
      </c>
      <c r="F52" s="6"/>
      <c r="G52" s="6"/>
    </row>
    <row r="53" spans="2:7" outlineLevel="1" x14ac:dyDescent="0.25">
      <c r="B53" s="7" t="s">
        <v>32</v>
      </c>
      <c r="C53" s="7">
        <v>5</v>
      </c>
      <c r="D53" s="7">
        <v>2</v>
      </c>
      <c r="E53" s="8">
        <f t="shared" si="0"/>
        <v>500</v>
      </c>
      <c r="F53" s="8"/>
      <c r="G53" s="8"/>
    </row>
    <row r="54" spans="2:7" outlineLevel="1" x14ac:dyDescent="0.25">
      <c r="B54" s="7" t="s">
        <v>43</v>
      </c>
      <c r="C54" s="7">
        <v>2</v>
      </c>
      <c r="D54" s="7">
        <v>1</v>
      </c>
      <c r="E54" s="8">
        <f t="shared" si="0"/>
        <v>100</v>
      </c>
      <c r="F54" s="8"/>
      <c r="G54" s="8"/>
    </row>
    <row r="55" spans="2:7" x14ac:dyDescent="0.25">
      <c r="B55" s="7" t="s">
        <v>33</v>
      </c>
      <c r="C55" s="7">
        <v>5</v>
      </c>
      <c r="D55" s="7">
        <v>1</v>
      </c>
      <c r="E55" s="8">
        <f t="shared" si="0"/>
        <v>250</v>
      </c>
      <c r="F55" s="8"/>
      <c r="G55" s="8"/>
    </row>
    <row r="56" spans="2:7" ht="14.45" customHeight="1" outlineLevel="1" x14ac:dyDescent="0.25">
      <c r="B56" s="5" t="s">
        <v>54</v>
      </c>
      <c r="C56" s="5">
        <f>MAX(C57:C59)</f>
        <v>3</v>
      </c>
      <c r="D56" s="5">
        <f>SUM(D57:D59)</f>
        <v>4</v>
      </c>
      <c r="E56" s="6">
        <f t="shared" si="0"/>
        <v>600</v>
      </c>
      <c r="F56" s="6"/>
      <c r="G56" s="6"/>
    </row>
    <row r="57" spans="2:7" ht="14.45" customHeight="1" outlineLevel="1" x14ac:dyDescent="0.25">
      <c r="B57" s="7" t="s">
        <v>32</v>
      </c>
      <c r="C57" s="7">
        <v>3</v>
      </c>
      <c r="D57" s="7">
        <v>2</v>
      </c>
      <c r="E57" s="8">
        <f t="shared" si="0"/>
        <v>300</v>
      </c>
      <c r="F57" s="8"/>
      <c r="G57" s="8"/>
    </row>
    <row r="58" spans="2:7" x14ac:dyDescent="0.25">
      <c r="B58" s="7" t="s">
        <v>29</v>
      </c>
      <c r="C58" s="7">
        <v>3</v>
      </c>
      <c r="D58" s="7">
        <v>1</v>
      </c>
      <c r="E58" s="8">
        <f t="shared" si="0"/>
        <v>150</v>
      </c>
      <c r="F58" s="8"/>
      <c r="G58" s="8"/>
    </row>
    <row r="59" spans="2:7" ht="14.45" customHeight="1" outlineLevel="1" x14ac:dyDescent="0.25">
      <c r="B59" s="7" t="s">
        <v>33</v>
      </c>
      <c r="C59" s="7">
        <v>3</v>
      </c>
      <c r="D59" s="7">
        <v>1</v>
      </c>
      <c r="E59" s="8">
        <f t="shared" si="0"/>
        <v>150</v>
      </c>
      <c r="F59" s="8"/>
      <c r="G59" s="8"/>
    </row>
    <row r="60" spans="2:7" ht="14.45" customHeight="1" outlineLevel="1" x14ac:dyDescent="0.25">
      <c r="B60" s="5" t="s">
        <v>55</v>
      </c>
      <c r="C60" s="5">
        <v>5</v>
      </c>
      <c r="D60" s="5">
        <f>SUM(D61:D63)</f>
        <v>4</v>
      </c>
      <c r="E60" s="6">
        <f t="shared" si="0"/>
        <v>1000</v>
      </c>
      <c r="F60" s="6"/>
      <c r="G60" s="6"/>
    </row>
    <row r="61" spans="2:7" x14ac:dyDescent="0.25">
      <c r="B61" s="7" t="s">
        <v>32</v>
      </c>
      <c r="C61" s="7">
        <v>5</v>
      </c>
      <c r="D61" s="7">
        <v>2</v>
      </c>
      <c r="E61" s="8">
        <f t="shared" si="0"/>
        <v>500</v>
      </c>
      <c r="F61" s="8"/>
      <c r="G61" s="8"/>
    </row>
    <row r="62" spans="2:7" ht="14.45" customHeight="1" outlineLevel="1" x14ac:dyDescent="0.25">
      <c r="B62" s="7" t="s">
        <v>29</v>
      </c>
      <c r="C62" s="7">
        <v>5</v>
      </c>
      <c r="D62" s="7">
        <v>1</v>
      </c>
      <c r="E62" s="8">
        <f t="shared" si="0"/>
        <v>250</v>
      </c>
      <c r="F62" s="8"/>
      <c r="G62" s="8"/>
    </row>
    <row r="63" spans="2:7" ht="14.45" customHeight="1" outlineLevel="1" x14ac:dyDescent="0.25">
      <c r="B63" s="7" t="s">
        <v>33</v>
      </c>
      <c r="C63" s="7">
        <v>5</v>
      </c>
      <c r="D63" s="7">
        <v>1</v>
      </c>
      <c r="E63" s="8">
        <f t="shared" si="0"/>
        <v>250</v>
      </c>
      <c r="F63" s="8"/>
      <c r="G63" s="8"/>
    </row>
    <row r="64" spans="2:7" x14ac:dyDescent="0.25">
      <c r="B64" s="5" t="s">
        <v>56</v>
      </c>
      <c r="C64" s="5">
        <v>5</v>
      </c>
      <c r="D64" s="5">
        <f>SUM(D65:D67)</f>
        <v>4</v>
      </c>
      <c r="E64" s="6">
        <f t="shared" si="0"/>
        <v>1000</v>
      </c>
      <c r="F64" s="6"/>
      <c r="G64" s="6"/>
    </row>
    <row r="65" spans="2:9" ht="14.45" customHeight="1" outlineLevel="1" x14ac:dyDescent="0.25">
      <c r="B65" s="7" t="s">
        <v>32</v>
      </c>
      <c r="C65" s="7">
        <v>5</v>
      </c>
      <c r="D65" s="7">
        <v>2</v>
      </c>
      <c r="E65" s="8">
        <f t="shared" si="0"/>
        <v>500</v>
      </c>
      <c r="F65" s="8"/>
      <c r="G65" s="8"/>
    </row>
    <row r="66" spans="2:9" ht="14.45" customHeight="1" outlineLevel="1" x14ac:dyDescent="0.25">
      <c r="B66" s="7" t="s">
        <v>29</v>
      </c>
      <c r="C66" s="7">
        <v>5</v>
      </c>
      <c r="D66" s="7">
        <v>1</v>
      </c>
      <c r="E66" s="8">
        <f t="shared" si="0"/>
        <v>250</v>
      </c>
      <c r="F66" s="8"/>
      <c r="G66" s="8"/>
    </row>
    <row r="67" spans="2:9" x14ac:dyDescent="0.25">
      <c r="B67" s="7" t="s">
        <v>33</v>
      </c>
      <c r="C67" s="7">
        <v>5</v>
      </c>
      <c r="D67" s="7">
        <v>1</v>
      </c>
      <c r="E67" s="8">
        <f t="shared" si="0"/>
        <v>250</v>
      </c>
      <c r="F67" s="8"/>
      <c r="G67" s="8"/>
    </row>
    <row r="68" spans="2:9" x14ac:dyDescent="0.25">
      <c r="B68" s="5" t="s">
        <v>57</v>
      </c>
      <c r="C68" s="5">
        <f>MAX(C69:C71)</f>
        <v>5</v>
      </c>
      <c r="D68" s="5">
        <f>SUM(D69:D71)</f>
        <v>4</v>
      </c>
      <c r="E68" s="6">
        <f t="shared" si="0"/>
        <v>1000</v>
      </c>
      <c r="F68" s="6"/>
      <c r="G68" s="6"/>
    </row>
    <row r="69" spans="2:9" x14ac:dyDescent="0.25">
      <c r="B69" s="7" t="s">
        <v>32</v>
      </c>
      <c r="C69" s="7">
        <v>5</v>
      </c>
      <c r="D69" s="7">
        <v>2</v>
      </c>
      <c r="E69" s="8">
        <f t="shared" si="0"/>
        <v>500</v>
      </c>
      <c r="F69" s="8"/>
      <c r="G69" s="8"/>
    </row>
    <row r="70" spans="2:9" x14ac:dyDescent="0.25">
      <c r="B70" s="7" t="s">
        <v>29</v>
      </c>
      <c r="C70" s="7">
        <v>5</v>
      </c>
      <c r="D70" s="7">
        <v>1</v>
      </c>
      <c r="E70" s="8">
        <f t="shared" si="0"/>
        <v>250</v>
      </c>
      <c r="F70" s="8"/>
      <c r="G70" s="8"/>
    </row>
    <row r="71" spans="2:9" x14ac:dyDescent="0.25">
      <c r="B71" s="7" t="s">
        <v>33</v>
      </c>
      <c r="C71" s="7">
        <v>5</v>
      </c>
      <c r="D71" s="7">
        <v>1</v>
      </c>
      <c r="E71" s="8">
        <f t="shared" ref="E71:E80" si="1">C71*$L$3*D71</f>
        <v>250</v>
      </c>
      <c r="F71" s="8"/>
      <c r="G71" s="8"/>
    </row>
    <row r="72" spans="2:9" x14ac:dyDescent="0.25">
      <c r="B72" s="5" t="s">
        <v>44</v>
      </c>
      <c r="C72" s="5">
        <v>10</v>
      </c>
      <c r="D72" s="5">
        <f>SUM(D73:D75)</f>
        <v>4</v>
      </c>
      <c r="E72" s="6">
        <f t="shared" si="1"/>
        <v>2000</v>
      </c>
      <c r="F72" s="6"/>
      <c r="G72" s="6"/>
    </row>
    <row r="73" spans="2:9" outlineLevel="1" x14ac:dyDescent="0.25">
      <c r="B73" s="7" t="s">
        <v>32</v>
      </c>
      <c r="C73" s="7">
        <v>10</v>
      </c>
      <c r="D73" s="7">
        <v>2</v>
      </c>
      <c r="E73" s="8">
        <f t="shared" si="1"/>
        <v>1000</v>
      </c>
      <c r="F73" s="8"/>
      <c r="G73" s="8"/>
    </row>
    <row r="74" spans="2:9" outlineLevel="1" x14ac:dyDescent="0.25">
      <c r="B74" s="7" t="s">
        <v>29</v>
      </c>
      <c r="C74" s="7">
        <v>10</v>
      </c>
      <c r="D74" s="7">
        <v>1</v>
      </c>
      <c r="E74" s="8">
        <f t="shared" si="1"/>
        <v>500</v>
      </c>
      <c r="F74" s="8"/>
      <c r="G74" s="8"/>
    </row>
    <row r="75" spans="2:9" x14ac:dyDescent="0.25">
      <c r="B75" s="7" t="s">
        <v>33</v>
      </c>
      <c r="C75" s="7">
        <v>10</v>
      </c>
      <c r="D75" s="7">
        <v>1</v>
      </c>
      <c r="E75" s="8">
        <f t="shared" si="1"/>
        <v>500</v>
      </c>
      <c r="F75" s="8"/>
      <c r="G75" s="8"/>
    </row>
    <row r="76" spans="2:9" x14ac:dyDescent="0.25">
      <c r="B76" s="5" t="s">
        <v>45</v>
      </c>
      <c r="C76" s="5">
        <f>MAX(C77:C79)</f>
        <v>5</v>
      </c>
      <c r="D76" s="5">
        <f>SUM(D77:D79)</f>
        <v>4</v>
      </c>
      <c r="E76" s="6">
        <f t="shared" si="1"/>
        <v>1000</v>
      </c>
      <c r="F76" s="6"/>
      <c r="G76" s="6"/>
    </row>
    <row r="77" spans="2:9" x14ac:dyDescent="0.25">
      <c r="B77" s="7" t="s">
        <v>32</v>
      </c>
      <c r="C77" s="7">
        <v>5</v>
      </c>
      <c r="D77" s="7">
        <v>2</v>
      </c>
      <c r="E77" s="8">
        <f t="shared" si="1"/>
        <v>500</v>
      </c>
      <c r="F77" s="8"/>
      <c r="G77" s="8"/>
    </row>
    <row r="78" spans="2:9" x14ac:dyDescent="0.25">
      <c r="B78" s="7" t="s">
        <v>29</v>
      </c>
      <c r="C78" s="7">
        <v>5</v>
      </c>
      <c r="D78" s="7">
        <v>1</v>
      </c>
      <c r="E78" s="8">
        <f t="shared" si="1"/>
        <v>250</v>
      </c>
      <c r="F78" s="8"/>
      <c r="G78" s="8"/>
    </row>
    <row r="79" spans="2:9" x14ac:dyDescent="0.25">
      <c r="B79" s="7" t="s">
        <v>33</v>
      </c>
      <c r="C79" s="7">
        <v>5</v>
      </c>
      <c r="D79" s="7">
        <v>1</v>
      </c>
      <c r="E79" s="8">
        <f t="shared" si="1"/>
        <v>250</v>
      </c>
      <c r="F79" s="8"/>
      <c r="G79" s="8"/>
      <c r="H79" t="s">
        <v>32</v>
      </c>
      <c r="I79" s="15">
        <f>SUM(E81+E77+E73+E69+E65+E61+E57+E53+E47+E45+E44+E40+E36+E32+E28+E24+E20+E18)</f>
        <v>16150</v>
      </c>
    </row>
    <row r="80" spans="2:9" x14ac:dyDescent="0.25">
      <c r="B80" s="5" t="s">
        <v>46</v>
      </c>
      <c r="C80" s="5">
        <v>30</v>
      </c>
      <c r="D80" s="5">
        <f>SUM(D81:D83)</f>
        <v>4</v>
      </c>
      <c r="E80" s="6">
        <f t="shared" si="1"/>
        <v>6000</v>
      </c>
      <c r="F80" s="6"/>
      <c r="G80" s="6"/>
      <c r="H80" t="s">
        <v>29</v>
      </c>
      <c r="I80" s="15">
        <f>SUM(E82+E78+E74+E70+E66+E62+E58+E54+E46+E48+E41+E37+E33+E29+E25+E21+E17)</f>
        <v>7950</v>
      </c>
    </row>
    <row r="81" spans="2:9" x14ac:dyDescent="0.25">
      <c r="B81" s="7" t="s">
        <v>32</v>
      </c>
      <c r="C81" s="7">
        <v>30</v>
      </c>
      <c r="D81" s="7">
        <v>2</v>
      </c>
      <c r="E81" s="8">
        <f>C81*$L$3*D81</f>
        <v>3000</v>
      </c>
      <c r="F81" s="8"/>
      <c r="G81" s="8"/>
      <c r="H81" t="s">
        <v>33</v>
      </c>
      <c r="I81" s="15">
        <f>SUM(E83+E79+E75+E71+E67+E63+E59+E55+E49+E50+E51+E42+E38+E34+E30+E26+E22+E16)</f>
        <v>8100</v>
      </c>
    </row>
    <row r="82" spans="2:9" x14ac:dyDescent="0.25">
      <c r="B82" s="7" t="s">
        <v>29</v>
      </c>
      <c r="C82" s="7">
        <v>30</v>
      </c>
      <c r="D82" s="7">
        <v>1</v>
      </c>
      <c r="E82" s="8">
        <f t="shared" ref="E82:E83" si="2">C82*$L$3*D82</f>
        <v>1500</v>
      </c>
      <c r="F82" s="8"/>
      <c r="G82" s="8"/>
      <c r="I82" s="15">
        <f>SUM(I79:I81)+250</f>
        <v>32450</v>
      </c>
    </row>
    <row r="83" spans="2:9" x14ac:dyDescent="0.25">
      <c r="B83" s="7" t="s">
        <v>33</v>
      </c>
      <c r="C83" s="7">
        <v>30</v>
      </c>
      <c r="D83" s="7">
        <v>1</v>
      </c>
      <c r="E83" s="8">
        <f t="shared" si="2"/>
        <v>1500</v>
      </c>
      <c r="F83" s="8"/>
      <c r="G83" s="8"/>
    </row>
    <row r="84" spans="2:9" x14ac:dyDescent="0.25">
      <c r="B84" s="1" t="s">
        <v>47</v>
      </c>
      <c r="C84" s="1">
        <f>SUM(C80,C68,C60,C52,C43,C35,C31,C19,C15,C5)</f>
        <v>124</v>
      </c>
      <c r="D84" s="1">
        <f>MAX(D80,D76,D72,D68,D64,D60,D56,D52,D43,D39,D35,D31,D27,D23,D19,D15,D5)</f>
        <v>4</v>
      </c>
      <c r="E84" s="24">
        <f>SUM(E5,E15,E19,E23,E27,E31,E35,E39,E43,E52,E56,E60,E64,E68,E72,E76,E80)</f>
        <v>32450</v>
      </c>
      <c r="F84" s="24">
        <v>7680</v>
      </c>
      <c r="G84" s="24">
        <f>J4*K7*2</f>
        <v>7233.3333333333339</v>
      </c>
    </row>
  </sheetData>
  <mergeCells count="3">
    <mergeCell ref="C4:E4"/>
    <mergeCell ref="I7:J7"/>
    <mergeCell ref="I15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jose juarez henriquez</dc:creator>
  <cp:lastModifiedBy>julio jose juarez henriquez</cp:lastModifiedBy>
  <dcterms:created xsi:type="dcterms:W3CDTF">2022-02-26T17:43:32Z</dcterms:created>
  <dcterms:modified xsi:type="dcterms:W3CDTF">2022-02-26T17:49:52Z</dcterms:modified>
</cp:coreProperties>
</file>