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ty6\GS\A_AppendBuff_Test\"/>
    </mc:Choice>
  </mc:AlternateContent>
  <xr:revisionPtr revIDLastSave="0" documentId="8_{B05BBBDD-7CFB-458C-9132-27C8592492CB}" xr6:coauthVersionLast="47" xr6:coauthVersionMax="47" xr10:uidLastSave="{00000000-0000-0000-0000-000000000000}"/>
  <bookViews>
    <workbookView xWindow="38280" yWindow="-120" windowWidth="29040" windowHeight="15720" activeTab="1" xr2:uid="{696AC51E-856E-4986-B8F5-8D0DC90787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9" i="2" s="1"/>
  <c r="C18" i="2"/>
  <c r="C19" i="2" s="1"/>
  <c r="B18" i="2"/>
  <c r="B19" i="2" s="1"/>
  <c r="F18" i="2"/>
  <c r="F19" i="2" s="1"/>
  <c r="C17" i="2"/>
  <c r="D17" i="2"/>
  <c r="E17" i="2"/>
  <c r="F17" i="2"/>
  <c r="B17" i="2"/>
  <c r="A15" i="2"/>
  <c r="B15" i="2"/>
  <c r="C15" i="2"/>
  <c r="D15" i="2"/>
  <c r="E15" i="2"/>
  <c r="F15" i="2"/>
  <c r="C7" i="2"/>
  <c r="D7" i="2"/>
  <c r="E7" i="2"/>
  <c r="F7" i="2"/>
  <c r="B7" i="2"/>
  <c r="E18" i="2"/>
  <c r="E19" i="2" s="1"/>
  <c r="F16" i="2"/>
  <c r="G7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C11" i="2"/>
  <c r="D11" i="2"/>
  <c r="E11" i="2"/>
  <c r="F11" i="2"/>
  <c r="B11" i="2"/>
  <c r="C10" i="2"/>
  <c r="D10" i="2"/>
  <c r="E10" i="2"/>
  <c r="F10" i="2"/>
  <c r="B10" i="2"/>
  <c r="A11" i="2"/>
  <c r="A12" i="2"/>
  <c r="A13" i="2"/>
  <c r="A14" i="2"/>
  <c r="A10" i="2"/>
  <c r="L14" i="1"/>
  <c r="M14" i="1"/>
  <c r="N14" i="1"/>
  <c r="O14" i="1"/>
  <c r="L15" i="1"/>
  <c r="M15" i="1"/>
  <c r="N15" i="1"/>
  <c r="O15" i="1"/>
  <c r="K15" i="1"/>
  <c r="K14" i="1"/>
  <c r="O13" i="1"/>
  <c r="N13" i="1"/>
  <c r="M13" i="1"/>
  <c r="L13" i="1"/>
  <c r="K1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5" i="1"/>
  <c r="L25" i="1"/>
  <c r="K25" i="1"/>
  <c r="J25" i="1"/>
  <c r="I34" i="1"/>
  <c r="J34" i="1"/>
  <c r="K34" i="1"/>
  <c r="L34" i="1"/>
  <c r="M34" i="1"/>
  <c r="I35" i="1"/>
  <c r="J35" i="1"/>
  <c r="K35" i="1"/>
  <c r="L35" i="1"/>
  <c r="M35" i="1"/>
  <c r="I36" i="1"/>
  <c r="J36" i="1" s="1"/>
  <c r="K36" i="1"/>
  <c r="L36" i="1"/>
  <c r="M36" i="1"/>
  <c r="I37" i="1"/>
  <c r="J37" i="1"/>
  <c r="K37" i="1"/>
  <c r="L37" i="1"/>
  <c r="M37" i="1"/>
  <c r="I38" i="1"/>
  <c r="I39" i="1" s="1"/>
  <c r="K38" i="1"/>
  <c r="L38" i="1"/>
  <c r="M38" i="1" s="1"/>
  <c r="I27" i="1"/>
  <c r="J27" i="1"/>
  <c r="K27" i="1"/>
  <c r="L27" i="1"/>
  <c r="M27" i="1"/>
  <c r="I28" i="1"/>
  <c r="J28" i="1"/>
  <c r="K28" i="1"/>
  <c r="L28" i="1" s="1"/>
  <c r="M28" i="1" s="1"/>
  <c r="I29" i="1"/>
  <c r="J29" i="1" s="1"/>
  <c r="I30" i="1"/>
  <c r="J30" i="1"/>
  <c r="K30" i="1"/>
  <c r="L30" i="1"/>
  <c r="M30" i="1"/>
  <c r="I31" i="1"/>
  <c r="I32" i="1" s="1"/>
  <c r="J31" i="1"/>
  <c r="K31" i="1"/>
  <c r="L31" i="1"/>
  <c r="M31" i="1" s="1"/>
  <c r="J26" i="1"/>
  <c r="K26" i="1"/>
  <c r="L26" i="1"/>
  <c r="M26" i="1"/>
  <c r="I26" i="1"/>
  <c r="M25" i="1"/>
  <c r="J39" i="1" l="1"/>
  <c r="K39" i="1"/>
  <c r="L39" i="1" s="1"/>
  <c r="M39" i="1" s="1"/>
  <c r="J38" i="1"/>
  <c r="J32" i="1"/>
  <c r="I33" i="1"/>
  <c r="K32" i="1"/>
  <c r="L32" i="1" s="1"/>
  <c r="M32" i="1" s="1"/>
  <c r="K29" i="1"/>
  <c r="L29" i="1" s="1"/>
  <c r="M29" i="1" s="1"/>
  <c r="J33" i="1" l="1"/>
  <c r="K33" i="1"/>
  <c r="L33" i="1" s="1"/>
  <c r="M33" i="1" s="1"/>
  <c r="M22" i="1" l="1"/>
  <c r="M21" i="1"/>
  <c r="W5" i="1"/>
  <c r="W4" i="1"/>
  <c r="T32" i="1"/>
  <c r="U32" i="1" s="1"/>
  <c r="W3" i="1"/>
  <c r="T31" i="1" l="1"/>
  <c r="U31" i="1"/>
  <c r="T28" i="1"/>
  <c r="U28" i="1" s="1"/>
  <c r="T29" i="1"/>
  <c r="U29" i="1" s="1"/>
  <c r="T23" i="1"/>
  <c r="U23" i="1"/>
  <c r="T24" i="1"/>
  <c r="U24" i="1" s="1"/>
  <c r="T25" i="1"/>
  <c r="U25" i="1" s="1"/>
  <c r="S3" i="1"/>
  <c r="S4" i="1"/>
  <c r="S5" i="1" s="1"/>
  <c r="S6" i="1" s="1"/>
  <c r="S7" i="1" s="1"/>
  <c r="S8" i="1" s="1"/>
  <c r="S9" i="1" s="1"/>
  <c r="S2" i="1"/>
  <c r="U1" i="1"/>
  <c r="T2" i="1"/>
  <c r="U2" i="1" s="1"/>
  <c r="T30" i="1" l="1"/>
  <c r="U30" i="1" s="1"/>
  <c r="T26" i="1"/>
  <c r="T3" i="1"/>
  <c r="U26" i="1" l="1"/>
  <c r="T27" i="1"/>
  <c r="U27" i="1" s="1"/>
  <c r="U3" i="1"/>
  <c r="T4" i="1"/>
  <c r="T5" i="1" l="1"/>
  <c r="U4" i="1"/>
  <c r="T6" i="1" l="1"/>
  <c r="U5" i="1"/>
  <c r="T7" i="1" l="1"/>
  <c r="U6" i="1"/>
  <c r="T8" i="1" l="1"/>
  <c r="U7" i="1"/>
  <c r="T9" i="1" l="1"/>
  <c r="U8" i="1"/>
  <c r="T10" i="1" l="1"/>
  <c r="U9" i="1"/>
  <c r="T11" i="1" l="1"/>
  <c r="U10" i="1"/>
  <c r="U11" i="1" l="1"/>
  <c r="T12" i="1"/>
  <c r="T13" i="1" l="1"/>
  <c r="U12" i="1"/>
  <c r="T14" i="1" l="1"/>
  <c r="U13" i="1"/>
  <c r="U14" i="1" l="1"/>
  <c r="T15" i="1"/>
  <c r="T16" i="1" l="1"/>
  <c r="U15" i="1"/>
  <c r="T17" i="1" l="1"/>
  <c r="U16" i="1"/>
  <c r="U17" i="1" l="1"/>
  <c r="T18" i="1"/>
  <c r="U18" i="1" l="1"/>
  <c r="T19" i="1"/>
  <c r="U19" i="1" l="1"/>
  <c r="T20" i="1"/>
  <c r="U20" i="1" l="1"/>
  <c r="T21" i="1"/>
  <c r="T22" i="1" l="1"/>
  <c r="U22" i="1" s="1"/>
  <c r="U21" i="1"/>
</calcChain>
</file>

<file path=xl/sharedStrings.xml><?xml version="1.0" encoding="utf-8"?>
<sst xmlns="http://schemas.openxmlformats.org/spreadsheetml/2006/main" count="38" uniqueCount="27">
  <si>
    <t>Divide BitN into BitRowN and BitColN</t>
  </si>
  <si>
    <t>Find Prefix Sum of each row</t>
  </si>
  <si>
    <t>Done, find indexes</t>
  </si>
  <si>
    <t>Limited to 4 million bits, 2^22</t>
  </si>
  <si>
    <t>Find Prefix Sum of ColN in all previous rows, then add to col1, or just all columns in the current row</t>
  </si>
  <si>
    <t>Find Prefix Sum of ColN in all previous rows</t>
  </si>
  <si>
    <t>Add previous sum to all columns in current row</t>
  </si>
  <si>
    <t>Combine blocks of 32 bits into a single sum by calling countbits()</t>
  </si>
  <si>
    <t>Combine 4 blocks of 32 bits into 128-bit sums</t>
  </si>
  <si>
    <t>Limited to 4 million bits (samples), 2^22</t>
  </si>
  <si>
    <t>Limited to 512 million samples, 2^29</t>
  </si>
  <si>
    <t>0,1</t>
  </si>
  <si>
    <t>0,2</t>
  </si>
  <si>
    <t>0,3</t>
  </si>
  <si>
    <t>1,2</t>
  </si>
  <si>
    <t>1,3</t>
  </si>
  <si>
    <t>2,3</t>
  </si>
  <si>
    <t>1,4</t>
  </si>
  <si>
    <t>BitRowN</t>
  </si>
  <si>
    <t>Million</t>
  </si>
  <si>
    <t>Laptop GPU</t>
  </si>
  <si>
    <t>Phone GPU</t>
  </si>
  <si>
    <t>Phone CPU</t>
  </si>
  <si>
    <t>Laptop CPU</t>
  </si>
  <si>
    <t>minutes</t>
  </si>
  <si>
    <t>hours</t>
  </si>
  <si>
    <t>Group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</si>
</sst>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AppendBuff, Millions of Samples vs micro-seconds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Laptop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Sheet1!$K$9:$O$9</c:f>
              <c:numCache>
                <c:formatCode>#,##0</c:formatCode>
                <c:ptCount val="5"/>
                <c:pt idx="0">
                  <c:v>203</c:v>
                </c:pt>
                <c:pt idx="1">
                  <c:v>2517</c:v>
                </c:pt>
                <c:pt idx="2">
                  <c:v>6216</c:v>
                </c:pt>
                <c:pt idx="3">
                  <c:v>10568</c:v>
                </c:pt>
                <c:pt idx="4">
                  <c:v>21304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8-4A38-AE31-6571E1B0169B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Phone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Sheet1!$K$10:$O$10</c:f>
              <c:numCache>
                <c:formatCode>#,##0</c:formatCode>
                <c:ptCount val="5"/>
                <c:pt idx="0">
                  <c:v>4048</c:v>
                </c:pt>
                <c:pt idx="1">
                  <c:v>85674</c:v>
                </c:pt>
                <c:pt idx="2">
                  <c:v>357927</c:v>
                </c:pt>
                <c:pt idx="3">
                  <c:v>679508</c:v>
                </c:pt>
                <c:pt idx="4">
                  <c:v>952862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8-4A38-AE31-6571E1B0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73695"/>
        <c:axId val="942674655"/>
      </c:scatterChart>
      <c:valAx>
        <c:axId val="94267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74655"/>
        <c:crosses val="autoZero"/>
        <c:crossBetween val="midCat"/>
      </c:valAx>
      <c:valAx>
        <c:axId val="942674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7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Laptop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Sheet1!$K$9:$O$9</c:f>
              <c:numCache>
                <c:formatCode>#,##0</c:formatCode>
                <c:ptCount val="5"/>
                <c:pt idx="0">
                  <c:v>203</c:v>
                </c:pt>
                <c:pt idx="1">
                  <c:v>2517</c:v>
                </c:pt>
                <c:pt idx="2">
                  <c:v>6216</c:v>
                </c:pt>
                <c:pt idx="3">
                  <c:v>10568</c:v>
                </c:pt>
                <c:pt idx="4">
                  <c:v>21304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2-462C-86B7-76D9E7F741A3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Phone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Sheet1!$K$10:$O$10</c:f>
              <c:numCache>
                <c:formatCode>#,##0</c:formatCode>
                <c:ptCount val="5"/>
                <c:pt idx="0">
                  <c:v>4048</c:v>
                </c:pt>
                <c:pt idx="1">
                  <c:v>85674</c:v>
                </c:pt>
                <c:pt idx="2">
                  <c:v>357927</c:v>
                </c:pt>
                <c:pt idx="3">
                  <c:v>679508</c:v>
                </c:pt>
                <c:pt idx="4">
                  <c:v>952862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62C-86B7-76D9E7F741A3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Laptop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Sheet1!$K$11:$O$11</c:f>
              <c:numCache>
                <c:formatCode>#,##0</c:formatCode>
                <c:ptCount val="5"/>
                <c:pt idx="0">
                  <c:v>564621</c:v>
                </c:pt>
                <c:pt idx="1">
                  <c:v>17258120</c:v>
                </c:pt>
                <c:pt idx="2">
                  <c:v>47323000</c:v>
                </c:pt>
                <c:pt idx="3">
                  <c:v>86684900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2-462C-86B7-76D9E7F741A3}"/>
            </c:ext>
          </c:extLst>
        </c:ser>
        <c:ser>
          <c:idx val="3"/>
          <c:order val="3"/>
          <c:tx>
            <c:strRef>
              <c:f>Sheet1!$J$12</c:f>
              <c:strCache>
                <c:ptCount val="1"/>
                <c:pt idx="0">
                  <c:v>Phone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Sheet1!$K$12:$O$12</c:f>
              <c:numCache>
                <c:formatCode>#,##0</c:formatCode>
                <c:ptCount val="5"/>
                <c:pt idx="0">
                  <c:v>745590</c:v>
                </c:pt>
                <c:pt idx="1">
                  <c:v>21952880</c:v>
                </c:pt>
                <c:pt idx="2">
                  <c:v>65994280</c:v>
                </c:pt>
                <c:pt idx="3">
                  <c:v>121078700</c:v>
                </c:pt>
                <c:pt idx="4">
                  <c:v>192277800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2-462C-86B7-76D9E7F7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20751"/>
        <c:axId val="1038416431"/>
      </c:scatterChart>
      <c:valAx>
        <c:axId val="10384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16431"/>
        <c:crosses val="autoZero"/>
        <c:crossBetween val="midCat"/>
      </c:valAx>
      <c:valAx>
        <c:axId val="1038416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2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AppendBuff, Millions of Samples vs Micro-seconds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Laptop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Sheet2!$B$2:$F$2</c:f>
              <c:numCache>
                <c:formatCode>#,##0</c:formatCode>
                <c:ptCount val="5"/>
                <c:pt idx="0">
                  <c:v>203</c:v>
                </c:pt>
                <c:pt idx="1">
                  <c:v>2517</c:v>
                </c:pt>
                <c:pt idx="2">
                  <c:v>6216</c:v>
                </c:pt>
                <c:pt idx="3">
                  <c:v>10568</c:v>
                </c:pt>
                <c:pt idx="4">
                  <c:v>21304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0-4A89-9D49-140F8DCD7D6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Phone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Sheet2!$B$3:$F$3</c:f>
              <c:numCache>
                <c:formatCode>#,##0</c:formatCode>
                <c:ptCount val="5"/>
                <c:pt idx="0">
                  <c:v>4048</c:v>
                </c:pt>
                <c:pt idx="1">
                  <c:v>85674</c:v>
                </c:pt>
                <c:pt idx="2">
                  <c:v>357927</c:v>
                </c:pt>
                <c:pt idx="3">
                  <c:v>679508</c:v>
                </c:pt>
                <c:pt idx="4">
                  <c:v>952862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0-4A89-9D49-140F8DCD7D6C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Laptop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Sheet2!$B$4:$F$4</c:f>
              <c:numCache>
                <c:formatCode>#,##0</c:formatCode>
                <c:ptCount val="5"/>
                <c:pt idx="0">
                  <c:v>564621</c:v>
                </c:pt>
                <c:pt idx="1">
                  <c:v>17258120</c:v>
                </c:pt>
                <c:pt idx="2">
                  <c:v>47323000</c:v>
                </c:pt>
                <c:pt idx="3">
                  <c:v>86684900</c:v>
                </c:pt>
                <c:pt idx="4">
                  <c:v>133315700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0-4A89-9D49-140F8DCD7D6C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Phone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Sheet2!$B$5:$F$5</c:f>
              <c:numCache>
                <c:formatCode>#,##0</c:formatCode>
                <c:ptCount val="5"/>
                <c:pt idx="0">
                  <c:v>745590</c:v>
                </c:pt>
                <c:pt idx="1">
                  <c:v>21952880</c:v>
                </c:pt>
                <c:pt idx="2">
                  <c:v>65994280</c:v>
                </c:pt>
                <c:pt idx="3">
                  <c:v>121078700</c:v>
                </c:pt>
                <c:pt idx="4">
                  <c:v>192277800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0-4A89-9D49-140F8DCD7D6C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Group Shared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Sheet2!$B$6:$F$6</c:f>
              <c:numCache>
                <c:formatCode>#,##0</c:formatCode>
                <c:ptCount val="5"/>
                <c:pt idx="0">
                  <c:v>131</c:v>
                </c:pt>
                <c:pt idx="1">
                  <c:v>126</c:v>
                </c:pt>
                <c:pt idx="2">
                  <c:v>164</c:v>
                </c:pt>
                <c:pt idx="3">
                  <c:v>161</c:v>
                </c:pt>
                <c:pt idx="4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0-4A89-9D49-140F8DCD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43007"/>
        <c:axId val="263847983"/>
      </c:scatterChart>
      <c:valAx>
        <c:axId val="10442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7983"/>
        <c:crosses val="autoZero"/>
        <c:crossBetween val="midCat"/>
      </c:valAx>
      <c:valAx>
        <c:axId val="263847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AppendBuff, Millions of Samples vs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Laptop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Sheet2!$B$11:$F$11</c:f>
              <c:numCache>
                <c:formatCode>General</c:formatCode>
                <c:ptCount val="5"/>
                <c:pt idx="0">
                  <c:v>2.03E-4</c:v>
                </c:pt>
                <c:pt idx="1">
                  <c:v>2.5170000000000001E-3</c:v>
                </c:pt>
                <c:pt idx="2">
                  <c:v>6.2160000000000002E-3</c:v>
                </c:pt>
                <c:pt idx="3">
                  <c:v>1.0567999999999999E-2</c:v>
                </c:pt>
                <c:pt idx="4">
                  <c:v>2.1304E-2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A-4A3C-9918-7F54676689E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Phone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Sheet2!$B$12:$F$12</c:f>
              <c:numCache>
                <c:formatCode>General</c:formatCode>
                <c:ptCount val="5"/>
                <c:pt idx="0">
                  <c:v>4.0480000000000004E-3</c:v>
                </c:pt>
                <c:pt idx="1">
                  <c:v>8.5674E-2</c:v>
                </c:pt>
                <c:pt idx="2">
                  <c:v>0.357927</c:v>
                </c:pt>
                <c:pt idx="3">
                  <c:v>0.679508</c:v>
                </c:pt>
                <c:pt idx="4">
                  <c:v>0.95286199999999999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A-4A3C-9918-7F54676689E7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Laptop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Sheet2!$B$13:$F$13</c:f>
              <c:numCache>
                <c:formatCode>General</c:formatCode>
                <c:ptCount val="5"/>
                <c:pt idx="0">
                  <c:v>0.56462100000000004</c:v>
                </c:pt>
                <c:pt idx="1">
                  <c:v>17.258120000000002</c:v>
                </c:pt>
                <c:pt idx="2">
                  <c:v>47.323</c:v>
                </c:pt>
                <c:pt idx="3">
                  <c:v>86.684899999999999</c:v>
                </c:pt>
                <c:pt idx="4">
                  <c:v>133.31569999999999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A-4A3C-9918-7F54676689E7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Phone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Sheet2!$B$14:$F$14</c:f>
              <c:numCache>
                <c:formatCode>General</c:formatCode>
                <c:ptCount val="5"/>
                <c:pt idx="0">
                  <c:v>0.74558999999999997</c:v>
                </c:pt>
                <c:pt idx="1">
                  <c:v>21.95288</c:v>
                </c:pt>
                <c:pt idx="2">
                  <c:v>65.994280000000003</c:v>
                </c:pt>
                <c:pt idx="3">
                  <c:v>121.0787</c:v>
                </c:pt>
                <c:pt idx="4">
                  <c:v>192.27780000000001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A-4A3C-9918-7F54676689E7}"/>
            </c:ext>
          </c:extLst>
        </c:ser>
        <c:ser>
          <c:idx val="4"/>
          <c:order val="4"/>
          <c:tx>
            <c:strRef>
              <c:f>Sheet2!$A$15</c:f>
              <c:strCache>
                <c:ptCount val="1"/>
                <c:pt idx="0">
                  <c:v>Group Shared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Sheet2!$B$15:$F$15</c:f>
              <c:numCache>
                <c:formatCode>General</c:formatCode>
                <c:ptCount val="5"/>
                <c:pt idx="0">
                  <c:v>1.3100000000000001E-4</c:v>
                </c:pt>
                <c:pt idx="1">
                  <c:v>1.26E-4</c:v>
                </c:pt>
                <c:pt idx="2">
                  <c:v>1.64E-4</c:v>
                </c:pt>
                <c:pt idx="3">
                  <c:v>1.6100000000000001E-4</c:v>
                </c:pt>
                <c:pt idx="4">
                  <c:v>1.75E-4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A-4A3C-9918-7F546766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70495"/>
        <c:axId val="1058269535"/>
      </c:scatterChart>
      <c:valAx>
        <c:axId val="10582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9535"/>
        <c:crosses val="autoZero"/>
        <c:crossBetween val="midCat"/>
      </c:valAx>
      <c:valAx>
        <c:axId val="10582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312737</xdr:colOff>
      <xdr:row>19</xdr:row>
      <xdr:rowOff>68262</xdr:rowOff>
    </xdr:from>
    <xdr:to>
      <xdr:col>19</xdr:col>
      <xdr:colOff>392112</xdr:colOff>
      <xdr:row>34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CE262-C660-DD5E-7AAF-BF0C980D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14</xdr:row>
      <xdr:rowOff>157162</xdr:rowOff>
    </xdr:from>
    <xdr:to>
      <xdr:col>12</xdr:col>
      <xdr:colOff>452437</xdr:colOff>
      <xdr:row>30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6914D-E3D8-DBB9-44EC-FC0D2FF3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</xdr:colOff>
      <xdr:row>3</xdr:row>
      <xdr:rowOff>112712</xdr:rowOff>
    </xdr:from>
    <xdr:to>
      <xdr:col>17</xdr:col>
      <xdr:colOff>354012</xdr:colOff>
      <xdr:row>18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DCE5-3A16-3A0A-04E5-02F1546B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46037</xdr:colOff>
      <xdr:row>18</xdr:row>
      <xdr:rowOff>150812</xdr:rowOff>
    </xdr:from>
    <xdr:to>
      <xdr:col>17</xdr:col>
      <xdr:colOff>350837</xdr:colOff>
      <xdr:row>34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5D9B-4DE8-1E35-9F85-43DDD4D5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674E-FE65-45B0-91FC-C458E73FFFC1}">
  <dimension ref="A1:W39"/>
  <sheetViews>
    <sheetView topLeftCell="A4" workbookViewId="0">
      <selection activeCell="J8" sqref="J8:O15"/>
    </sheetView>
  </sheetViews>
  <sheetFormatPr defaultRowHeight="14.5" x14ac:dyDescent="0.35"/>
  <cols>
    <col min="10" max="10" width="14.08984375" customWidth="1"/>
    <col min="11" max="11" width="26.7265625" customWidth="1"/>
    <col min="12" max="12" width="15.08984375" customWidth="1"/>
    <col min="13" max="13" width="9.90625" bestFit="1" customWidth="1"/>
    <col min="14" max="14" width="12" customWidth="1"/>
    <col min="15" max="15" width="10.90625" bestFit="1" customWidth="1"/>
    <col min="21" max="21" width="12.6328125" customWidth="1"/>
    <col min="23" max="23" width="13.1796875" customWidth="1"/>
  </cols>
  <sheetData>
    <row r="1" spans="1:23" x14ac:dyDescent="0.35">
      <c r="A1">
        <v>1</v>
      </c>
      <c r="B1">
        <v>2</v>
      </c>
      <c r="C1">
        <v>3</v>
      </c>
      <c r="S1">
        <v>1</v>
      </c>
      <c r="T1">
        <v>1</v>
      </c>
      <c r="U1" s="1">
        <f>2^T1</f>
        <v>2</v>
      </c>
    </row>
    <row r="2" spans="1:23" x14ac:dyDescent="0.35">
      <c r="A2">
        <v>4</v>
      </c>
      <c r="B2">
        <v>5</v>
      </c>
      <c r="C2">
        <v>6</v>
      </c>
      <c r="S2">
        <f>T2+S1</f>
        <v>3</v>
      </c>
      <c r="T2">
        <f>T1+1</f>
        <v>2</v>
      </c>
      <c r="U2" s="1">
        <f t="shared" ref="U2:U32" si="0">2^T2</f>
        <v>4</v>
      </c>
    </row>
    <row r="3" spans="1:23" x14ac:dyDescent="0.35">
      <c r="A3">
        <v>7</v>
      </c>
      <c r="B3">
        <v>8</v>
      </c>
      <c r="C3">
        <v>9</v>
      </c>
      <c r="F3" t="s">
        <v>0</v>
      </c>
      <c r="S3">
        <f t="shared" ref="S3:S9" si="1">T3+S2</f>
        <v>6</v>
      </c>
      <c r="T3">
        <f t="shared" ref="T3:T11" si="2">T2+1</f>
        <v>3</v>
      </c>
      <c r="U3" s="1">
        <f t="shared" si="0"/>
        <v>8</v>
      </c>
      <c r="W3" s="1">
        <f>2048*2048</f>
        <v>4194304</v>
      </c>
    </row>
    <row r="4" spans="1:23" x14ac:dyDescent="0.35">
      <c r="F4" t="s">
        <v>1</v>
      </c>
      <c r="S4">
        <f t="shared" si="1"/>
        <v>10</v>
      </c>
      <c r="T4">
        <f t="shared" si="2"/>
        <v>4</v>
      </c>
      <c r="U4" s="1">
        <f t="shared" si="0"/>
        <v>16</v>
      </c>
      <c r="W4" s="1">
        <f>W3/32</f>
        <v>131072</v>
      </c>
    </row>
    <row r="5" spans="1:23" x14ac:dyDescent="0.35">
      <c r="F5" t="s">
        <v>4</v>
      </c>
      <c r="S5">
        <f t="shared" si="1"/>
        <v>15</v>
      </c>
      <c r="T5">
        <f t="shared" si="2"/>
        <v>5</v>
      </c>
      <c r="U5" s="1">
        <f t="shared" si="0"/>
        <v>32</v>
      </c>
      <c r="W5" s="1">
        <f>W3*32</f>
        <v>134217728</v>
      </c>
    </row>
    <row r="6" spans="1:23" x14ac:dyDescent="0.35">
      <c r="A6">
        <v>1</v>
      </c>
      <c r="B6">
        <v>3</v>
      </c>
      <c r="C6">
        <v>6</v>
      </c>
      <c r="D6">
        <v>6</v>
      </c>
      <c r="F6" t="s">
        <v>1</v>
      </c>
      <c r="S6">
        <f t="shared" si="1"/>
        <v>21</v>
      </c>
      <c r="T6">
        <f t="shared" si="2"/>
        <v>6</v>
      </c>
      <c r="U6" s="1">
        <f t="shared" si="0"/>
        <v>64</v>
      </c>
    </row>
    <row r="7" spans="1:23" x14ac:dyDescent="0.35">
      <c r="A7">
        <v>4</v>
      </c>
      <c r="B7">
        <v>9</v>
      </c>
      <c r="C7">
        <v>15</v>
      </c>
      <c r="D7">
        <v>21</v>
      </c>
      <c r="F7" t="s">
        <v>2</v>
      </c>
      <c r="S7">
        <f t="shared" si="1"/>
        <v>28</v>
      </c>
      <c r="T7">
        <f t="shared" si="2"/>
        <v>7</v>
      </c>
      <c r="U7" s="1">
        <f t="shared" si="0"/>
        <v>128</v>
      </c>
    </row>
    <row r="8" spans="1:23" x14ac:dyDescent="0.35">
      <c r="A8">
        <v>7</v>
      </c>
      <c r="B8">
        <v>15</v>
      </c>
      <c r="C8">
        <v>24</v>
      </c>
      <c r="D8">
        <v>45</v>
      </c>
      <c r="F8" t="s">
        <v>3</v>
      </c>
      <c r="J8" t="s">
        <v>19</v>
      </c>
      <c r="K8">
        <v>1</v>
      </c>
      <c r="L8">
        <v>10</v>
      </c>
      <c r="M8">
        <v>20</v>
      </c>
      <c r="N8">
        <v>30</v>
      </c>
      <c r="O8">
        <v>40</v>
      </c>
      <c r="S8">
        <f t="shared" si="1"/>
        <v>36</v>
      </c>
      <c r="T8">
        <f t="shared" si="2"/>
        <v>8</v>
      </c>
      <c r="U8" s="1">
        <f t="shared" si="0"/>
        <v>256</v>
      </c>
    </row>
    <row r="9" spans="1:23" x14ac:dyDescent="0.35">
      <c r="J9" t="s">
        <v>20</v>
      </c>
      <c r="K9" s="1">
        <v>203</v>
      </c>
      <c r="L9" s="1">
        <v>2517</v>
      </c>
      <c r="M9" s="1">
        <v>6216</v>
      </c>
      <c r="N9" s="1">
        <v>10568</v>
      </c>
      <c r="O9" s="1">
        <v>21304</v>
      </c>
      <c r="S9">
        <f t="shared" si="1"/>
        <v>45</v>
      </c>
      <c r="T9">
        <f t="shared" si="2"/>
        <v>9</v>
      </c>
      <c r="U9" s="1">
        <f t="shared" si="0"/>
        <v>512</v>
      </c>
    </row>
    <row r="10" spans="1:23" x14ac:dyDescent="0.35">
      <c r="J10" t="s">
        <v>21</v>
      </c>
      <c r="K10" s="1">
        <v>4048</v>
      </c>
      <c r="L10" s="1">
        <v>85674</v>
      </c>
      <c r="M10" s="1">
        <v>357927</v>
      </c>
      <c r="N10" s="1">
        <v>679508</v>
      </c>
      <c r="O10" s="1">
        <v>952862</v>
      </c>
      <c r="T10">
        <f t="shared" si="2"/>
        <v>10</v>
      </c>
      <c r="U10" s="1">
        <f t="shared" si="0"/>
        <v>1024</v>
      </c>
    </row>
    <row r="11" spans="1:23" x14ac:dyDescent="0.35">
      <c r="A11">
        <v>1</v>
      </c>
      <c r="B11">
        <v>3</v>
      </c>
      <c r="C11">
        <v>6</v>
      </c>
      <c r="F11" t="s">
        <v>0</v>
      </c>
      <c r="J11" t="s">
        <v>23</v>
      </c>
      <c r="K11" s="1">
        <v>564621</v>
      </c>
      <c r="L11" s="1">
        <v>17258120</v>
      </c>
      <c r="M11" s="1">
        <v>47323000</v>
      </c>
      <c r="N11" s="1">
        <v>86684900</v>
      </c>
      <c r="O11" s="1"/>
      <c r="T11">
        <f t="shared" si="2"/>
        <v>11</v>
      </c>
      <c r="U11" s="1">
        <f t="shared" si="0"/>
        <v>2048</v>
      </c>
    </row>
    <row r="12" spans="1:23" x14ac:dyDescent="0.35">
      <c r="A12">
        <v>10</v>
      </c>
      <c r="B12">
        <v>15</v>
      </c>
      <c r="C12">
        <v>21</v>
      </c>
      <c r="F12" t="s">
        <v>1</v>
      </c>
      <c r="J12" t="s">
        <v>22</v>
      </c>
      <c r="K12" s="1">
        <v>745590</v>
      </c>
      <c r="L12" s="1">
        <v>21952880</v>
      </c>
      <c r="M12" s="1">
        <v>65994280</v>
      </c>
      <c r="N12" s="1">
        <v>121078700</v>
      </c>
      <c r="O12" s="1">
        <v>192277800</v>
      </c>
      <c r="T12">
        <f t="shared" ref="T12:T18" si="3">T11+1</f>
        <v>12</v>
      </c>
      <c r="U12" s="1">
        <f t="shared" si="0"/>
        <v>4096</v>
      </c>
    </row>
    <row r="13" spans="1:23" x14ac:dyDescent="0.35">
      <c r="A13">
        <v>28</v>
      </c>
      <c r="B13">
        <v>36</v>
      </c>
      <c r="C13">
        <v>45</v>
      </c>
      <c r="F13" t="s">
        <v>5</v>
      </c>
      <c r="K13">
        <f>K10/K9</f>
        <v>19.940886699507388</v>
      </c>
      <c r="L13">
        <f>L10/L9</f>
        <v>34.038140643623365</v>
      </c>
      <c r="M13">
        <f>M10/M9</f>
        <v>57.581563706563706</v>
      </c>
      <c r="N13">
        <f>N10/N9</f>
        <v>64.298637395912181</v>
      </c>
      <c r="O13">
        <f>O10/O9</f>
        <v>44.726905745399925</v>
      </c>
      <c r="T13">
        <f t="shared" si="3"/>
        <v>13</v>
      </c>
      <c r="U13" s="1">
        <f t="shared" si="0"/>
        <v>8192</v>
      </c>
    </row>
    <row r="14" spans="1:23" x14ac:dyDescent="0.35">
      <c r="F14" t="s">
        <v>6</v>
      </c>
      <c r="K14" s="1">
        <f>K12/K9</f>
        <v>3672.8571428571427</v>
      </c>
      <c r="L14" s="1">
        <f>L12/L9</f>
        <v>8721.8434644417957</v>
      </c>
      <c r="M14" s="1">
        <f>M11/M9</f>
        <v>7613.0952380952385</v>
      </c>
      <c r="N14" s="1">
        <f>N11/N9</f>
        <v>8202.5832702498101</v>
      </c>
      <c r="O14" s="1">
        <f>O11/O9</f>
        <v>0</v>
      </c>
      <c r="T14">
        <f t="shared" si="3"/>
        <v>14</v>
      </c>
      <c r="U14" s="1">
        <f t="shared" si="0"/>
        <v>16384</v>
      </c>
    </row>
    <row r="15" spans="1:23" x14ac:dyDescent="0.35">
      <c r="F15" t="s">
        <v>2</v>
      </c>
      <c r="K15" s="1">
        <f>K12/K10</f>
        <v>184.18725296442688</v>
      </c>
      <c r="L15" s="1">
        <f>L12/L10</f>
        <v>256.23736489483389</v>
      </c>
      <c r="M15" s="1">
        <f>M11/M10</f>
        <v>132.21411069855026</v>
      </c>
      <c r="N15" s="1">
        <f>N11/N10</f>
        <v>127.57009483332058</v>
      </c>
      <c r="O15" s="1">
        <f>O11/O10</f>
        <v>0</v>
      </c>
      <c r="T15">
        <f t="shared" si="3"/>
        <v>15</v>
      </c>
      <c r="U15" s="1">
        <f t="shared" si="0"/>
        <v>32768</v>
      </c>
    </row>
    <row r="16" spans="1:23" x14ac:dyDescent="0.35">
      <c r="F16" t="s">
        <v>9</v>
      </c>
      <c r="T16">
        <f t="shared" si="3"/>
        <v>16</v>
      </c>
      <c r="U16" s="1">
        <f t="shared" si="0"/>
        <v>65536</v>
      </c>
    </row>
    <row r="17" spans="1:21" x14ac:dyDescent="0.35">
      <c r="T17">
        <f t="shared" si="3"/>
        <v>17</v>
      </c>
      <c r="U17" s="1">
        <f t="shared" si="0"/>
        <v>131072</v>
      </c>
    </row>
    <row r="18" spans="1:21" x14ac:dyDescent="0.35">
      <c r="F18" t="s">
        <v>7</v>
      </c>
      <c r="T18">
        <f t="shared" si="3"/>
        <v>18</v>
      </c>
      <c r="U18" s="1">
        <f t="shared" si="0"/>
        <v>262144</v>
      </c>
    </row>
    <row r="19" spans="1:21" x14ac:dyDescent="0.35">
      <c r="F19" t="s">
        <v>8</v>
      </c>
      <c r="T19">
        <f t="shared" ref="T19:T22" si="4">T18+1</f>
        <v>19</v>
      </c>
      <c r="U19" s="1">
        <f t="shared" si="0"/>
        <v>524288</v>
      </c>
    </row>
    <row r="20" spans="1:21" x14ac:dyDescent="0.35">
      <c r="F20" t="s">
        <v>10</v>
      </c>
      <c r="T20">
        <f t="shared" si="4"/>
        <v>20</v>
      </c>
      <c r="U20" s="1">
        <f t="shared" si="0"/>
        <v>1048576</v>
      </c>
    </row>
    <row r="21" spans="1:21" x14ac:dyDescent="0.35">
      <c r="M21">
        <f>128/32</f>
        <v>4</v>
      </c>
      <c r="T21">
        <f t="shared" si="4"/>
        <v>21</v>
      </c>
      <c r="U21" s="1">
        <f t="shared" si="0"/>
        <v>2097152</v>
      </c>
    </row>
    <row r="22" spans="1:21" x14ac:dyDescent="0.35">
      <c r="M22">
        <f>32*4</f>
        <v>128</v>
      </c>
      <c r="T22">
        <f t="shared" si="4"/>
        <v>22</v>
      </c>
      <c r="U22" s="1">
        <f t="shared" si="0"/>
        <v>4194304</v>
      </c>
    </row>
    <row r="23" spans="1:21" x14ac:dyDescent="0.35">
      <c r="A23">
        <v>1</v>
      </c>
      <c r="B23">
        <v>2</v>
      </c>
      <c r="C23">
        <v>3</v>
      </c>
      <c r="D23">
        <v>4</v>
      </c>
      <c r="J23">
        <v>65535</v>
      </c>
      <c r="T23">
        <f t="shared" ref="T23:T27" si="5">T22+1</f>
        <v>23</v>
      </c>
      <c r="U23" s="1">
        <f t="shared" si="0"/>
        <v>8388608</v>
      </c>
    </row>
    <row r="24" spans="1:21" x14ac:dyDescent="0.35">
      <c r="I24" t="s">
        <v>18</v>
      </c>
      <c r="T24">
        <f t="shared" si="5"/>
        <v>24</v>
      </c>
      <c r="U24" s="1">
        <f t="shared" si="0"/>
        <v>16777216</v>
      </c>
    </row>
    <row r="25" spans="1:21" x14ac:dyDescent="0.35">
      <c r="B25" t="s">
        <v>11</v>
      </c>
      <c r="C25" t="s">
        <v>12</v>
      </c>
      <c r="D25" t="s">
        <v>13</v>
      </c>
      <c r="I25">
        <v>1000</v>
      </c>
      <c r="J25" s="1">
        <f>I25^2</f>
        <v>1000000</v>
      </c>
      <c r="K25" s="1">
        <f>I25*(I25-1)/2</f>
        <v>499500</v>
      </c>
      <c r="L25" s="1">
        <f>I25*K25</f>
        <v>499500000</v>
      </c>
      <c r="M25" s="1">
        <f>L25/65535</f>
        <v>7621.881437399863</v>
      </c>
      <c r="N25" s="1">
        <f>K25/65535</f>
        <v>7.6218814373998622</v>
      </c>
      <c r="T25">
        <f t="shared" si="5"/>
        <v>25</v>
      </c>
      <c r="U25" s="1">
        <f t="shared" si="0"/>
        <v>33554432</v>
      </c>
    </row>
    <row r="26" spans="1:21" x14ac:dyDescent="0.35">
      <c r="C26" t="s">
        <v>14</v>
      </c>
      <c r="D26" t="s">
        <v>15</v>
      </c>
      <c r="I26">
        <f>I25+1000</f>
        <v>2000</v>
      </c>
      <c r="J26" s="1">
        <f>I26*I26</f>
        <v>4000000</v>
      </c>
      <c r="K26" s="1">
        <f>I26*I26*(I26-1)/2</f>
        <v>3998000000</v>
      </c>
      <c r="L26" s="1">
        <f>K26/32</f>
        <v>124937500</v>
      </c>
      <c r="M26" s="1">
        <f>L26/65535</f>
        <v>1906.4240482185091</v>
      </c>
      <c r="N26" s="1">
        <f t="shared" ref="N26:N39" si="6">K26/65535</f>
        <v>61005.569542992293</v>
      </c>
      <c r="T26">
        <f t="shared" si="5"/>
        <v>26</v>
      </c>
      <c r="U26" s="1">
        <f t="shared" si="0"/>
        <v>67108864</v>
      </c>
    </row>
    <row r="27" spans="1:21" x14ac:dyDescent="0.35">
      <c r="D27" t="s">
        <v>16</v>
      </c>
      <c r="I27">
        <f t="shared" ref="I27:I33" si="7">I26+1000</f>
        <v>3000</v>
      </c>
      <c r="J27" s="1">
        <f t="shared" ref="J27:J39" si="8">I27*I27</f>
        <v>9000000</v>
      </c>
      <c r="K27" s="1">
        <f t="shared" ref="K27:K33" si="9">I27*I27*(I27-1)/2</f>
        <v>13495500000</v>
      </c>
      <c r="L27" s="1">
        <f t="shared" ref="L27:L39" si="10">K27/32</f>
        <v>421734375</v>
      </c>
      <c r="M27" s="1">
        <f t="shared" ref="M27:M39" si="11">L27/65535</f>
        <v>6435.25406271458</v>
      </c>
      <c r="N27" s="1">
        <f t="shared" si="6"/>
        <v>205928.13000686656</v>
      </c>
      <c r="T27">
        <f t="shared" si="5"/>
        <v>27</v>
      </c>
      <c r="U27" s="1">
        <f t="shared" si="0"/>
        <v>134217728</v>
      </c>
    </row>
    <row r="28" spans="1:21" x14ac:dyDescent="0.35">
      <c r="I28">
        <f t="shared" si="7"/>
        <v>4000</v>
      </c>
      <c r="J28" s="1">
        <f t="shared" si="8"/>
        <v>16000000</v>
      </c>
      <c r="K28" s="1">
        <f t="shared" si="9"/>
        <v>31992000000</v>
      </c>
      <c r="L28" s="1">
        <f t="shared" si="10"/>
        <v>999750000</v>
      </c>
      <c r="M28" s="1">
        <f t="shared" si="11"/>
        <v>15255.207141222249</v>
      </c>
      <c r="N28" s="1">
        <f t="shared" si="6"/>
        <v>488166.62851911195</v>
      </c>
      <c r="T28">
        <f t="shared" ref="T28:T31" si="12">T27+1</f>
        <v>28</v>
      </c>
      <c r="U28" s="1">
        <f t="shared" si="0"/>
        <v>268435456</v>
      </c>
    </row>
    <row r="29" spans="1:21" x14ac:dyDescent="0.35">
      <c r="B29" t="s">
        <v>14</v>
      </c>
      <c r="C29" t="s">
        <v>15</v>
      </c>
      <c r="D29" t="s">
        <v>17</v>
      </c>
      <c r="I29">
        <f t="shared" si="7"/>
        <v>5000</v>
      </c>
      <c r="J29" s="1">
        <f t="shared" si="8"/>
        <v>25000000</v>
      </c>
      <c r="K29" s="1">
        <f t="shared" si="9"/>
        <v>62487500000</v>
      </c>
      <c r="L29" s="1">
        <f t="shared" si="10"/>
        <v>1952734375</v>
      </c>
      <c r="M29" s="1">
        <f t="shared" si="11"/>
        <v>29796.816586556801</v>
      </c>
      <c r="N29" s="1">
        <f t="shared" si="6"/>
        <v>953498.13076981762</v>
      </c>
      <c r="T29">
        <f t="shared" si="12"/>
        <v>29</v>
      </c>
      <c r="U29" s="1">
        <f t="shared" si="0"/>
        <v>536870912</v>
      </c>
    </row>
    <row r="30" spans="1:21" x14ac:dyDescent="0.35">
      <c r="I30">
        <f t="shared" si="7"/>
        <v>6000</v>
      </c>
      <c r="J30" s="1">
        <f t="shared" si="8"/>
        <v>36000000</v>
      </c>
      <c r="K30" s="1">
        <f t="shared" si="9"/>
        <v>107982000000</v>
      </c>
      <c r="L30" s="1">
        <f t="shared" si="10"/>
        <v>3374437500</v>
      </c>
      <c r="M30" s="1">
        <f t="shared" si="11"/>
        <v>51490.615701533534</v>
      </c>
      <c r="N30" s="1">
        <f t="shared" si="6"/>
        <v>1647699.7024490731</v>
      </c>
      <c r="T30">
        <f t="shared" si="12"/>
        <v>30</v>
      </c>
      <c r="U30" s="1">
        <f t="shared" si="0"/>
        <v>1073741824</v>
      </c>
    </row>
    <row r="31" spans="1:21" x14ac:dyDescent="0.35">
      <c r="I31">
        <f t="shared" si="7"/>
        <v>7000</v>
      </c>
      <c r="J31" s="1">
        <f t="shared" si="8"/>
        <v>49000000</v>
      </c>
      <c r="K31" s="1">
        <f t="shared" si="9"/>
        <v>171475500000</v>
      </c>
      <c r="L31" s="1">
        <f t="shared" si="10"/>
        <v>5358609375</v>
      </c>
      <c r="M31" s="1">
        <f t="shared" si="11"/>
        <v>81767.137788967724</v>
      </c>
      <c r="N31" s="1">
        <f t="shared" si="6"/>
        <v>2616548.4092469672</v>
      </c>
      <c r="T31">
        <f t="shared" si="12"/>
        <v>31</v>
      </c>
      <c r="U31" s="1">
        <f t="shared" si="0"/>
        <v>2147483648</v>
      </c>
    </row>
    <row r="32" spans="1:21" x14ac:dyDescent="0.35">
      <c r="I32">
        <f t="shared" si="7"/>
        <v>8000</v>
      </c>
      <c r="J32" s="1">
        <f t="shared" si="8"/>
        <v>64000000</v>
      </c>
      <c r="K32" s="1">
        <f t="shared" si="9"/>
        <v>255968000000</v>
      </c>
      <c r="L32" s="1">
        <f t="shared" si="10"/>
        <v>7999000000</v>
      </c>
      <c r="M32" s="1">
        <f t="shared" si="11"/>
        <v>122056.91615167468</v>
      </c>
      <c r="N32" s="1">
        <f t="shared" si="6"/>
        <v>3905821.3168535898</v>
      </c>
      <c r="T32">
        <f t="shared" ref="T32" si="13">T31+1</f>
        <v>32</v>
      </c>
      <c r="U32" s="1">
        <f t="shared" si="0"/>
        <v>4294967296</v>
      </c>
    </row>
    <row r="33" spans="9:21" x14ac:dyDescent="0.35">
      <c r="I33">
        <f t="shared" si="7"/>
        <v>9000</v>
      </c>
      <c r="J33" s="1">
        <f t="shared" si="8"/>
        <v>81000000</v>
      </c>
      <c r="K33" s="1">
        <f t="shared" si="9"/>
        <v>364459500000</v>
      </c>
      <c r="L33" s="1">
        <f t="shared" si="10"/>
        <v>11389359375</v>
      </c>
      <c r="M33" s="1">
        <f t="shared" si="11"/>
        <v>173790.48409246968</v>
      </c>
      <c r="N33" s="1">
        <f t="shared" si="6"/>
        <v>5561295.4909590296</v>
      </c>
      <c r="U33" s="1"/>
    </row>
    <row r="34" spans="9:21" x14ac:dyDescent="0.35">
      <c r="I34">
        <f t="shared" ref="I34:I39" si="14">I33+1000</f>
        <v>10000</v>
      </c>
      <c r="J34" s="1">
        <f t="shared" si="8"/>
        <v>100000000</v>
      </c>
      <c r="K34" s="1">
        <f t="shared" ref="K34:K39" si="15">I34*I34*(I34-1)/2</f>
        <v>499950000000</v>
      </c>
      <c r="L34" s="1">
        <f t="shared" si="10"/>
        <v>15623437500</v>
      </c>
      <c r="M34" s="1">
        <f t="shared" si="11"/>
        <v>238398.374914168</v>
      </c>
      <c r="N34" s="1">
        <f t="shared" si="6"/>
        <v>7628747.9972533761</v>
      </c>
      <c r="U34" s="1"/>
    </row>
    <row r="35" spans="9:21" x14ac:dyDescent="0.35">
      <c r="I35">
        <f t="shared" si="14"/>
        <v>11000</v>
      </c>
      <c r="J35" s="1">
        <f t="shared" si="8"/>
        <v>121000000</v>
      </c>
      <c r="K35" s="1">
        <f t="shared" si="15"/>
        <v>665439500000</v>
      </c>
      <c r="L35" s="1">
        <f t="shared" si="10"/>
        <v>20794984375</v>
      </c>
      <c r="M35" s="1">
        <f t="shared" si="11"/>
        <v>317311.12191958493</v>
      </c>
      <c r="N35" s="1">
        <f t="shared" si="6"/>
        <v>10153955.901426718</v>
      </c>
      <c r="U35" s="1"/>
    </row>
    <row r="36" spans="9:21" x14ac:dyDescent="0.35">
      <c r="I36">
        <f t="shared" si="14"/>
        <v>12000</v>
      </c>
      <c r="J36" s="1">
        <f t="shared" si="8"/>
        <v>144000000</v>
      </c>
      <c r="K36" s="1">
        <f t="shared" si="15"/>
        <v>863928000000</v>
      </c>
      <c r="L36" s="1">
        <f t="shared" si="10"/>
        <v>26997750000</v>
      </c>
      <c r="M36" s="1">
        <f t="shared" si="11"/>
        <v>411959.25841153582</v>
      </c>
      <c r="N36" s="1">
        <f t="shared" si="6"/>
        <v>13182696.269169146</v>
      </c>
    </row>
    <row r="37" spans="9:21" x14ac:dyDescent="0.35">
      <c r="I37">
        <f t="shared" si="14"/>
        <v>13000</v>
      </c>
      <c r="J37" s="1">
        <f t="shared" si="8"/>
        <v>169000000</v>
      </c>
      <c r="K37" s="1">
        <f t="shared" si="15"/>
        <v>1098415500000</v>
      </c>
      <c r="L37" s="1">
        <f t="shared" si="10"/>
        <v>34325484375</v>
      </c>
      <c r="M37" s="1">
        <f t="shared" si="11"/>
        <v>523773.31769283587</v>
      </c>
      <c r="N37" s="1">
        <f t="shared" si="6"/>
        <v>16760746.166170748</v>
      </c>
    </row>
    <row r="38" spans="9:21" x14ac:dyDescent="0.35">
      <c r="I38">
        <f t="shared" si="14"/>
        <v>14000</v>
      </c>
      <c r="J38" s="1">
        <f t="shared" si="8"/>
        <v>196000000</v>
      </c>
      <c r="K38" s="1">
        <f t="shared" si="15"/>
        <v>1371902000000</v>
      </c>
      <c r="L38" s="1">
        <f t="shared" si="10"/>
        <v>42871937500</v>
      </c>
      <c r="M38" s="1">
        <f t="shared" si="11"/>
        <v>654183.83306630049</v>
      </c>
      <c r="N38" s="1">
        <f t="shared" si="6"/>
        <v>20933882.658121616</v>
      </c>
    </row>
    <row r="39" spans="9:21" x14ac:dyDescent="0.35">
      <c r="I39">
        <f t="shared" si="14"/>
        <v>15000</v>
      </c>
      <c r="J39" s="1">
        <f t="shared" si="8"/>
        <v>225000000</v>
      </c>
      <c r="K39" s="1">
        <f t="shared" si="15"/>
        <v>1687387500000</v>
      </c>
      <c r="L39" s="1">
        <f t="shared" si="10"/>
        <v>52730859375</v>
      </c>
      <c r="M39" s="1">
        <f t="shared" si="11"/>
        <v>804621.33783474483</v>
      </c>
      <c r="N39" s="1">
        <f t="shared" si="6"/>
        <v>25747882.810711835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E710-FD4E-44FF-9DB8-E004CFDC3CCF}">
  <dimension ref="A1:G19"/>
  <sheetViews>
    <sheetView tabSelected="1" workbookViewId="0">
      <selection activeCell="B18" sqref="B18:D19"/>
    </sheetView>
  </sheetViews>
  <sheetFormatPr defaultRowHeight="14.5" x14ac:dyDescent="0.35"/>
  <cols>
    <col min="1" max="1" width="10.6328125" bestFit="1" customWidth="1"/>
    <col min="2" max="2" width="10.81640625" bestFit="1" customWidth="1"/>
    <col min="3" max="4" width="11.81640625" bestFit="1" customWidth="1"/>
    <col min="5" max="5" width="10.90625" bestFit="1" customWidth="1"/>
    <col min="6" max="6" width="11.81640625" bestFit="1" customWidth="1"/>
  </cols>
  <sheetData>
    <row r="1" spans="1:7" x14ac:dyDescent="0.35">
      <c r="A1" t="s">
        <v>19</v>
      </c>
      <c r="B1">
        <v>1</v>
      </c>
      <c r="C1">
        <v>10</v>
      </c>
      <c r="D1">
        <v>20</v>
      </c>
      <c r="E1">
        <v>30</v>
      </c>
      <c r="F1">
        <v>40</v>
      </c>
    </row>
    <row r="2" spans="1:7" x14ac:dyDescent="0.35">
      <c r="A2" t="s">
        <v>20</v>
      </c>
      <c r="B2" s="1">
        <v>203</v>
      </c>
      <c r="C2" s="1">
        <v>2517</v>
      </c>
      <c r="D2" s="1">
        <v>6216</v>
      </c>
      <c r="E2" s="1">
        <v>10568</v>
      </c>
      <c r="F2" s="1">
        <v>21304</v>
      </c>
    </row>
    <row r="3" spans="1:7" x14ac:dyDescent="0.35">
      <c r="A3" t="s">
        <v>21</v>
      </c>
      <c r="B3" s="1">
        <v>4048</v>
      </c>
      <c r="C3" s="1">
        <v>85674</v>
      </c>
      <c r="D3" s="1">
        <v>357927</v>
      </c>
      <c r="E3" s="1">
        <v>679508</v>
      </c>
      <c r="F3" s="1">
        <v>952862</v>
      </c>
    </row>
    <row r="4" spans="1:7" x14ac:dyDescent="0.35">
      <c r="A4" t="s">
        <v>23</v>
      </c>
      <c r="B4" s="1">
        <v>564621</v>
      </c>
      <c r="C4" s="1">
        <v>17258120</v>
      </c>
      <c r="D4" s="1">
        <v>47323000</v>
      </c>
      <c r="E4" s="1">
        <v>86684900</v>
      </c>
      <c r="F4" s="1">
        <v>133315700</v>
      </c>
    </row>
    <row r="5" spans="1:7" x14ac:dyDescent="0.35">
      <c r="A5" t="s">
        <v>22</v>
      </c>
      <c r="B5" s="1">
        <v>745590</v>
      </c>
      <c r="C5" s="1">
        <v>21952880</v>
      </c>
      <c r="D5" s="1">
        <v>65994280</v>
      </c>
      <c r="E5" s="1">
        <v>121078700</v>
      </c>
      <c r="F5" s="1">
        <v>192277800</v>
      </c>
    </row>
    <row r="6" spans="1:7" x14ac:dyDescent="0.35">
      <c r="A6" t="s">
        <v>26</v>
      </c>
      <c r="B6" s="1">
        <v>131</v>
      </c>
      <c r="C6" s="1">
        <v>126</v>
      </c>
      <c r="D6" s="1">
        <v>164</v>
      </c>
      <c r="E6" s="1">
        <v>161</v>
      </c>
      <c r="F6" s="1">
        <v>175</v>
      </c>
    </row>
    <row r="7" spans="1:7" x14ac:dyDescent="0.35">
      <c r="B7">
        <f>B2/B6</f>
        <v>1.5496183206106871</v>
      </c>
      <c r="C7">
        <f t="shared" ref="C7:F7" si="0">C2/C6</f>
        <v>19.976190476190474</v>
      </c>
      <c r="D7">
        <f t="shared" si="0"/>
        <v>37.902439024390247</v>
      </c>
      <c r="E7">
        <f t="shared" si="0"/>
        <v>65.639751552795033</v>
      </c>
      <c r="F7">
        <f t="shared" si="0"/>
        <v>121.73714285714286</v>
      </c>
      <c r="G7">
        <f>AVERAGE(B7:F7)</f>
        <v>49.361028446225859</v>
      </c>
    </row>
    <row r="10" spans="1:7" x14ac:dyDescent="0.35">
      <c r="A10" t="str">
        <f>A1</f>
        <v>Million</v>
      </c>
      <c r="B10">
        <f>B1</f>
        <v>1</v>
      </c>
      <c r="C10">
        <f t="shared" ref="C10:F10" si="1">C1</f>
        <v>10</v>
      </c>
      <c r="D10">
        <f t="shared" si="1"/>
        <v>20</v>
      </c>
      <c r="E10">
        <f t="shared" si="1"/>
        <v>30</v>
      </c>
      <c r="F10">
        <f t="shared" si="1"/>
        <v>40</v>
      </c>
    </row>
    <row r="11" spans="1:7" x14ac:dyDescent="0.35">
      <c r="A11" t="str">
        <f t="shared" ref="A11:A15" si="2">A2</f>
        <v>Laptop GPU</v>
      </c>
      <c r="B11">
        <f>B2/1000000</f>
        <v>2.03E-4</v>
      </c>
      <c r="C11">
        <f t="shared" ref="C11:F11" si="3">C2/1000000</f>
        <v>2.5170000000000001E-3</v>
      </c>
      <c r="D11">
        <f t="shared" si="3"/>
        <v>6.2160000000000002E-3</v>
      </c>
      <c r="E11">
        <f t="shared" si="3"/>
        <v>1.0567999999999999E-2</v>
      </c>
      <c r="F11">
        <f t="shared" si="3"/>
        <v>2.1304E-2</v>
      </c>
    </row>
    <row r="12" spans="1:7" x14ac:dyDescent="0.35">
      <c r="A12" t="str">
        <f t="shared" si="2"/>
        <v>Phone GPU</v>
      </c>
      <c r="B12">
        <f t="shared" ref="B12:F12" si="4">B3/1000000</f>
        <v>4.0480000000000004E-3</v>
      </c>
      <c r="C12">
        <f t="shared" si="4"/>
        <v>8.5674E-2</v>
      </c>
      <c r="D12">
        <f t="shared" si="4"/>
        <v>0.357927</v>
      </c>
      <c r="E12">
        <f t="shared" si="4"/>
        <v>0.679508</v>
      </c>
      <c r="F12">
        <f t="shared" si="4"/>
        <v>0.95286199999999999</v>
      </c>
    </row>
    <row r="13" spans="1:7" x14ac:dyDescent="0.35">
      <c r="A13" t="str">
        <f t="shared" si="2"/>
        <v>Laptop CPU</v>
      </c>
      <c r="B13">
        <f t="shared" ref="B13:F13" si="5">B4/1000000</f>
        <v>0.56462100000000004</v>
      </c>
      <c r="C13">
        <f t="shared" si="5"/>
        <v>17.258120000000002</v>
      </c>
      <c r="D13">
        <f t="shared" si="5"/>
        <v>47.323</v>
      </c>
      <c r="E13">
        <f t="shared" si="5"/>
        <v>86.684899999999999</v>
      </c>
      <c r="F13">
        <f t="shared" si="5"/>
        <v>133.31569999999999</v>
      </c>
    </row>
    <row r="14" spans="1:7" x14ac:dyDescent="0.35">
      <c r="A14" t="str">
        <f t="shared" si="2"/>
        <v>Phone CPU</v>
      </c>
      <c r="B14">
        <f t="shared" ref="B14:F15" si="6">B5/1000000</f>
        <v>0.74558999999999997</v>
      </c>
      <c r="C14">
        <f t="shared" si="6"/>
        <v>21.95288</v>
      </c>
      <c r="D14">
        <f t="shared" si="6"/>
        <v>65.994280000000003</v>
      </c>
      <c r="E14">
        <f t="shared" si="6"/>
        <v>121.0787</v>
      </c>
      <c r="F14">
        <f t="shared" si="6"/>
        <v>192.27780000000001</v>
      </c>
    </row>
    <row r="15" spans="1:7" x14ac:dyDescent="0.35">
      <c r="A15" t="str">
        <f t="shared" si="2"/>
        <v>Group Shared</v>
      </c>
      <c r="B15">
        <f t="shared" si="6"/>
        <v>1.3100000000000001E-4</v>
      </c>
      <c r="C15">
        <f t="shared" si="6"/>
        <v>1.26E-4</v>
      </c>
      <c r="D15">
        <f t="shared" si="6"/>
        <v>1.64E-4</v>
      </c>
      <c r="E15">
        <f t="shared" si="6"/>
        <v>1.6100000000000001E-4</v>
      </c>
      <c r="F15">
        <f t="shared" si="6"/>
        <v>1.75E-4</v>
      </c>
    </row>
    <row r="16" spans="1:7" x14ac:dyDescent="0.35">
      <c r="F16">
        <f>F14/60</f>
        <v>3.2046300000000003</v>
      </c>
    </row>
    <row r="17" spans="2:7" x14ac:dyDescent="0.35">
      <c r="B17">
        <f>B11/B15</f>
        <v>1.5496183206106868</v>
      </c>
      <c r="C17">
        <f t="shared" ref="C17:F17" si="7">C11/C15</f>
        <v>19.976190476190478</v>
      </c>
      <c r="D17">
        <f t="shared" si="7"/>
        <v>37.902439024390247</v>
      </c>
      <c r="E17">
        <f t="shared" si="7"/>
        <v>65.639751552795019</v>
      </c>
      <c r="F17">
        <f t="shared" si="7"/>
        <v>121.73714285714286</v>
      </c>
    </row>
    <row r="18" spans="2:7" x14ac:dyDescent="0.35">
      <c r="B18">
        <f t="shared" ref="B18:D19" si="8">B17/60</f>
        <v>2.5826972010178115E-2</v>
      </c>
      <c r="C18">
        <f t="shared" si="8"/>
        <v>0.33293650793650797</v>
      </c>
      <c r="D18">
        <f t="shared" si="8"/>
        <v>0.63170731707317074</v>
      </c>
      <c r="E18">
        <f>E17/60</f>
        <v>1.0939958592132504</v>
      </c>
      <c r="F18">
        <f>F17/60</f>
        <v>2.0289523809523811</v>
      </c>
      <c r="G18" t="s">
        <v>24</v>
      </c>
    </row>
    <row r="19" spans="2:7" x14ac:dyDescent="0.35">
      <c r="B19">
        <f t="shared" si="8"/>
        <v>4.3044953350296859E-4</v>
      </c>
      <c r="C19">
        <f t="shared" si="8"/>
        <v>5.5489417989417998E-3</v>
      </c>
      <c r="D19">
        <f t="shared" si="8"/>
        <v>1.0528455284552846E-2</v>
      </c>
      <c r="E19">
        <f>E18/60</f>
        <v>1.8233264320220838E-2</v>
      </c>
      <c r="F19">
        <f>F18/60</f>
        <v>3.3815873015873014E-2</v>
      </c>
      <c r="G19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Rock</dc:creator>
  <cp:lastModifiedBy>Alan Rock</cp:lastModifiedBy>
  <dcterms:created xsi:type="dcterms:W3CDTF">2025-05-08T04:14:15Z</dcterms:created>
  <dcterms:modified xsi:type="dcterms:W3CDTF">2025-05-12T01:00:38Z</dcterms:modified>
</cp:coreProperties>
</file>