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6"/>
  <workbookPr filterPrivacy="1"/>
  <xr:revisionPtr revIDLastSave="0" documentId="13_ncr:1_{B1B6A735-A274-4187-A948-E5B4476F5DBC}" xr6:coauthVersionLast="36" xr6:coauthVersionMax="36" xr10:uidLastSave="{00000000-0000-0000-0000-000000000000}"/>
  <bookViews>
    <workbookView xWindow="0" yWindow="0" windowWidth="15360" windowHeight="7545" activeTab="4" xr2:uid="{00000000-000D-0000-FFFF-FFFF00000000}"/>
  </bookViews>
  <sheets>
    <sheet name="Summary" sheetId="9" r:id="rId1"/>
    <sheet name="Fleet assignment" sheetId="1" state="hidden" r:id="rId2"/>
    <sheet name="W18" sheetId="6" state="hidden" r:id="rId3"/>
    <sheet name="MIS 2018" sheetId="3" state="hidden" r:id="rId4"/>
    <sheet name="Fleet assignment 0V" sheetId="14" r:id="rId5"/>
    <sheet name="W19" sheetId="17" r:id="rId6"/>
    <sheet name="MIS 0V 2019" sheetId="12" r:id="rId7"/>
    <sheet name="LBTK 2019" sheetId="15" r:id="rId8"/>
    <sheet name="Sheet1" sheetId="18" r:id="rId9"/>
  </sheets>
  <definedNames>
    <definedName name="_xlnm._FilterDatabase" localSheetId="1" hidden="1">'Fleet assignment'!$J$4:$M$79</definedName>
    <definedName name="_xlnm._FilterDatabase" localSheetId="4" hidden="1">'Fleet assignment 0V'!$N$4:$P$312</definedName>
    <definedName name="_xlnm._FilterDatabase" localSheetId="6" hidden="1">'MIS 0V 2019'!$A$2:$V$62</definedName>
    <definedName name="_xlnm._FilterDatabase" localSheetId="3" hidden="1">'MIS 2018'!$A$2:$S$473</definedName>
    <definedName name="_xlnm._FilterDatabase" localSheetId="2" hidden="1">'W18'!$B$2:$H$110</definedName>
    <definedName name="solver_eng" localSheetId="4" hidden="1">1</definedName>
    <definedName name="solver_neg" localSheetId="4" hidden="1">1</definedName>
    <definedName name="solver_num" localSheetId="4" hidden="1">0</definedName>
    <definedName name="solver_opt" localSheetId="4" hidden="1">'Fleet assignment 0V'!$E$446</definedName>
    <definedName name="solver_typ" localSheetId="4" hidden="1">1</definedName>
    <definedName name="solver_val" localSheetId="4" hidden="1">0</definedName>
    <definedName name="solver_ver" localSheetId="4"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3" i="14" l="1"/>
  <c r="D447" i="14"/>
  <c r="E447" i="14"/>
  <c r="C8" i="18" l="1"/>
  <c r="C7" i="18"/>
  <c r="AW271" i="14" l="1"/>
  <c r="AW270" i="14"/>
  <c r="W4" i="12"/>
  <c r="W5" i="12"/>
  <c r="W6" i="12"/>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W61" i="12"/>
  <c r="W62" i="12"/>
  <c r="W3" i="12"/>
  <c r="AQ277" i="14" l="1"/>
  <c r="AT277" i="14" s="1"/>
  <c r="AR277" i="14"/>
  <c r="AU277" i="14" s="1"/>
  <c r="AQ278" i="14"/>
  <c r="AT278" i="14" s="1"/>
  <c r="AR278" i="14"/>
  <c r="AU278" i="14" s="1"/>
  <c r="AQ279" i="14"/>
  <c r="AT279" i="14" s="1"/>
  <c r="AR279" i="14"/>
  <c r="AU279" i="14" s="1"/>
  <c r="AQ280" i="14"/>
  <c r="AT280" i="14" s="1"/>
  <c r="AR280" i="14"/>
  <c r="AU280" i="14" s="1"/>
  <c r="AQ281" i="14"/>
  <c r="AT281" i="14" s="1"/>
  <c r="AR281" i="14"/>
  <c r="AU281" i="14" s="1"/>
  <c r="AQ282" i="14"/>
  <c r="AT282" i="14" s="1"/>
  <c r="AR282" i="14"/>
  <c r="AU282" i="14" s="1"/>
  <c r="AQ283" i="14"/>
  <c r="AT283" i="14" s="1"/>
  <c r="AR283" i="14"/>
  <c r="AU283" i="14" s="1"/>
  <c r="AQ284" i="14"/>
  <c r="AT284" i="14" s="1"/>
  <c r="AR284" i="14"/>
  <c r="AU284" i="14" s="1"/>
  <c r="AQ285" i="14"/>
  <c r="AT285" i="14" s="1"/>
  <c r="AR285" i="14"/>
  <c r="AU285" i="14" s="1"/>
  <c r="AQ286" i="14"/>
  <c r="AT286" i="14" s="1"/>
  <c r="AR286" i="14"/>
  <c r="AU286" i="14" s="1"/>
  <c r="AQ287" i="14"/>
  <c r="AT287" i="14" s="1"/>
  <c r="AR287" i="14"/>
  <c r="AU287" i="14" s="1"/>
  <c r="AQ288" i="14"/>
  <c r="AT288" i="14" s="1"/>
  <c r="AR288" i="14"/>
  <c r="AU288" i="14" s="1"/>
  <c r="AQ289" i="14"/>
  <c r="AT289" i="14" s="1"/>
  <c r="AR289" i="14"/>
  <c r="AU289" i="14" s="1"/>
  <c r="AQ290" i="14"/>
  <c r="AT290" i="14" s="1"/>
  <c r="AR290" i="14"/>
  <c r="AU290" i="14" s="1"/>
  <c r="AQ291" i="14"/>
  <c r="AT291" i="14" s="1"/>
  <c r="AR291" i="14"/>
  <c r="AU291" i="14" s="1"/>
  <c r="AQ292" i="14"/>
  <c r="AT292" i="14" s="1"/>
  <c r="AR292" i="14"/>
  <c r="AU292" i="14" s="1"/>
  <c r="AQ293" i="14"/>
  <c r="AT293" i="14" s="1"/>
  <c r="AR293" i="14"/>
  <c r="AU293" i="14" s="1"/>
  <c r="AQ294" i="14"/>
  <c r="AT294" i="14" s="1"/>
  <c r="AR294" i="14"/>
  <c r="AU294" i="14" s="1"/>
  <c r="AQ295" i="14"/>
  <c r="AT295" i="14" s="1"/>
  <c r="AR295" i="14"/>
  <c r="AU295" i="14" s="1"/>
  <c r="AQ296" i="14"/>
  <c r="AT296" i="14" s="1"/>
  <c r="AR296" i="14"/>
  <c r="AU296" i="14" s="1"/>
  <c r="AQ297" i="14"/>
  <c r="AT297" i="14" s="1"/>
  <c r="AR297" i="14"/>
  <c r="AU297" i="14" s="1"/>
  <c r="AQ298" i="14"/>
  <c r="AT298" i="14" s="1"/>
  <c r="AR298" i="14"/>
  <c r="AU298" i="14" s="1"/>
  <c r="AQ299" i="14"/>
  <c r="AT299" i="14" s="1"/>
  <c r="AR299" i="14"/>
  <c r="AU299" i="14" s="1"/>
  <c r="AQ300" i="14"/>
  <c r="AT300" i="14" s="1"/>
  <c r="AR300" i="14"/>
  <c r="AU300" i="14" s="1"/>
  <c r="AQ301" i="14"/>
  <c r="AT301" i="14" s="1"/>
  <c r="AR301" i="14"/>
  <c r="AU301" i="14" s="1"/>
  <c r="AQ302" i="14"/>
  <c r="AT302" i="14" s="1"/>
  <c r="AR302" i="14"/>
  <c r="AU302" i="14" s="1"/>
  <c r="AQ303" i="14"/>
  <c r="AT303" i="14" s="1"/>
  <c r="AR303" i="14"/>
  <c r="AU303" i="14" s="1"/>
  <c r="AQ304" i="14"/>
  <c r="AT304" i="14" s="1"/>
  <c r="AR304" i="14"/>
  <c r="AU304" i="14" s="1"/>
  <c r="AQ305" i="14"/>
  <c r="AT305" i="14" s="1"/>
  <c r="AR305" i="14"/>
  <c r="AU305" i="14" s="1"/>
  <c r="AQ306" i="14"/>
  <c r="AT306" i="14" s="1"/>
  <c r="AR306" i="14"/>
  <c r="AU306" i="14" s="1"/>
  <c r="AQ307" i="14"/>
  <c r="AT307" i="14" s="1"/>
  <c r="AR307" i="14"/>
  <c r="AU307" i="14" s="1"/>
  <c r="AQ308" i="14"/>
  <c r="AT308" i="14" s="1"/>
  <c r="AR308" i="14"/>
  <c r="AU308" i="14" s="1"/>
  <c r="AQ309" i="14"/>
  <c r="AT309" i="14" s="1"/>
  <c r="AR309" i="14"/>
  <c r="AU309" i="14" s="1"/>
  <c r="AQ310" i="14"/>
  <c r="AT310" i="14" s="1"/>
  <c r="AR310" i="14"/>
  <c r="AU310" i="14" s="1"/>
  <c r="AQ311" i="14"/>
  <c r="AT311" i="14" s="1"/>
  <c r="AR311" i="14"/>
  <c r="AU311" i="14" s="1"/>
  <c r="AQ312" i="14"/>
  <c r="AT312" i="14" s="1"/>
  <c r="AR312" i="14"/>
  <c r="AU312" i="14" s="1"/>
  <c r="AQ313" i="14"/>
  <c r="AT313" i="14" s="1"/>
  <c r="AR313" i="14"/>
  <c r="AU313" i="14" s="1"/>
  <c r="AQ314" i="14"/>
  <c r="AT314" i="14" s="1"/>
  <c r="AR314" i="14"/>
  <c r="AU314" i="14" s="1"/>
  <c r="AQ315" i="14"/>
  <c r="AT315" i="14" s="1"/>
  <c r="AR315" i="14"/>
  <c r="AU315" i="14" s="1"/>
  <c r="AQ316" i="14"/>
  <c r="AT316" i="14" s="1"/>
  <c r="AR316" i="14"/>
  <c r="AU316" i="14" s="1"/>
  <c r="AQ317" i="14"/>
  <c r="AT317" i="14" s="1"/>
  <c r="AR317" i="14"/>
  <c r="AU317" i="14" s="1"/>
  <c r="AQ318" i="14"/>
  <c r="AT318" i="14" s="1"/>
  <c r="AR318" i="14"/>
  <c r="AU318" i="14" s="1"/>
  <c r="AQ319" i="14"/>
  <c r="AT319" i="14" s="1"/>
  <c r="AR319" i="14"/>
  <c r="AU319" i="14" s="1"/>
  <c r="AQ320" i="14"/>
  <c r="AT320" i="14" s="1"/>
  <c r="AR320" i="14"/>
  <c r="AU320" i="14" s="1"/>
  <c r="AQ321" i="14"/>
  <c r="AT321" i="14" s="1"/>
  <c r="AR321" i="14"/>
  <c r="AU321" i="14" s="1"/>
  <c r="AQ322" i="14"/>
  <c r="AT322" i="14" s="1"/>
  <c r="AR322" i="14"/>
  <c r="AU322" i="14" s="1"/>
  <c r="AQ323" i="14"/>
  <c r="AT323" i="14" s="1"/>
  <c r="AR323" i="14"/>
  <c r="AU323" i="14" s="1"/>
  <c r="AQ324" i="14"/>
  <c r="AT324" i="14" s="1"/>
  <c r="AR324" i="14"/>
  <c r="AU324" i="14" s="1"/>
  <c r="AQ325" i="14"/>
  <c r="AT325" i="14" s="1"/>
  <c r="AR325" i="14"/>
  <c r="AU325" i="14" s="1"/>
  <c r="AQ326" i="14"/>
  <c r="AT326" i="14" s="1"/>
  <c r="AR326" i="14"/>
  <c r="AU326" i="14" s="1"/>
  <c r="AQ327" i="14"/>
  <c r="AT327" i="14" s="1"/>
  <c r="AR327" i="14"/>
  <c r="AU327" i="14" s="1"/>
  <c r="AQ328" i="14"/>
  <c r="AT328" i="14" s="1"/>
  <c r="AR328" i="14"/>
  <c r="AU328" i="14" s="1"/>
  <c r="AQ329" i="14"/>
  <c r="AT329" i="14" s="1"/>
  <c r="AR329" i="14"/>
  <c r="AU329" i="14" s="1"/>
  <c r="AQ330" i="14"/>
  <c r="AT330" i="14" s="1"/>
  <c r="AR330" i="14"/>
  <c r="AU330" i="14" s="1"/>
  <c r="AQ331" i="14"/>
  <c r="AT331" i="14" s="1"/>
  <c r="AR331" i="14"/>
  <c r="AU331" i="14" s="1"/>
  <c r="AQ332" i="14"/>
  <c r="AT332" i="14" s="1"/>
  <c r="AR332" i="14"/>
  <c r="AU332" i="14" s="1"/>
  <c r="AQ333" i="14"/>
  <c r="AT333" i="14" s="1"/>
  <c r="AR333" i="14"/>
  <c r="AU333" i="14" s="1"/>
  <c r="AQ334" i="14"/>
  <c r="AT334" i="14" s="1"/>
  <c r="AR334" i="14"/>
  <c r="AU334" i="14" s="1"/>
  <c r="AQ335" i="14"/>
  <c r="AT335" i="14" s="1"/>
  <c r="AR335" i="14"/>
  <c r="AU335" i="14" s="1"/>
  <c r="AQ336" i="14"/>
  <c r="AT336" i="14" s="1"/>
  <c r="AR336" i="14"/>
  <c r="AU336" i="14" s="1"/>
  <c r="AQ337" i="14"/>
  <c r="AT337" i="14" s="1"/>
  <c r="AR337" i="14"/>
  <c r="AU337" i="14" s="1"/>
  <c r="AQ338" i="14"/>
  <c r="AT338" i="14" s="1"/>
  <c r="AR338" i="14"/>
  <c r="AU338" i="14" s="1"/>
  <c r="AQ339" i="14"/>
  <c r="AT339" i="14" s="1"/>
  <c r="AR339" i="14"/>
  <c r="AU339" i="14" s="1"/>
  <c r="AQ340" i="14"/>
  <c r="AT340" i="14" s="1"/>
  <c r="AR340" i="14"/>
  <c r="AU340" i="14" s="1"/>
  <c r="AQ341" i="14"/>
  <c r="AT341" i="14" s="1"/>
  <c r="AR341" i="14"/>
  <c r="AU341" i="14" s="1"/>
  <c r="AQ342" i="14"/>
  <c r="AT342" i="14" s="1"/>
  <c r="AR342" i="14"/>
  <c r="AU342" i="14" s="1"/>
  <c r="AQ343" i="14"/>
  <c r="AT343" i="14" s="1"/>
  <c r="AR343" i="14"/>
  <c r="AU343" i="14" s="1"/>
  <c r="AQ344" i="14"/>
  <c r="AT344" i="14" s="1"/>
  <c r="AR344" i="14"/>
  <c r="AU344" i="14" s="1"/>
  <c r="AQ345" i="14"/>
  <c r="AT345" i="14" s="1"/>
  <c r="AR345" i="14"/>
  <c r="AU345" i="14" s="1"/>
  <c r="AQ346" i="14"/>
  <c r="AT346" i="14" s="1"/>
  <c r="AR346" i="14"/>
  <c r="AU346" i="14" s="1"/>
  <c r="AQ347" i="14"/>
  <c r="AT347" i="14" s="1"/>
  <c r="AR347" i="14"/>
  <c r="AU347" i="14" s="1"/>
  <c r="AQ348" i="14"/>
  <c r="AT348" i="14" s="1"/>
  <c r="AR348" i="14"/>
  <c r="AU348" i="14" s="1"/>
  <c r="AQ349" i="14"/>
  <c r="AT349" i="14" s="1"/>
  <c r="AR349" i="14"/>
  <c r="AU349" i="14" s="1"/>
  <c r="AQ350" i="14"/>
  <c r="AT350" i="14" s="1"/>
  <c r="AR350" i="14"/>
  <c r="AU350" i="14" s="1"/>
  <c r="AQ351" i="14"/>
  <c r="AT351" i="14" s="1"/>
  <c r="AR351" i="14"/>
  <c r="AU351" i="14" s="1"/>
  <c r="AQ352" i="14"/>
  <c r="AT352" i="14" s="1"/>
  <c r="AR352" i="14"/>
  <c r="AU352" i="14" s="1"/>
  <c r="AQ353" i="14"/>
  <c r="AT353" i="14" s="1"/>
  <c r="AR353" i="14"/>
  <c r="AU353" i="14" s="1"/>
  <c r="AQ354" i="14"/>
  <c r="AT354" i="14" s="1"/>
  <c r="AR354" i="14"/>
  <c r="AU354" i="14" s="1"/>
  <c r="AQ355" i="14"/>
  <c r="AT355" i="14" s="1"/>
  <c r="AR355" i="14"/>
  <c r="AU355" i="14" s="1"/>
  <c r="AQ356" i="14"/>
  <c r="AT356" i="14" s="1"/>
  <c r="AR356" i="14"/>
  <c r="AU356" i="14" s="1"/>
  <c r="AQ357" i="14"/>
  <c r="AT357" i="14" s="1"/>
  <c r="AR357" i="14"/>
  <c r="AU357" i="14" s="1"/>
  <c r="AQ358" i="14"/>
  <c r="AT358" i="14" s="1"/>
  <c r="AR358" i="14"/>
  <c r="AU358" i="14" s="1"/>
  <c r="AQ359" i="14"/>
  <c r="AT359" i="14" s="1"/>
  <c r="AR359" i="14"/>
  <c r="AU359" i="14" s="1"/>
  <c r="AQ360" i="14"/>
  <c r="AT360" i="14" s="1"/>
  <c r="AR360" i="14"/>
  <c r="AU360" i="14" s="1"/>
  <c r="AQ361" i="14"/>
  <c r="AT361" i="14" s="1"/>
  <c r="AR361" i="14"/>
  <c r="AU361" i="14" s="1"/>
  <c r="AQ362" i="14"/>
  <c r="AT362" i="14" s="1"/>
  <c r="AR362" i="14"/>
  <c r="AU362" i="14" s="1"/>
  <c r="AQ363" i="14"/>
  <c r="AT363" i="14" s="1"/>
  <c r="AR363" i="14"/>
  <c r="AU363" i="14" s="1"/>
  <c r="AQ364" i="14"/>
  <c r="AT364" i="14" s="1"/>
  <c r="AR364" i="14"/>
  <c r="AU364" i="14" s="1"/>
  <c r="AQ365" i="14"/>
  <c r="AT365" i="14" s="1"/>
  <c r="AR365" i="14"/>
  <c r="AU365" i="14" s="1"/>
  <c r="AQ366" i="14"/>
  <c r="AT366" i="14" s="1"/>
  <c r="AR366" i="14"/>
  <c r="AU366" i="14" s="1"/>
  <c r="AQ367" i="14"/>
  <c r="AT367" i="14" s="1"/>
  <c r="AR367" i="14"/>
  <c r="AU367" i="14" s="1"/>
  <c r="AQ368" i="14"/>
  <c r="AT368" i="14" s="1"/>
  <c r="AR368" i="14"/>
  <c r="AU368" i="14" s="1"/>
  <c r="AQ369" i="14"/>
  <c r="AT369" i="14" s="1"/>
  <c r="AR369" i="14"/>
  <c r="AU369" i="14" s="1"/>
  <c r="AQ370" i="14"/>
  <c r="AT370" i="14" s="1"/>
  <c r="AR370" i="14"/>
  <c r="AU370" i="14" s="1"/>
  <c r="AQ371" i="14"/>
  <c r="AT371" i="14" s="1"/>
  <c r="AR371" i="14"/>
  <c r="AU371" i="14" s="1"/>
  <c r="AQ372" i="14"/>
  <c r="AT372" i="14" s="1"/>
  <c r="AR372" i="14"/>
  <c r="AU372" i="14" s="1"/>
  <c r="AQ373" i="14"/>
  <c r="AT373" i="14" s="1"/>
  <c r="AR373" i="14"/>
  <c r="AU373" i="14" s="1"/>
  <c r="AQ374" i="14"/>
  <c r="AT374" i="14" s="1"/>
  <c r="AR374" i="14"/>
  <c r="AU374" i="14" s="1"/>
  <c r="AQ375" i="14"/>
  <c r="AT375" i="14" s="1"/>
  <c r="AR375" i="14"/>
  <c r="AU375" i="14" s="1"/>
  <c r="AQ376" i="14"/>
  <c r="AT376" i="14" s="1"/>
  <c r="AR376" i="14"/>
  <c r="AU376" i="14" s="1"/>
  <c r="AQ377" i="14"/>
  <c r="AT377" i="14" s="1"/>
  <c r="AR377" i="14"/>
  <c r="AU377" i="14" s="1"/>
  <c r="AQ378" i="14"/>
  <c r="AT378" i="14" s="1"/>
  <c r="AR378" i="14"/>
  <c r="AU378" i="14" s="1"/>
  <c r="AQ379" i="14"/>
  <c r="AT379" i="14" s="1"/>
  <c r="AR379" i="14"/>
  <c r="AU379" i="14" s="1"/>
  <c r="AQ380" i="14"/>
  <c r="AT380" i="14" s="1"/>
  <c r="AR380" i="14"/>
  <c r="AU380" i="14" s="1"/>
  <c r="AQ381" i="14"/>
  <c r="AT381" i="14" s="1"/>
  <c r="AR381" i="14"/>
  <c r="AU381" i="14" s="1"/>
  <c r="AQ382" i="14"/>
  <c r="AT382" i="14" s="1"/>
  <c r="AR382" i="14"/>
  <c r="AU382" i="14" s="1"/>
  <c r="AQ383" i="14"/>
  <c r="AT383" i="14" s="1"/>
  <c r="AR383" i="14"/>
  <c r="AU383" i="14" s="1"/>
  <c r="AQ384" i="14"/>
  <c r="AT384" i="14" s="1"/>
  <c r="AR384" i="14"/>
  <c r="AU384" i="14" s="1"/>
  <c r="AQ385" i="14"/>
  <c r="AT385" i="14" s="1"/>
  <c r="AR385" i="14"/>
  <c r="AU385" i="14" s="1"/>
  <c r="AQ386" i="14"/>
  <c r="AT386" i="14" s="1"/>
  <c r="AR386" i="14"/>
  <c r="AU386" i="14" s="1"/>
  <c r="AQ387" i="14"/>
  <c r="AT387" i="14" s="1"/>
  <c r="AR387" i="14"/>
  <c r="AU387" i="14" s="1"/>
  <c r="AQ388" i="14"/>
  <c r="AT388" i="14" s="1"/>
  <c r="AR388" i="14"/>
  <c r="AU388" i="14" s="1"/>
  <c r="AQ389" i="14"/>
  <c r="AT389" i="14" s="1"/>
  <c r="AR389" i="14"/>
  <c r="AU389" i="14" s="1"/>
  <c r="AQ390" i="14"/>
  <c r="AT390" i="14" s="1"/>
  <c r="AR390" i="14"/>
  <c r="AU390" i="14" s="1"/>
  <c r="AQ391" i="14"/>
  <c r="AT391" i="14" s="1"/>
  <c r="AR391" i="14"/>
  <c r="AU391" i="14" s="1"/>
  <c r="AQ392" i="14"/>
  <c r="AT392" i="14" s="1"/>
  <c r="AR392" i="14"/>
  <c r="AU392" i="14" s="1"/>
  <c r="AQ393" i="14"/>
  <c r="AT393" i="14" s="1"/>
  <c r="AR393" i="14"/>
  <c r="AU393" i="14" s="1"/>
  <c r="AQ394" i="14"/>
  <c r="AT394" i="14" s="1"/>
  <c r="AR394" i="14"/>
  <c r="AU394" i="14" s="1"/>
  <c r="AQ395" i="14"/>
  <c r="AT395" i="14" s="1"/>
  <c r="AR395" i="14"/>
  <c r="AU395" i="14" s="1"/>
  <c r="AQ396" i="14"/>
  <c r="AT396" i="14" s="1"/>
  <c r="AR396" i="14"/>
  <c r="AU396" i="14" s="1"/>
  <c r="AQ397" i="14"/>
  <c r="AT397" i="14" s="1"/>
  <c r="AR397" i="14"/>
  <c r="AU397" i="14" s="1"/>
  <c r="AQ398" i="14"/>
  <c r="AT398" i="14" s="1"/>
  <c r="AR398" i="14"/>
  <c r="AU398" i="14" s="1"/>
  <c r="AQ399" i="14"/>
  <c r="AT399" i="14" s="1"/>
  <c r="AR399" i="14"/>
  <c r="AU399" i="14" s="1"/>
  <c r="AQ400" i="14"/>
  <c r="AT400" i="14" s="1"/>
  <c r="AR400" i="14"/>
  <c r="AU400" i="14" s="1"/>
  <c r="AQ401" i="14"/>
  <c r="AT401" i="14" s="1"/>
  <c r="AR401" i="14"/>
  <c r="AU401" i="14" s="1"/>
  <c r="AQ402" i="14"/>
  <c r="AT402" i="14" s="1"/>
  <c r="AR402" i="14"/>
  <c r="AU402" i="14" s="1"/>
  <c r="AQ403" i="14"/>
  <c r="AT403" i="14" s="1"/>
  <c r="AR403" i="14"/>
  <c r="AU403" i="14" s="1"/>
  <c r="AQ404" i="14"/>
  <c r="AT404" i="14" s="1"/>
  <c r="AR404" i="14"/>
  <c r="AU404" i="14" s="1"/>
  <c r="AQ405" i="14"/>
  <c r="AT405" i="14" s="1"/>
  <c r="AR405" i="14"/>
  <c r="AU405" i="14" s="1"/>
  <c r="AQ406" i="14"/>
  <c r="AT406" i="14" s="1"/>
  <c r="AR406" i="14"/>
  <c r="AU406" i="14" s="1"/>
  <c r="AQ407" i="14"/>
  <c r="AT407" i="14" s="1"/>
  <c r="AR407" i="14"/>
  <c r="AU407" i="14" s="1"/>
  <c r="AQ408" i="14"/>
  <c r="AT408" i="14" s="1"/>
  <c r="AR408" i="14"/>
  <c r="AU408" i="14" s="1"/>
  <c r="AQ409" i="14"/>
  <c r="AT409" i="14" s="1"/>
  <c r="AR409" i="14"/>
  <c r="AU409" i="14" s="1"/>
  <c r="AQ410" i="14"/>
  <c r="AT410" i="14" s="1"/>
  <c r="AR410" i="14"/>
  <c r="AU410" i="14" s="1"/>
  <c r="AQ411" i="14"/>
  <c r="AT411" i="14" s="1"/>
  <c r="AR411" i="14"/>
  <c r="AU411" i="14" s="1"/>
  <c r="AQ412" i="14"/>
  <c r="AT412" i="14" s="1"/>
  <c r="AR412" i="14"/>
  <c r="AU412" i="14" s="1"/>
  <c r="AQ413" i="14"/>
  <c r="AT413" i="14" s="1"/>
  <c r="AR413" i="14"/>
  <c r="AU413" i="14" s="1"/>
  <c r="AQ414" i="14"/>
  <c r="AT414" i="14" s="1"/>
  <c r="AR414" i="14"/>
  <c r="AU414" i="14" s="1"/>
  <c r="AQ415" i="14"/>
  <c r="AT415" i="14" s="1"/>
  <c r="AR415" i="14"/>
  <c r="AU415" i="14" s="1"/>
  <c r="AQ416" i="14"/>
  <c r="AT416" i="14" s="1"/>
  <c r="AR416" i="14"/>
  <c r="AU416" i="14" s="1"/>
  <c r="AQ417" i="14"/>
  <c r="AT417" i="14" s="1"/>
  <c r="AR417" i="14"/>
  <c r="AU417" i="14" s="1"/>
  <c r="AQ418" i="14"/>
  <c r="AT418" i="14" s="1"/>
  <c r="AR418" i="14"/>
  <c r="AU418" i="14" s="1"/>
  <c r="AQ419" i="14"/>
  <c r="AT419" i="14" s="1"/>
  <c r="AR419" i="14"/>
  <c r="AU419" i="14" s="1"/>
  <c r="AQ420" i="14"/>
  <c r="AT420" i="14" s="1"/>
  <c r="AR420" i="14"/>
  <c r="AU420" i="14" s="1"/>
  <c r="AQ421" i="14"/>
  <c r="AT421" i="14" s="1"/>
  <c r="AR421" i="14"/>
  <c r="AU421" i="14" s="1"/>
  <c r="AQ422" i="14"/>
  <c r="AT422" i="14" s="1"/>
  <c r="AR422" i="14"/>
  <c r="AU422" i="14" s="1"/>
  <c r="AQ423" i="14"/>
  <c r="AT423" i="14" s="1"/>
  <c r="AR423" i="14"/>
  <c r="AU423" i="14" s="1"/>
  <c r="AQ424" i="14"/>
  <c r="AT424" i="14" s="1"/>
  <c r="AR424" i="14"/>
  <c r="AU424" i="14" s="1"/>
  <c r="AQ425" i="14"/>
  <c r="AT425" i="14" s="1"/>
  <c r="AR425" i="14"/>
  <c r="AU425" i="14" s="1"/>
  <c r="AQ426" i="14"/>
  <c r="AT426" i="14" s="1"/>
  <c r="AR426" i="14"/>
  <c r="AU426" i="14" s="1"/>
  <c r="AQ427" i="14"/>
  <c r="AT427" i="14" s="1"/>
  <c r="AR427" i="14"/>
  <c r="AU427" i="14" s="1"/>
  <c r="AQ428" i="14"/>
  <c r="AT428" i="14" s="1"/>
  <c r="AR428" i="14"/>
  <c r="AU428" i="14" s="1"/>
  <c r="AQ429" i="14"/>
  <c r="AT429" i="14" s="1"/>
  <c r="AR429" i="14"/>
  <c r="AU429" i="14" s="1"/>
  <c r="AQ430" i="14"/>
  <c r="AT430" i="14" s="1"/>
  <c r="AR430" i="14"/>
  <c r="AU430" i="14" s="1"/>
  <c r="AQ431" i="14"/>
  <c r="AT431" i="14" s="1"/>
  <c r="AR431" i="14"/>
  <c r="AU431" i="14" s="1"/>
  <c r="AQ432" i="14"/>
  <c r="AT432" i="14" s="1"/>
  <c r="AR432" i="14"/>
  <c r="AU432" i="14" s="1"/>
  <c r="AQ433" i="14"/>
  <c r="AT433" i="14" s="1"/>
  <c r="AR433" i="14"/>
  <c r="AU433" i="14" s="1"/>
  <c r="AQ434" i="14"/>
  <c r="AT434" i="14" s="1"/>
  <c r="AR434" i="14"/>
  <c r="AU434" i="14" s="1"/>
  <c r="AQ435" i="14"/>
  <c r="AT435" i="14" s="1"/>
  <c r="AR435" i="14"/>
  <c r="AU435" i="14" s="1"/>
  <c r="AQ436" i="14"/>
  <c r="AT436" i="14" s="1"/>
  <c r="AR436" i="14"/>
  <c r="AU436" i="14" s="1"/>
  <c r="AQ437" i="14"/>
  <c r="AT437" i="14" s="1"/>
  <c r="AR437" i="14"/>
  <c r="AU437" i="14" s="1"/>
  <c r="AQ438" i="14"/>
  <c r="AT438" i="14" s="1"/>
  <c r="AR438" i="14"/>
  <c r="AU438" i="14" s="1"/>
  <c r="AQ439" i="14"/>
  <c r="AT439" i="14" s="1"/>
  <c r="AR439" i="14"/>
  <c r="AU439" i="14" s="1"/>
  <c r="AQ440" i="14"/>
  <c r="AT440" i="14" s="1"/>
  <c r="AR440" i="14"/>
  <c r="AU440" i="14" s="1"/>
  <c r="AQ441" i="14"/>
  <c r="AT441" i="14" s="1"/>
  <c r="AR441" i="14"/>
  <c r="AU441" i="14" s="1"/>
  <c r="AQ442" i="14"/>
  <c r="AT442" i="14" s="1"/>
  <c r="AR442" i="14"/>
  <c r="AU442" i="14" s="1"/>
  <c r="AQ443" i="14"/>
  <c r="AT443" i="14" s="1"/>
  <c r="AR443" i="14"/>
  <c r="AU443" i="14" s="1"/>
  <c r="AR276" i="14"/>
  <c r="AU276" i="14" s="1"/>
  <c r="AQ276" i="14"/>
  <c r="AT276" i="14" s="1"/>
  <c r="V270" i="14"/>
  <c r="T270" i="14"/>
  <c r="R270" i="14"/>
  <c r="O270" i="14"/>
  <c r="K270" i="14"/>
  <c r="H270" i="14"/>
  <c r="U270" i="14" s="1"/>
  <c r="G270" i="14"/>
  <c r="F270" i="14"/>
  <c r="V269" i="14"/>
  <c r="T269" i="14"/>
  <c r="R269" i="14"/>
  <c r="O269" i="14"/>
  <c r="K269" i="14"/>
  <c r="H269" i="14"/>
  <c r="U269" i="14" s="1"/>
  <c r="G269" i="14"/>
  <c r="F269" i="14"/>
  <c r="V268" i="14"/>
  <c r="T268" i="14"/>
  <c r="R268" i="14"/>
  <c r="O268" i="14"/>
  <c r="K268" i="14"/>
  <c r="H268" i="14"/>
  <c r="U268" i="14" s="1"/>
  <c r="G268" i="14"/>
  <c r="F268" i="14"/>
  <c r="V267" i="14"/>
  <c r="T267" i="14"/>
  <c r="R267" i="14"/>
  <c r="O267" i="14"/>
  <c r="K267" i="14"/>
  <c r="H267" i="14"/>
  <c r="U267" i="14" s="1"/>
  <c r="G267" i="14"/>
  <c r="F267" i="14"/>
  <c r="V266" i="14"/>
  <c r="T266" i="14"/>
  <c r="R266" i="14"/>
  <c r="O266" i="14"/>
  <c r="K266" i="14"/>
  <c r="H266" i="14"/>
  <c r="U266" i="14" s="1"/>
  <c r="G266" i="14"/>
  <c r="F266" i="14"/>
  <c r="V265" i="14"/>
  <c r="T265" i="14"/>
  <c r="R265" i="14"/>
  <c r="O265" i="14"/>
  <c r="K265" i="14"/>
  <c r="H265" i="14"/>
  <c r="U265" i="14" s="1"/>
  <c r="G265" i="14"/>
  <c r="F265" i="14"/>
  <c r="V264" i="14"/>
  <c r="T264" i="14"/>
  <c r="R264" i="14"/>
  <c r="O264" i="14"/>
  <c r="K264" i="14"/>
  <c r="H264" i="14"/>
  <c r="U264" i="14" s="1"/>
  <c r="G264" i="14"/>
  <c r="H592" i="14" s="1"/>
  <c r="F264" i="14"/>
  <c r="V263" i="14"/>
  <c r="T263" i="14"/>
  <c r="R263" i="14"/>
  <c r="O263" i="14"/>
  <c r="K263" i="14"/>
  <c r="H263" i="14"/>
  <c r="U263" i="14" s="1"/>
  <c r="G263" i="14"/>
  <c r="F263" i="14"/>
  <c r="V262" i="14"/>
  <c r="T262" i="14"/>
  <c r="R262" i="14"/>
  <c r="O262" i="14"/>
  <c r="K262" i="14"/>
  <c r="H262" i="14"/>
  <c r="U262" i="14" s="1"/>
  <c r="G262" i="14"/>
  <c r="F262" i="14"/>
  <c r="V261" i="14"/>
  <c r="T261" i="14"/>
  <c r="R261" i="14"/>
  <c r="O261" i="14"/>
  <c r="K261" i="14"/>
  <c r="H261" i="14"/>
  <c r="U261" i="14" s="1"/>
  <c r="G261" i="14"/>
  <c r="F261" i="14"/>
  <c r="V260" i="14"/>
  <c r="T260" i="14"/>
  <c r="R260" i="14"/>
  <c r="O260" i="14"/>
  <c r="K260" i="14"/>
  <c r="H260" i="14"/>
  <c r="U260" i="14" s="1"/>
  <c r="G260" i="14"/>
  <c r="F260" i="14"/>
  <c r="V259" i="14"/>
  <c r="T259" i="14"/>
  <c r="R259" i="14"/>
  <c r="O259" i="14"/>
  <c r="K259" i="14"/>
  <c r="H259" i="14"/>
  <c r="U259" i="14" s="1"/>
  <c r="G259" i="14"/>
  <c r="F259" i="14"/>
  <c r="V258" i="14"/>
  <c r="T258" i="14"/>
  <c r="R258" i="14"/>
  <c r="O258" i="14"/>
  <c r="K258" i="14"/>
  <c r="H258" i="14"/>
  <c r="U258" i="14" s="1"/>
  <c r="G258" i="14"/>
  <c r="F258" i="14"/>
  <c r="V257" i="14"/>
  <c r="T257" i="14"/>
  <c r="R257" i="14"/>
  <c r="O257" i="14"/>
  <c r="K257" i="14"/>
  <c r="H257" i="14"/>
  <c r="U257" i="14" s="1"/>
  <c r="G257" i="14"/>
  <c r="F257" i="14"/>
  <c r="V256" i="14"/>
  <c r="T256" i="14"/>
  <c r="R256" i="14"/>
  <c r="O256" i="14"/>
  <c r="K256" i="14"/>
  <c r="H256" i="14"/>
  <c r="U256" i="14" s="1"/>
  <c r="G256" i="14"/>
  <c r="F256" i="14"/>
  <c r="V255" i="14"/>
  <c r="T255" i="14"/>
  <c r="R255" i="14"/>
  <c r="O255" i="14"/>
  <c r="K255" i="14"/>
  <c r="H255" i="14"/>
  <c r="U255" i="14" s="1"/>
  <c r="G255" i="14"/>
  <c r="F255" i="14"/>
  <c r="V254" i="14"/>
  <c r="T254" i="14"/>
  <c r="R254" i="14"/>
  <c r="O254" i="14"/>
  <c r="K254" i="14"/>
  <c r="H254" i="14"/>
  <c r="U254" i="14" s="1"/>
  <c r="G254" i="14"/>
  <c r="F254" i="14"/>
  <c r="V253" i="14"/>
  <c r="T253" i="14"/>
  <c r="R253" i="14"/>
  <c r="O253" i="14"/>
  <c r="K253" i="14"/>
  <c r="H253" i="14"/>
  <c r="U253" i="14" s="1"/>
  <c r="G253" i="14"/>
  <c r="F253" i="14"/>
  <c r="V252" i="14"/>
  <c r="T252" i="14"/>
  <c r="R252" i="14"/>
  <c r="O252" i="14"/>
  <c r="K252" i="14"/>
  <c r="H252" i="14"/>
  <c r="U252" i="14" s="1"/>
  <c r="G252" i="14"/>
  <c r="F252" i="14"/>
  <c r="V251" i="14"/>
  <c r="T251" i="14"/>
  <c r="R251" i="14"/>
  <c r="O251" i="14"/>
  <c r="K251" i="14"/>
  <c r="H251" i="14"/>
  <c r="U251" i="14" s="1"/>
  <c r="G251" i="14"/>
  <c r="F251" i="14"/>
  <c r="V250" i="14"/>
  <c r="T250" i="14"/>
  <c r="R250" i="14"/>
  <c r="O250" i="14"/>
  <c r="K250" i="14"/>
  <c r="H250" i="14"/>
  <c r="U250" i="14" s="1"/>
  <c r="G250" i="14"/>
  <c r="F250" i="14"/>
  <c r="V249" i="14"/>
  <c r="T249" i="14"/>
  <c r="R249" i="14"/>
  <c r="O249" i="14"/>
  <c r="K249" i="14"/>
  <c r="H249" i="14"/>
  <c r="U249" i="14" s="1"/>
  <c r="G249" i="14"/>
  <c r="F249" i="14"/>
  <c r="V248" i="14"/>
  <c r="T248" i="14"/>
  <c r="R248" i="14"/>
  <c r="O248" i="14"/>
  <c r="K248" i="14"/>
  <c r="H248" i="14"/>
  <c r="U248" i="14" s="1"/>
  <c r="G248" i="14"/>
  <c r="F248" i="14"/>
  <c r="V247" i="14"/>
  <c r="T247" i="14"/>
  <c r="R247" i="14"/>
  <c r="O247" i="14"/>
  <c r="K247" i="14"/>
  <c r="H247" i="14"/>
  <c r="U247" i="14" s="1"/>
  <c r="G247" i="14"/>
  <c r="F247" i="14"/>
  <c r="V246" i="14"/>
  <c r="T246" i="14"/>
  <c r="R246" i="14"/>
  <c r="O246" i="14"/>
  <c r="K246" i="14"/>
  <c r="H246" i="14"/>
  <c r="U246" i="14" s="1"/>
  <c r="G246" i="14"/>
  <c r="F246" i="14"/>
  <c r="V245" i="14"/>
  <c r="T245" i="14"/>
  <c r="R245" i="14"/>
  <c r="O245" i="14"/>
  <c r="K245" i="14"/>
  <c r="H245" i="14"/>
  <c r="U245" i="14" s="1"/>
  <c r="G245" i="14"/>
  <c r="F245" i="14"/>
  <c r="V244" i="14"/>
  <c r="T244" i="14"/>
  <c r="R244" i="14"/>
  <c r="O244" i="14"/>
  <c r="K244" i="14"/>
  <c r="H244" i="14"/>
  <c r="U244" i="14" s="1"/>
  <c r="G244" i="14"/>
  <c r="F244" i="14"/>
  <c r="V243" i="14"/>
  <c r="T243" i="14"/>
  <c r="R243" i="14"/>
  <c r="O243" i="14"/>
  <c r="K243" i="14"/>
  <c r="H243" i="14"/>
  <c r="U243" i="14" s="1"/>
  <c r="G243" i="14"/>
  <c r="F243" i="14"/>
  <c r="V242" i="14"/>
  <c r="U242" i="14"/>
  <c r="T242" i="14"/>
  <c r="R242" i="14"/>
  <c r="O242" i="14"/>
  <c r="K242" i="14"/>
  <c r="H242" i="14"/>
  <c r="G242" i="14"/>
  <c r="F242" i="14"/>
  <c r="V241" i="14"/>
  <c r="T241" i="14"/>
  <c r="R241" i="14"/>
  <c r="O241" i="14"/>
  <c r="K241" i="14"/>
  <c r="H241" i="14"/>
  <c r="U241" i="14" s="1"/>
  <c r="G241" i="14"/>
  <c r="F241" i="14"/>
  <c r="V240" i="14"/>
  <c r="T240" i="14"/>
  <c r="R240" i="14"/>
  <c r="O240" i="14"/>
  <c r="K240" i="14"/>
  <c r="H240" i="14"/>
  <c r="U240" i="14" s="1"/>
  <c r="G240" i="14"/>
  <c r="F240" i="14"/>
  <c r="V239" i="14"/>
  <c r="T239" i="14"/>
  <c r="R239" i="14"/>
  <c r="O239" i="14"/>
  <c r="K239" i="14"/>
  <c r="H239" i="14"/>
  <c r="U239" i="14" s="1"/>
  <c r="G239" i="14"/>
  <c r="F239" i="14"/>
  <c r="V238" i="14"/>
  <c r="T238" i="14"/>
  <c r="R238" i="14"/>
  <c r="O238" i="14"/>
  <c r="K238" i="14"/>
  <c r="H238" i="14"/>
  <c r="U238" i="14" s="1"/>
  <c r="G238" i="14"/>
  <c r="F238" i="14"/>
  <c r="V237" i="14"/>
  <c r="T237" i="14"/>
  <c r="R237" i="14"/>
  <c r="O237" i="14"/>
  <c r="K237" i="14"/>
  <c r="H237" i="14"/>
  <c r="U237" i="14" s="1"/>
  <c r="G237" i="14"/>
  <c r="F237" i="14"/>
  <c r="V236" i="14"/>
  <c r="T236" i="14"/>
  <c r="R236" i="14"/>
  <c r="O236" i="14"/>
  <c r="K236" i="14"/>
  <c r="H236" i="14"/>
  <c r="U236" i="14" s="1"/>
  <c r="G236" i="14"/>
  <c r="F236" i="14"/>
  <c r="V235" i="14"/>
  <c r="T235" i="14"/>
  <c r="R235" i="14"/>
  <c r="O235" i="14"/>
  <c r="K235" i="14"/>
  <c r="H235" i="14"/>
  <c r="U235" i="14" s="1"/>
  <c r="G235" i="14"/>
  <c r="F235" i="14"/>
  <c r="V234" i="14"/>
  <c r="T234" i="14"/>
  <c r="R234" i="14"/>
  <c r="O234" i="14"/>
  <c r="K234" i="14"/>
  <c r="H234" i="14"/>
  <c r="U234" i="14" s="1"/>
  <c r="G234" i="14"/>
  <c r="F234" i="14"/>
  <c r="V233" i="14"/>
  <c r="T233" i="14"/>
  <c r="R233" i="14"/>
  <c r="O233" i="14"/>
  <c r="K233" i="14"/>
  <c r="H233" i="14"/>
  <c r="U233" i="14" s="1"/>
  <c r="G233" i="14"/>
  <c r="F233" i="14"/>
  <c r="V232" i="14"/>
  <c r="T232" i="14"/>
  <c r="R232" i="14"/>
  <c r="O232" i="14"/>
  <c r="K232" i="14"/>
  <c r="H232" i="14"/>
  <c r="U232" i="14" s="1"/>
  <c r="G232" i="14"/>
  <c r="F232" i="14"/>
  <c r="V231" i="14"/>
  <c r="T231" i="14"/>
  <c r="R231" i="14"/>
  <c r="O231" i="14"/>
  <c r="K231" i="14"/>
  <c r="H231" i="14"/>
  <c r="U231" i="14" s="1"/>
  <c r="G231" i="14"/>
  <c r="F231" i="14"/>
  <c r="V230" i="14"/>
  <c r="T230" i="14"/>
  <c r="R230" i="14"/>
  <c r="O230" i="14"/>
  <c r="K230" i="14"/>
  <c r="H230" i="14"/>
  <c r="U230" i="14" s="1"/>
  <c r="G230" i="14"/>
  <c r="F230" i="14"/>
  <c r="V229" i="14"/>
  <c r="T229" i="14"/>
  <c r="R229" i="14"/>
  <c r="O229" i="14"/>
  <c r="K229" i="14"/>
  <c r="H229" i="14"/>
  <c r="U229" i="14" s="1"/>
  <c r="G229" i="14"/>
  <c r="F229" i="14"/>
  <c r="V228" i="14"/>
  <c r="T228" i="14"/>
  <c r="R228" i="14"/>
  <c r="O228" i="14"/>
  <c r="K228" i="14"/>
  <c r="H228" i="14"/>
  <c r="U228" i="14" s="1"/>
  <c r="G228" i="14"/>
  <c r="F228" i="14"/>
  <c r="V227" i="14"/>
  <c r="T227" i="14"/>
  <c r="R227" i="14"/>
  <c r="O227" i="14"/>
  <c r="K227" i="14"/>
  <c r="H227" i="14"/>
  <c r="U227" i="14" s="1"/>
  <c r="G227" i="14"/>
  <c r="F227" i="14"/>
  <c r="V226" i="14"/>
  <c r="T226" i="14"/>
  <c r="R226" i="14"/>
  <c r="O226" i="14"/>
  <c r="K226" i="14"/>
  <c r="H226" i="14"/>
  <c r="U226" i="14" s="1"/>
  <c r="G226" i="14"/>
  <c r="F226" i="14"/>
  <c r="V225" i="14"/>
  <c r="T225" i="14"/>
  <c r="R225" i="14"/>
  <c r="O225" i="14"/>
  <c r="K225" i="14"/>
  <c r="H225" i="14"/>
  <c r="U225" i="14" s="1"/>
  <c r="G225" i="14"/>
  <c r="F225" i="14"/>
  <c r="V224" i="14"/>
  <c r="T224" i="14"/>
  <c r="R224" i="14"/>
  <c r="O224" i="14"/>
  <c r="K224" i="14"/>
  <c r="H224" i="14"/>
  <c r="U224" i="14" s="1"/>
  <c r="G224" i="14"/>
  <c r="F224" i="14"/>
  <c r="V223" i="14"/>
  <c r="T223" i="14"/>
  <c r="R223" i="14"/>
  <c r="O223" i="14"/>
  <c r="K223" i="14"/>
  <c r="H223" i="14"/>
  <c r="U223" i="14" s="1"/>
  <c r="G223" i="14"/>
  <c r="F223" i="14"/>
  <c r="V222" i="14"/>
  <c r="T222" i="14"/>
  <c r="R222" i="14"/>
  <c r="O222" i="14"/>
  <c r="K222" i="14"/>
  <c r="H222" i="14"/>
  <c r="U222" i="14" s="1"/>
  <c r="G222" i="14"/>
  <c r="F222" i="14"/>
  <c r="V221" i="14"/>
  <c r="T221" i="14"/>
  <c r="R221" i="14"/>
  <c r="O221" i="14"/>
  <c r="K221" i="14"/>
  <c r="H221" i="14"/>
  <c r="U221" i="14" s="1"/>
  <c r="G221" i="14"/>
  <c r="F221" i="14"/>
  <c r="V220" i="14"/>
  <c r="T220" i="14"/>
  <c r="R220" i="14"/>
  <c r="O220" i="14"/>
  <c r="K220" i="14"/>
  <c r="H220" i="14"/>
  <c r="U220" i="14" s="1"/>
  <c r="G220" i="14"/>
  <c r="F220" i="14"/>
  <c r="V219" i="14"/>
  <c r="T219" i="14"/>
  <c r="R219" i="14"/>
  <c r="O219" i="14"/>
  <c r="K219" i="14"/>
  <c r="H219" i="14"/>
  <c r="U219" i="14" s="1"/>
  <c r="G219" i="14"/>
  <c r="F219" i="14"/>
  <c r="V218" i="14"/>
  <c r="T218" i="14"/>
  <c r="R218" i="14"/>
  <c r="O218" i="14"/>
  <c r="K218" i="14"/>
  <c r="H218" i="14"/>
  <c r="U218" i="14" s="1"/>
  <c r="G218" i="14"/>
  <c r="F218" i="14"/>
  <c r="V217" i="14"/>
  <c r="T217" i="14"/>
  <c r="R217" i="14"/>
  <c r="O217" i="14"/>
  <c r="K217" i="14"/>
  <c r="H217" i="14"/>
  <c r="U217" i="14" s="1"/>
  <c r="G217" i="14"/>
  <c r="F217" i="14"/>
  <c r="V216" i="14"/>
  <c r="T216" i="14"/>
  <c r="R216" i="14"/>
  <c r="O216" i="14"/>
  <c r="K216" i="14"/>
  <c r="H216" i="14"/>
  <c r="U216" i="14" s="1"/>
  <c r="G216" i="14"/>
  <c r="F216" i="14"/>
  <c r="V215" i="14"/>
  <c r="T215" i="14"/>
  <c r="R215" i="14"/>
  <c r="O215" i="14"/>
  <c r="K215" i="14"/>
  <c r="H215" i="14"/>
  <c r="U215" i="14" s="1"/>
  <c r="G215" i="14"/>
  <c r="F215" i="14"/>
  <c r="V214" i="14"/>
  <c r="T214" i="14"/>
  <c r="R214" i="14"/>
  <c r="O214" i="14"/>
  <c r="K214" i="14"/>
  <c r="H214" i="14"/>
  <c r="U214" i="14" s="1"/>
  <c r="G214" i="14"/>
  <c r="F214" i="14"/>
  <c r="V213" i="14"/>
  <c r="T213" i="14"/>
  <c r="R213" i="14"/>
  <c r="O213" i="14"/>
  <c r="K213" i="14"/>
  <c r="H213" i="14"/>
  <c r="U213" i="14" s="1"/>
  <c r="G213" i="14"/>
  <c r="F213" i="14"/>
  <c r="V212" i="14"/>
  <c r="T212" i="14"/>
  <c r="R212" i="14"/>
  <c r="O212" i="14"/>
  <c r="K212" i="14"/>
  <c r="H212" i="14"/>
  <c r="U212" i="14" s="1"/>
  <c r="G212" i="14"/>
  <c r="F212" i="14"/>
  <c r="V211" i="14"/>
  <c r="T211" i="14"/>
  <c r="R211" i="14"/>
  <c r="O211" i="14"/>
  <c r="K211" i="14"/>
  <c r="H211" i="14"/>
  <c r="U211" i="14" s="1"/>
  <c r="G211" i="14"/>
  <c r="F211" i="14"/>
  <c r="V210" i="14"/>
  <c r="T210" i="14"/>
  <c r="R210" i="14"/>
  <c r="O210" i="14"/>
  <c r="K210" i="14"/>
  <c r="H210" i="14"/>
  <c r="U210" i="14" s="1"/>
  <c r="G210" i="14"/>
  <c r="F210" i="14"/>
  <c r="V209" i="14"/>
  <c r="T209" i="14"/>
  <c r="R209" i="14"/>
  <c r="O209" i="14"/>
  <c r="K209" i="14"/>
  <c r="H209" i="14"/>
  <c r="U209" i="14" s="1"/>
  <c r="G209" i="14"/>
  <c r="F209" i="14"/>
  <c r="V208" i="14"/>
  <c r="T208" i="14"/>
  <c r="R208" i="14"/>
  <c r="O208" i="14"/>
  <c r="K208" i="14"/>
  <c r="H208" i="14"/>
  <c r="U208" i="14" s="1"/>
  <c r="G208" i="14"/>
  <c r="F208" i="14"/>
  <c r="V207" i="14"/>
  <c r="T207" i="14"/>
  <c r="R207" i="14"/>
  <c r="O207" i="14"/>
  <c r="K207" i="14"/>
  <c r="H207" i="14"/>
  <c r="U207" i="14" s="1"/>
  <c r="G207" i="14"/>
  <c r="F207" i="14"/>
  <c r="V206" i="14"/>
  <c r="T206" i="14"/>
  <c r="R206" i="14"/>
  <c r="O206" i="14"/>
  <c r="K206" i="14"/>
  <c r="H206" i="14"/>
  <c r="U206" i="14" s="1"/>
  <c r="G206" i="14"/>
  <c r="F206" i="14"/>
  <c r="V205" i="14"/>
  <c r="T205" i="14"/>
  <c r="R205" i="14"/>
  <c r="O205" i="14"/>
  <c r="K205" i="14"/>
  <c r="H205" i="14"/>
  <c r="U205" i="14" s="1"/>
  <c r="G205" i="14"/>
  <c r="F205" i="14"/>
  <c r="V204" i="14"/>
  <c r="T204" i="14"/>
  <c r="R204" i="14"/>
  <c r="O204" i="14"/>
  <c r="K204" i="14"/>
  <c r="H204" i="14"/>
  <c r="U204" i="14" s="1"/>
  <c r="G204" i="14"/>
  <c r="F204" i="14"/>
  <c r="V203" i="14"/>
  <c r="T203" i="14"/>
  <c r="R203" i="14"/>
  <c r="O203" i="14"/>
  <c r="K203" i="14"/>
  <c r="H203" i="14"/>
  <c r="U203" i="14" s="1"/>
  <c r="G203" i="14"/>
  <c r="F203" i="14"/>
  <c r="V202" i="14"/>
  <c r="T202" i="14"/>
  <c r="R202" i="14"/>
  <c r="O202" i="14"/>
  <c r="K202" i="14"/>
  <c r="H202" i="14"/>
  <c r="U202" i="14" s="1"/>
  <c r="G202" i="14"/>
  <c r="F202" i="14"/>
  <c r="V201" i="14"/>
  <c r="T201" i="14"/>
  <c r="R201" i="14"/>
  <c r="O201" i="14"/>
  <c r="K201" i="14"/>
  <c r="H201" i="14"/>
  <c r="U201" i="14" s="1"/>
  <c r="G201" i="14"/>
  <c r="F201" i="14"/>
  <c r="V200" i="14"/>
  <c r="T200" i="14"/>
  <c r="R200" i="14"/>
  <c r="O200" i="14"/>
  <c r="K200" i="14"/>
  <c r="H200" i="14"/>
  <c r="U200" i="14" s="1"/>
  <c r="G200" i="14"/>
  <c r="F200" i="14"/>
  <c r="V199" i="14"/>
  <c r="T199" i="14"/>
  <c r="R199" i="14"/>
  <c r="O199" i="14"/>
  <c r="K199" i="14"/>
  <c r="H199" i="14"/>
  <c r="U199" i="14" s="1"/>
  <c r="G199" i="14"/>
  <c r="F199" i="14"/>
  <c r="V198" i="14"/>
  <c r="T198" i="14"/>
  <c r="R198" i="14"/>
  <c r="O198" i="14"/>
  <c r="K198" i="14"/>
  <c r="H198" i="14"/>
  <c r="U198" i="14" s="1"/>
  <c r="G198" i="14"/>
  <c r="F198" i="14"/>
  <c r="V197" i="14"/>
  <c r="T197" i="14"/>
  <c r="R197" i="14"/>
  <c r="O197" i="14"/>
  <c r="K197" i="14"/>
  <c r="H197" i="14"/>
  <c r="U197" i="14" s="1"/>
  <c r="G197" i="14"/>
  <c r="F197" i="14"/>
  <c r="V196" i="14"/>
  <c r="T196" i="14"/>
  <c r="R196" i="14"/>
  <c r="O196" i="14"/>
  <c r="K196" i="14"/>
  <c r="H196" i="14"/>
  <c r="U196" i="14" s="1"/>
  <c r="G196" i="14"/>
  <c r="F196" i="14"/>
  <c r="V195" i="14"/>
  <c r="T195" i="14"/>
  <c r="R195" i="14"/>
  <c r="O195" i="14"/>
  <c r="K195" i="14"/>
  <c r="H195" i="14"/>
  <c r="U195" i="14" s="1"/>
  <c r="G195" i="14"/>
  <c r="F195" i="14"/>
  <c r="V194" i="14"/>
  <c r="T194" i="14"/>
  <c r="R194" i="14"/>
  <c r="O194" i="14"/>
  <c r="K194" i="14"/>
  <c r="H194" i="14"/>
  <c r="U194" i="14" s="1"/>
  <c r="G194" i="14"/>
  <c r="F194" i="14"/>
  <c r="V193" i="14"/>
  <c r="T193" i="14"/>
  <c r="R193" i="14"/>
  <c r="O193" i="14"/>
  <c r="K193" i="14"/>
  <c r="H193" i="14"/>
  <c r="U193" i="14" s="1"/>
  <c r="G193" i="14"/>
  <c r="F193" i="14"/>
  <c r="V192" i="14"/>
  <c r="T192" i="14"/>
  <c r="R192" i="14"/>
  <c r="O192" i="14"/>
  <c r="K192" i="14"/>
  <c r="H192" i="14"/>
  <c r="U192" i="14" s="1"/>
  <c r="G192" i="14"/>
  <c r="F192" i="14"/>
  <c r="V191" i="14"/>
  <c r="T191" i="14"/>
  <c r="R191" i="14"/>
  <c r="O191" i="14"/>
  <c r="K191" i="14"/>
  <c r="H191" i="14"/>
  <c r="U191" i="14" s="1"/>
  <c r="G191" i="14"/>
  <c r="F191" i="14"/>
  <c r="V190" i="14"/>
  <c r="T190" i="14"/>
  <c r="R190" i="14"/>
  <c r="O190" i="14"/>
  <c r="K190" i="14"/>
  <c r="H190" i="14"/>
  <c r="U190" i="14" s="1"/>
  <c r="G190" i="14"/>
  <c r="F190" i="14"/>
  <c r="V189" i="14"/>
  <c r="T189" i="14"/>
  <c r="R189" i="14"/>
  <c r="O189" i="14"/>
  <c r="K189" i="14"/>
  <c r="H189" i="14"/>
  <c r="U189" i="14" s="1"/>
  <c r="G189" i="14"/>
  <c r="F189" i="14"/>
  <c r="V188" i="14"/>
  <c r="T188" i="14"/>
  <c r="R188" i="14"/>
  <c r="O188" i="14"/>
  <c r="K188" i="14"/>
  <c r="H188" i="14"/>
  <c r="U188" i="14" s="1"/>
  <c r="G188" i="14"/>
  <c r="F188" i="14"/>
  <c r="V187" i="14"/>
  <c r="T187" i="14"/>
  <c r="R187" i="14"/>
  <c r="O187" i="14"/>
  <c r="K187" i="14"/>
  <c r="H187" i="14"/>
  <c r="U187" i="14" s="1"/>
  <c r="G187" i="14"/>
  <c r="F187" i="14"/>
  <c r="V186" i="14"/>
  <c r="T186" i="14"/>
  <c r="R186" i="14"/>
  <c r="O186" i="14"/>
  <c r="K186" i="14"/>
  <c r="H186" i="14"/>
  <c r="U186" i="14" s="1"/>
  <c r="G186" i="14"/>
  <c r="F186" i="14"/>
  <c r="V185" i="14"/>
  <c r="T185" i="14"/>
  <c r="R185" i="14"/>
  <c r="O185" i="14"/>
  <c r="K185" i="14"/>
  <c r="H185" i="14"/>
  <c r="U185" i="14" s="1"/>
  <c r="G185" i="14"/>
  <c r="F185" i="14"/>
  <c r="V184" i="14"/>
  <c r="T184" i="14"/>
  <c r="R184" i="14"/>
  <c r="O184" i="14"/>
  <c r="K184" i="14"/>
  <c r="H184" i="14"/>
  <c r="U184" i="14" s="1"/>
  <c r="G184" i="14"/>
  <c r="F184" i="14"/>
  <c r="V183" i="14"/>
  <c r="T183" i="14"/>
  <c r="R183" i="14"/>
  <c r="O183" i="14"/>
  <c r="K183" i="14"/>
  <c r="H183" i="14"/>
  <c r="U183" i="14" s="1"/>
  <c r="G183" i="14"/>
  <c r="F183" i="14"/>
  <c r="V182" i="14"/>
  <c r="T182" i="14"/>
  <c r="R182" i="14"/>
  <c r="O182" i="14"/>
  <c r="K182" i="14"/>
  <c r="H182" i="14"/>
  <c r="U182" i="14" s="1"/>
  <c r="G182" i="14"/>
  <c r="F182" i="14"/>
  <c r="V181" i="14"/>
  <c r="T181" i="14"/>
  <c r="R181" i="14"/>
  <c r="O181" i="14"/>
  <c r="K181" i="14"/>
  <c r="H181" i="14"/>
  <c r="U181" i="14" s="1"/>
  <c r="G181" i="14"/>
  <c r="F181" i="14"/>
  <c r="V180" i="14"/>
  <c r="T180" i="14"/>
  <c r="R180" i="14"/>
  <c r="O180" i="14"/>
  <c r="K180" i="14"/>
  <c r="H180" i="14"/>
  <c r="U180" i="14" s="1"/>
  <c r="G180" i="14"/>
  <c r="F180" i="14"/>
  <c r="V179" i="14"/>
  <c r="T179" i="14"/>
  <c r="R179" i="14"/>
  <c r="O179" i="14"/>
  <c r="K179" i="14"/>
  <c r="H179" i="14"/>
  <c r="U179" i="14" s="1"/>
  <c r="G179" i="14"/>
  <c r="F179" i="14"/>
  <c r="V178" i="14"/>
  <c r="T178" i="14"/>
  <c r="R178" i="14"/>
  <c r="O178" i="14"/>
  <c r="K178" i="14"/>
  <c r="H178" i="14"/>
  <c r="U178" i="14" s="1"/>
  <c r="G178" i="14"/>
  <c r="F178" i="14"/>
  <c r="V177" i="14"/>
  <c r="T177" i="14"/>
  <c r="R177" i="14"/>
  <c r="O177" i="14"/>
  <c r="K177" i="14"/>
  <c r="H177" i="14"/>
  <c r="U177" i="14" s="1"/>
  <c r="G177" i="14"/>
  <c r="F177" i="14"/>
  <c r="V176" i="14"/>
  <c r="T176" i="14"/>
  <c r="R176" i="14"/>
  <c r="O176" i="14"/>
  <c r="K176" i="14"/>
  <c r="H176" i="14"/>
  <c r="U176" i="14" s="1"/>
  <c r="G176" i="14"/>
  <c r="F176" i="14"/>
  <c r="V175" i="14"/>
  <c r="T175" i="14"/>
  <c r="R175" i="14"/>
  <c r="O175" i="14"/>
  <c r="K175" i="14"/>
  <c r="H175" i="14"/>
  <c r="U175" i="14" s="1"/>
  <c r="G175" i="14"/>
  <c r="F175" i="14"/>
  <c r="V174" i="14"/>
  <c r="U174" i="14"/>
  <c r="T174" i="14"/>
  <c r="R174" i="14"/>
  <c r="O174" i="14"/>
  <c r="K174" i="14"/>
  <c r="H174" i="14"/>
  <c r="G174" i="14"/>
  <c r="F174" i="14"/>
  <c r="V173" i="14"/>
  <c r="T173" i="14"/>
  <c r="R173" i="14"/>
  <c r="O173" i="14"/>
  <c r="K173" i="14"/>
  <c r="H173" i="14"/>
  <c r="U173" i="14" s="1"/>
  <c r="G173" i="14"/>
  <c r="F173" i="14"/>
  <c r="V172" i="14"/>
  <c r="T172" i="14"/>
  <c r="R172" i="14"/>
  <c r="O172" i="14"/>
  <c r="K172" i="14"/>
  <c r="H172" i="14"/>
  <c r="U172" i="14" s="1"/>
  <c r="G172" i="14"/>
  <c r="F172" i="14"/>
  <c r="V171" i="14"/>
  <c r="T171" i="14"/>
  <c r="R171" i="14"/>
  <c r="O171" i="14"/>
  <c r="K171" i="14"/>
  <c r="H171" i="14"/>
  <c r="U171" i="14" s="1"/>
  <c r="G171" i="14"/>
  <c r="F171" i="14"/>
  <c r="V170" i="14"/>
  <c r="T170" i="14"/>
  <c r="R170" i="14"/>
  <c r="O170" i="14"/>
  <c r="K170" i="14"/>
  <c r="H170" i="14"/>
  <c r="U170" i="14" s="1"/>
  <c r="G170" i="14"/>
  <c r="F170" i="14"/>
  <c r="V169" i="14"/>
  <c r="T169" i="14"/>
  <c r="R169" i="14"/>
  <c r="O169" i="14"/>
  <c r="K169" i="14"/>
  <c r="H169" i="14"/>
  <c r="U169" i="14" s="1"/>
  <c r="G169" i="14"/>
  <c r="F169" i="14"/>
  <c r="V168" i="14"/>
  <c r="T168" i="14"/>
  <c r="R168" i="14"/>
  <c r="O168" i="14"/>
  <c r="K168" i="14"/>
  <c r="H168" i="14"/>
  <c r="U168" i="14" s="1"/>
  <c r="G168" i="14"/>
  <c r="F168" i="14"/>
  <c r="V167" i="14"/>
  <c r="T167" i="14"/>
  <c r="R167" i="14"/>
  <c r="O167" i="14"/>
  <c r="K167" i="14"/>
  <c r="H167" i="14"/>
  <c r="U167" i="14" s="1"/>
  <c r="G167" i="14"/>
  <c r="F167" i="14"/>
  <c r="V166" i="14"/>
  <c r="T166" i="14"/>
  <c r="R166" i="14"/>
  <c r="O166" i="14"/>
  <c r="K166" i="14"/>
  <c r="H166" i="14"/>
  <c r="U166" i="14" s="1"/>
  <c r="G166" i="14"/>
  <c r="F166" i="14"/>
  <c r="V165" i="14"/>
  <c r="T165" i="14"/>
  <c r="R165" i="14"/>
  <c r="O165" i="14"/>
  <c r="K165" i="14"/>
  <c r="H165" i="14"/>
  <c r="U165" i="14" s="1"/>
  <c r="G165" i="14"/>
  <c r="F165" i="14"/>
  <c r="V164" i="14"/>
  <c r="T164" i="14"/>
  <c r="R164" i="14"/>
  <c r="O164" i="14"/>
  <c r="K164" i="14"/>
  <c r="H164" i="14"/>
  <c r="U164" i="14" s="1"/>
  <c r="G164" i="14"/>
  <c r="F164" i="14"/>
  <c r="V163" i="14"/>
  <c r="T163" i="14"/>
  <c r="R163" i="14"/>
  <c r="O163" i="14"/>
  <c r="K163" i="14"/>
  <c r="H163" i="14"/>
  <c r="U163" i="14" s="1"/>
  <c r="G163" i="14"/>
  <c r="F163" i="14"/>
  <c r="V162" i="14"/>
  <c r="T162" i="14"/>
  <c r="R162" i="14"/>
  <c r="O162" i="14"/>
  <c r="K162" i="14"/>
  <c r="H162" i="14"/>
  <c r="U162" i="14" s="1"/>
  <c r="G162" i="14"/>
  <c r="F162" i="14"/>
  <c r="V161" i="14"/>
  <c r="T161" i="14"/>
  <c r="R161" i="14"/>
  <c r="O161" i="14"/>
  <c r="K161" i="14"/>
  <c r="H161" i="14"/>
  <c r="U161" i="14" s="1"/>
  <c r="G161" i="14"/>
  <c r="F161" i="14"/>
  <c r="V160" i="14"/>
  <c r="T160" i="14"/>
  <c r="R160" i="14"/>
  <c r="O160" i="14"/>
  <c r="K160" i="14"/>
  <c r="H160" i="14"/>
  <c r="U160" i="14" s="1"/>
  <c r="G160" i="14"/>
  <c r="F160" i="14"/>
  <c r="V159" i="14"/>
  <c r="T159" i="14"/>
  <c r="R159" i="14"/>
  <c r="O159" i="14"/>
  <c r="K159" i="14"/>
  <c r="H159" i="14"/>
  <c r="U159" i="14" s="1"/>
  <c r="G159" i="14"/>
  <c r="F159" i="14"/>
  <c r="V158" i="14"/>
  <c r="T158" i="14"/>
  <c r="R158" i="14"/>
  <c r="O158" i="14"/>
  <c r="K158" i="14"/>
  <c r="H158" i="14"/>
  <c r="U158" i="14" s="1"/>
  <c r="G158" i="14"/>
  <c r="F158" i="14"/>
  <c r="V157" i="14"/>
  <c r="T157" i="14"/>
  <c r="R157" i="14"/>
  <c r="O157" i="14"/>
  <c r="K157" i="14"/>
  <c r="H157" i="14"/>
  <c r="U157" i="14" s="1"/>
  <c r="G157" i="14"/>
  <c r="F157" i="14"/>
  <c r="V156" i="14"/>
  <c r="T156" i="14"/>
  <c r="R156" i="14"/>
  <c r="O156" i="14"/>
  <c r="K156" i="14"/>
  <c r="H156" i="14"/>
  <c r="U156" i="14" s="1"/>
  <c r="G156" i="14"/>
  <c r="F156" i="14"/>
  <c r="V155" i="14"/>
  <c r="T155" i="14"/>
  <c r="R155" i="14"/>
  <c r="O155" i="14"/>
  <c r="K155" i="14"/>
  <c r="H155" i="14"/>
  <c r="U155" i="14" s="1"/>
  <c r="G155" i="14"/>
  <c r="F155" i="14"/>
  <c r="V154" i="14"/>
  <c r="T154" i="14"/>
  <c r="R154" i="14"/>
  <c r="O154" i="14"/>
  <c r="K154" i="14"/>
  <c r="H154" i="14"/>
  <c r="U154" i="14" s="1"/>
  <c r="G154" i="14"/>
  <c r="F154" i="14"/>
  <c r="V153" i="14"/>
  <c r="T153" i="14"/>
  <c r="R153" i="14"/>
  <c r="O153" i="14"/>
  <c r="K153" i="14"/>
  <c r="H153" i="14"/>
  <c r="U153" i="14" s="1"/>
  <c r="G153" i="14"/>
  <c r="F153" i="14"/>
  <c r="V152" i="14"/>
  <c r="T152" i="14"/>
  <c r="R152" i="14"/>
  <c r="O152" i="14"/>
  <c r="K152" i="14"/>
  <c r="H152" i="14"/>
  <c r="U152" i="14" s="1"/>
  <c r="G152" i="14"/>
  <c r="F152" i="14"/>
  <c r="V151" i="14"/>
  <c r="T151" i="14"/>
  <c r="R151" i="14"/>
  <c r="O151" i="14"/>
  <c r="K151" i="14"/>
  <c r="H151" i="14"/>
  <c r="U151" i="14" s="1"/>
  <c r="G151" i="14"/>
  <c r="F151" i="14"/>
  <c r="V150" i="14"/>
  <c r="T150" i="14"/>
  <c r="R150" i="14"/>
  <c r="O150" i="14"/>
  <c r="K150" i="14"/>
  <c r="H150" i="14"/>
  <c r="U150" i="14" s="1"/>
  <c r="G150" i="14"/>
  <c r="F150" i="14"/>
  <c r="V149" i="14"/>
  <c r="T149" i="14"/>
  <c r="R149" i="14"/>
  <c r="O149" i="14"/>
  <c r="K149" i="14"/>
  <c r="H149" i="14"/>
  <c r="U149" i="14" s="1"/>
  <c r="G149" i="14"/>
  <c r="F149" i="14"/>
  <c r="V148" i="14"/>
  <c r="T148" i="14"/>
  <c r="R148" i="14"/>
  <c r="O148" i="14"/>
  <c r="K148" i="14"/>
  <c r="H148" i="14"/>
  <c r="U148" i="14" s="1"/>
  <c r="G148" i="14"/>
  <c r="F148" i="14"/>
  <c r="V147" i="14"/>
  <c r="T147" i="14"/>
  <c r="R147" i="14"/>
  <c r="O147" i="14"/>
  <c r="K147" i="14"/>
  <c r="H147" i="14"/>
  <c r="U147" i="14" s="1"/>
  <c r="G147" i="14"/>
  <c r="F147" i="14"/>
  <c r="V146" i="14"/>
  <c r="U146" i="14"/>
  <c r="T146" i="14"/>
  <c r="R146" i="14"/>
  <c r="O146" i="14"/>
  <c r="K146" i="14"/>
  <c r="H146" i="14"/>
  <c r="G146" i="14"/>
  <c r="F146" i="14"/>
  <c r="V145" i="14"/>
  <c r="T145" i="14"/>
  <c r="R145" i="14"/>
  <c r="O145" i="14"/>
  <c r="K145" i="14"/>
  <c r="H145" i="14"/>
  <c r="U145" i="14" s="1"/>
  <c r="G145" i="14"/>
  <c r="F145" i="14"/>
  <c r="V144" i="14"/>
  <c r="T144" i="14"/>
  <c r="R144" i="14"/>
  <c r="O144" i="14"/>
  <c r="K144" i="14"/>
  <c r="H144" i="14"/>
  <c r="U144" i="14" s="1"/>
  <c r="G144" i="14"/>
  <c r="F144" i="14"/>
  <c r="V143" i="14"/>
  <c r="T143" i="14"/>
  <c r="R143" i="14"/>
  <c r="O143" i="14"/>
  <c r="K143" i="14"/>
  <c r="H143" i="14"/>
  <c r="U143" i="14" s="1"/>
  <c r="G143" i="14"/>
  <c r="F143" i="14"/>
  <c r="V142" i="14"/>
  <c r="T142" i="14"/>
  <c r="R142" i="14"/>
  <c r="O142" i="14"/>
  <c r="K142" i="14"/>
  <c r="H142" i="14"/>
  <c r="U142" i="14" s="1"/>
  <c r="G142" i="14"/>
  <c r="F142" i="14"/>
  <c r="V141" i="14"/>
  <c r="T141" i="14"/>
  <c r="R141" i="14"/>
  <c r="O141" i="14"/>
  <c r="K141" i="14"/>
  <c r="H141" i="14"/>
  <c r="U141" i="14" s="1"/>
  <c r="G141" i="14"/>
  <c r="F141" i="14"/>
  <c r="V140" i="14"/>
  <c r="T140" i="14"/>
  <c r="R140" i="14"/>
  <c r="O140" i="14"/>
  <c r="K140" i="14"/>
  <c r="H140" i="14"/>
  <c r="U140" i="14" s="1"/>
  <c r="G140" i="14"/>
  <c r="F140" i="14"/>
  <c r="V139" i="14"/>
  <c r="T139" i="14"/>
  <c r="R139" i="14"/>
  <c r="O139" i="14"/>
  <c r="K139" i="14"/>
  <c r="H139" i="14"/>
  <c r="U139" i="14" s="1"/>
  <c r="G139" i="14"/>
  <c r="F139" i="14"/>
  <c r="V138" i="14"/>
  <c r="T138" i="14"/>
  <c r="R138" i="14"/>
  <c r="O138" i="14"/>
  <c r="K138" i="14"/>
  <c r="H138" i="14"/>
  <c r="U138" i="14" s="1"/>
  <c r="G138" i="14"/>
  <c r="F138" i="14"/>
  <c r="V137" i="14"/>
  <c r="T137" i="14"/>
  <c r="R137" i="14"/>
  <c r="O137" i="14"/>
  <c r="K137" i="14"/>
  <c r="H137" i="14"/>
  <c r="U137" i="14" s="1"/>
  <c r="G137" i="14"/>
  <c r="F137" i="14"/>
  <c r="V136" i="14"/>
  <c r="T136" i="14"/>
  <c r="R136" i="14"/>
  <c r="O136" i="14"/>
  <c r="K136" i="14"/>
  <c r="H136" i="14"/>
  <c r="U136" i="14" s="1"/>
  <c r="G136" i="14"/>
  <c r="F136" i="14"/>
  <c r="V135" i="14"/>
  <c r="T135" i="14"/>
  <c r="R135" i="14"/>
  <c r="O135" i="14"/>
  <c r="K135" i="14"/>
  <c r="H135" i="14"/>
  <c r="U135" i="14" s="1"/>
  <c r="G135" i="14"/>
  <c r="F135" i="14"/>
  <c r="V134" i="14"/>
  <c r="T134" i="14"/>
  <c r="R134" i="14"/>
  <c r="O134" i="14"/>
  <c r="K134" i="14"/>
  <c r="H134" i="14"/>
  <c r="U134" i="14" s="1"/>
  <c r="G134" i="14"/>
  <c r="F134" i="14"/>
  <c r="V133" i="14"/>
  <c r="T133" i="14"/>
  <c r="R133" i="14"/>
  <c r="O133" i="14"/>
  <c r="K133" i="14"/>
  <c r="H133" i="14"/>
  <c r="U133" i="14" s="1"/>
  <c r="G133" i="14"/>
  <c r="F133" i="14"/>
  <c r="V132" i="14"/>
  <c r="T132" i="14"/>
  <c r="R132" i="14"/>
  <c r="O132" i="14"/>
  <c r="K132" i="14"/>
  <c r="H132" i="14"/>
  <c r="U132" i="14" s="1"/>
  <c r="G132" i="14"/>
  <c r="F132" i="14"/>
  <c r="V131" i="14"/>
  <c r="T131" i="14"/>
  <c r="R131" i="14"/>
  <c r="O131" i="14"/>
  <c r="K131" i="14"/>
  <c r="H131" i="14"/>
  <c r="U131" i="14" s="1"/>
  <c r="G131" i="14"/>
  <c r="F131" i="14"/>
  <c r="V130" i="14"/>
  <c r="T130" i="14"/>
  <c r="R130" i="14"/>
  <c r="O130" i="14"/>
  <c r="K130" i="14"/>
  <c r="H130" i="14"/>
  <c r="U130" i="14" s="1"/>
  <c r="G130" i="14"/>
  <c r="F130" i="14"/>
  <c r="V129" i="14"/>
  <c r="T129" i="14"/>
  <c r="R129" i="14"/>
  <c r="O129" i="14"/>
  <c r="K129" i="14"/>
  <c r="H129" i="14"/>
  <c r="U129" i="14" s="1"/>
  <c r="G129" i="14"/>
  <c r="F129" i="14"/>
  <c r="V128" i="14"/>
  <c r="T128" i="14"/>
  <c r="R128" i="14"/>
  <c r="O128" i="14"/>
  <c r="K128" i="14"/>
  <c r="H128" i="14"/>
  <c r="U128" i="14" s="1"/>
  <c r="G128" i="14"/>
  <c r="F128" i="14"/>
  <c r="V127" i="14"/>
  <c r="T127" i="14"/>
  <c r="R127" i="14"/>
  <c r="O127" i="14"/>
  <c r="K127" i="14"/>
  <c r="H127" i="14"/>
  <c r="U127" i="14" s="1"/>
  <c r="G127" i="14"/>
  <c r="F127" i="14"/>
  <c r="V126" i="14"/>
  <c r="T126" i="14"/>
  <c r="R126" i="14"/>
  <c r="O126" i="14"/>
  <c r="K126" i="14"/>
  <c r="H126" i="14"/>
  <c r="U126" i="14" s="1"/>
  <c r="G126" i="14"/>
  <c r="F126" i="14"/>
  <c r="V125" i="14"/>
  <c r="T125" i="14"/>
  <c r="R125" i="14"/>
  <c r="O125" i="14"/>
  <c r="K125" i="14"/>
  <c r="H125" i="14"/>
  <c r="U125" i="14" s="1"/>
  <c r="G125" i="14"/>
  <c r="F125" i="14"/>
  <c r="V124" i="14"/>
  <c r="T124" i="14"/>
  <c r="R124" i="14"/>
  <c r="O124" i="14"/>
  <c r="K124" i="14"/>
  <c r="H124" i="14"/>
  <c r="U124" i="14" s="1"/>
  <c r="G124" i="14"/>
  <c r="F124" i="14"/>
  <c r="V123" i="14"/>
  <c r="T123" i="14"/>
  <c r="R123" i="14"/>
  <c r="O123" i="14"/>
  <c r="K123" i="14"/>
  <c r="H123" i="14"/>
  <c r="U123" i="14" s="1"/>
  <c r="G123" i="14"/>
  <c r="F123" i="14"/>
  <c r="V122" i="14"/>
  <c r="T122" i="14"/>
  <c r="R122" i="14"/>
  <c r="O122" i="14"/>
  <c r="K122" i="14"/>
  <c r="H122" i="14"/>
  <c r="U122" i="14" s="1"/>
  <c r="G122" i="14"/>
  <c r="F122" i="14"/>
  <c r="V121" i="14"/>
  <c r="T121" i="14"/>
  <c r="R121" i="14"/>
  <c r="O121" i="14"/>
  <c r="K121" i="14"/>
  <c r="H121" i="14"/>
  <c r="U121" i="14" s="1"/>
  <c r="G121" i="14"/>
  <c r="F121" i="14"/>
  <c r="V120" i="14"/>
  <c r="T120" i="14"/>
  <c r="R120" i="14"/>
  <c r="O120" i="14"/>
  <c r="K120" i="14"/>
  <c r="H120" i="14"/>
  <c r="U120" i="14" s="1"/>
  <c r="G120" i="14"/>
  <c r="F120" i="14"/>
  <c r="V119" i="14"/>
  <c r="T119" i="14"/>
  <c r="R119" i="14"/>
  <c r="O119" i="14"/>
  <c r="K119" i="14"/>
  <c r="H119" i="14"/>
  <c r="U119" i="14" s="1"/>
  <c r="G119" i="14"/>
  <c r="F119" i="14"/>
  <c r="V118" i="14"/>
  <c r="T118" i="14"/>
  <c r="R118" i="14"/>
  <c r="O118" i="14"/>
  <c r="K118" i="14"/>
  <c r="H118" i="14"/>
  <c r="U118" i="14" s="1"/>
  <c r="G118" i="14"/>
  <c r="F118" i="14"/>
  <c r="V117" i="14"/>
  <c r="T117" i="14"/>
  <c r="R117" i="14"/>
  <c r="O117" i="14"/>
  <c r="K117" i="14"/>
  <c r="H117" i="14"/>
  <c r="U117" i="14" s="1"/>
  <c r="G117" i="14"/>
  <c r="F117" i="14"/>
  <c r="V116" i="14"/>
  <c r="T116" i="14"/>
  <c r="R116" i="14"/>
  <c r="O116" i="14"/>
  <c r="K116" i="14"/>
  <c r="H116" i="14"/>
  <c r="U116" i="14" s="1"/>
  <c r="G116" i="14"/>
  <c r="F116" i="14"/>
  <c r="V115" i="14"/>
  <c r="T115" i="14"/>
  <c r="R115" i="14"/>
  <c r="O115" i="14"/>
  <c r="K115" i="14"/>
  <c r="H115" i="14"/>
  <c r="U115" i="14" s="1"/>
  <c r="G115" i="14"/>
  <c r="F115" i="14"/>
  <c r="V114" i="14"/>
  <c r="T114" i="14"/>
  <c r="R114" i="14"/>
  <c r="O114" i="14"/>
  <c r="K114" i="14"/>
  <c r="H114" i="14"/>
  <c r="U114" i="14" s="1"/>
  <c r="G114" i="14"/>
  <c r="F114" i="14"/>
  <c r="V113" i="14"/>
  <c r="T113" i="14"/>
  <c r="R113" i="14"/>
  <c r="O113" i="14"/>
  <c r="K113" i="14"/>
  <c r="H113" i="14"/>
  <c r="U113" i="14" s="1"/>
  <c r="G113" i="14"/>
  <c r="F113" i="14"/>
  <c r="V112" i="14"/>
  <c r="T112" i="14"/>
  <c r="R112" i="14"/>
  <c r="O112" i="14"/>
  <c r="K112" i="14"/>
  <c r="H112" i="14"/>
  <c r="U112" i="14" s="1"/>
  <c r="G112" i="14"/>
  <c r="F112" i="14"/>
  <c r="V111" i="14"/>
  <c r="T111" i="14"/>
  <c r="R111" i="14"/>
  <c r="O111" i="14"/>
  <c r="K111" i="14"/>
  <c r="H111" i="14"/>
  <c r="U111" i="14" s="1"/>
  <c r="G111" i="14"/>
  <c r="F111" i="14"/>
  <c r="V110" i="14"/>
  <c r="T110" i="14"/>
  <c r="R110" i="14"/>
  <c r="O110" i="14"/>
  <c r="K110" i="14"/>
  <c r="H110" i="14"/>
  <c r="U110" i="14" s="1"/>
  <c r="G110" i="14"/>
  <c r="F110" i="14"/>
  <c r="V109" i="14"/>
  <c r="T109" i="14"/>
  <c r="R109" i="14"/>
  <c r="O109" i="14"/>
  <c r="K109" i="14"/>
  <c r="H109" i="14"/>
  <c r="U109" i="14" s="1"/>
  <c r="G109" i="14"/>
  <c r="F109" i="14"/>
  <c r="V108" i="14"/>
  <c r="T108" i="14"/>
  <c r="R108" i="14"/>
  <c r="O108" i="14"/>
  <c r="K108" i="14"/>
  <c r="H108" i="14"/>
  <c r="U108" i="14" s="1"/>
  <c r="G108" i="14"/>
  <c r="F108" i="14"/>
  <c r="V107" i="14"/>
  <c r="T107" i="14"/>
  <c r="R107" i="14"/>
  <c r="O107" i="14"/>
  <c r="K107" i="14"/>
  <c r="H107" i="14"/>
  <c r="U107" i="14" s="1"/>
  <c r="G107" i="14"/>
  <c r="F107" i="14"/>
  <c r="V106" i="14"/>
  <c r="T106" i="14"/>
  <c r="R106" i="14"/>
  <c r="O106" i="14"/>
  <c r="K106" i="14"/>
  <c r="H106" i="14"/>
  <c r="U106" i="14" s="1"/>
  <c r="G106" i="14"/>
  <c r="F106" i="14"/>
  <c r="V105" i="14"/>
  <c r="T105" i="14"/>
  <c r="R105" i="14"/>
  <c r="O105" i="14"/>
  <c r="K105" i="14"/>
  <c r="H105" i="14"/>
  <c r="U105" i="14" s="1"/>
  <c r="G105" i="14"/>
  <c r="F105" i="14"/>
  <c r="V104" i="14"/>
  <c r="T104" i="14"/>
  <c r="R104" i="14"/>
  <c r="O104" i="14"/>
  <c r="K104" i="14"/>
  <c r="H104" i="14"/>
  <c r="U104" i="14" s="1"/>
  <c r="G104" i="14"/>
  <c r="F104" i="14"/>
  <c r="V103" i="14"/>
  <c r="T103" i="14"/>
  <c r="R103" i="14"/>
  <c r="O103" i="14"/>
  <c r="K103" i="14"/>
  <c r="H103" i="14"/>
  <c r="U103" i="14" s="1"/>
  <c r="G103" i="14"/>
  <c r="F103" i="14"/>
  <c r="V102" i="14"/>
  <c r="T102" i="14"/>
  <c r="R102" i="14"/>
  <c r="O102" i="14"/>
  <c r="K102" i="14"/>
  <c r="H102" i="14"/>
  <c r="U102" i="14" s="1"/>
  <c r="G102" i="14"/>
  <c r="F102" i="14"/>
  <c r="V101" i="14"/>
  <c r="T101" i="14"/>
  <c r="R101" i="14"/>
  <c r="O101" i="14"/>
  <c r="K101" i="14"/>
  <c r="H101" i="14"/>
  <c r="U101" i="14" s="1"/>
  <c r="G101" i="14"/>
  <c r="F101" i="14"/>
  <c r="V100" i="14"/>
  <c r="T100" i="14"/>
  <c r="R100" i="14"/>
  <c r="O100" i="14"/>
  <c r="K100" i="14"/>
  <c r="H100" i="14"/>
  <c r="U100" i="14" s="1"/>
  <c r="G100" i="14"/>
  <c r="F100" i="14"/>
  <c r="V99" i="14"/>
  <c r="T99" i="14"/>
  <c r="R99" i="14"/>
  <c r="O99" i="14"/>
  <c r="K99" i="14"/>
  <c r="H99" i="14"/>
  <c r="U99" i="14" s="1"/>
  <c r="G99" i="14"/>
  <c r="F99" i="14"/>
  <c r="V98" i="14"/>
  <c r="T98" i="14"/>
  <c r="R98" i="14"/>
  <c r="O98" i="14"/>
  <c r="K98" i="14"/>
  <c r="H98" i="14"/>
  <c r="U98" i="14" s="1"/>
  <c r="G98" i="14"/>
  <c r="F98" i="14"/>
  <c r="V97" i="14"/>
  <c r="T97" i="14"/>
  <c r="R97" i="14"/>
  <c r="O97" i="14"/>
  <c r="K97" i="14"/>
  <c r="H97" i="14"/>
  <c r="U97" i="14" s="1"/>
  <c r="G97" i="14"/>
  <c r="F97" i="14"/>
  <c r="V96" i="14"/>
  <c r="T96" i="14"/>
  <c r="R96" i="14"/>
  <c r="O96" i="14"/>
  <c r="K96" i="14"/>
  <c r="H96" i="14"/>
  <c r="U96" i="14" s="1"/>
  <c r="G96" i="14"/>
  <c r="F96" i="14"/>
  <c r="V95" i="14"/>
  <c r="T95" i="14"/>
  <c r="R95" i="14"/>
  <c r="O95" i="14"/>
  <c r="K95" i="14"/>
  <c r="H95" i="14"/>
  <c r="U95" i="14" s="1"/>
  <c r="G95" i="14"/>
  <c r="F95" i="14"/>
  <c r="V94" i="14"/>
  <c r="T94" i="14"/>
  <c r="R94" i="14"/>
  <c r="O94" i="14"/>
  <c r="K94" i="14"/>
  <c r="H94" i="14"/>
  <c r="U94" i="14" s="1"/>
  <c r="G94" i="14"/>
  <c r="F94" i="14"/>
  <c r="V93" i="14"/>
  <c r="T93" i="14"/>
  <c r="R93" i="14"/>
  <c r="O93" i="14"/>
  <c r="K93" i="14"/>
  <c r="H93" i="14"/>
  <c r="U93" i="14" s="1"/>
  <c r="G93" i="14"/>
  <c r="F93" i="14"/>
  <c r="V92" i="14"/>
  <c r="T92" i="14"/>
  <c r="R92" i="14"/>
  <c r="O92" i="14"/>
  <c r="K92" i="14"/>
  <c r="H92" i="14"/>
  <c r="U92" i="14" s="1"/>
  <c r="G92" i="14"/>
  <c r="F92" i="14"/>
  <c r="V91" i="14"/>
  <c r="T91" i="14"/>
  <c r="R91" i="14"/>
  <c r="O91" i="14"/>
  <c r="K91" i="14"/>
  <c r="H91" i="14"/>
  <c r="U91" i="14" s="1"/>
  <c r="G91" i="14"/>
  <c r="F91" i="14"/>
  <c r="V90" i="14"/>
  <c r="T90" i="14"/>
  <c r="R90" i="14"/>
  <c r="O90" i="14"/>
  <c r="K90" i="14"/>
  <c r="H90" i="14"/>
  <c r="U90" i="14" s="1"/>
  <c r="G90" i="14"/>
  <c r="F90" i="14"/>
  <c r="V89" i="14"/>
  <c r="T89" i="14"/>
  <c r="R89" i="14"/>
  <c r="O89" i="14"/>
  <c r="K89" i="14"/>
  <c r="H89" i="14"/>
  <c r="U89" i="14" s="1"/>
  <c r="G89" i="14"/>
  <c r="F89" i="14"/>
  <c r="V88" i="14"/>
  <c r="T88" i="14"/>
  <c r="R88" i="14"/>
  <c r="O88" i="14"/>
  <c r="K88" i="14"/>
  <c r="H88" i="14"/>
  <c r="U88" i="14" s="1"/>
  <c r="G88" i="14"/>
  <c r="F88" i="14"/>
  <c r="V87" i="14"/>
  <c r="T87" i="14"/>
  <c r="R87" i="14"/>
  <c r="O87" i="14"/>
  <c r="K87" i="14"/>
  <c r="H87" i="14"/>
  <c r="U87" i="14" s="1"/>
  <c r="G87" i="14"/>
  <c r="F87" i="14"/>
  <c r="V86" i="14"/>
  <c r="T86" i="14"/>
  <c r="R86" i="14"/>
  <c r="O86" i="14"/>
  <c r="K86" i="14"/>
  <c r="H86" i="14"/>
  <c r="U86" i="14" s="1"/>
  <c r="G86" i="14"/>
  <c r="F86" i="14"/>
  <c r="V85" i="14"/>
  <c r="T85" i="14"/>
  <c r="R85" i="14"/>
  <c r="O85" i="14"/>
  <c r="K85" i="14"/>
  <c r="H85" i="14"/>
  <c r="U85" i="14" s="1"/>
  <c r="G85" i="14"/>
  <c r="F85" i="14"/>
  <c r="V84" i="14"/>
  <c r="T84" i="14"/>
  <c r="R84" i="14"/>
  <c r="O84" i="14"/>
  <c r="K84" i="14"/>
  <c r="H84" i="14"/>
  <c r="U84" i="14" s="1"/>
  <c r="G84" i="14"/>
  <c r="F84" i="14"/>
  <c r="V83" i="14"/>
  <c r="T83" i="14"/>
  <c r="R83" i="14"/>
  <c r="O83" i="14"/>
  <c r="K83" i="14"/>
  <c r="H83" i="14"/>
  <c r="U83" i="14" s="1"/>
  <c r="G83" i="14"/>
  <c r="F83" i="14"/>
  <c r="V82" i="14"/>
  <c r="T82" i="14"/>
  <c r="R82" i="14"/>
  <c r="O82" i="14"/>
  <c r="K82" i="14"/>
  <c r="H82" i="14"/>
  <c r="U82" i="14" s="1"/>
  <c r="G82" i="14"/>
  <c r="F82" i="14"/>
  <c r="V81" i="14"/>
  <c r="T81" i="14"/>
  <c r="R81" i="14"/>
  <c r="O81" i="14"/>
  <c r="K81" i="14"/>
  <c r="H81" i="14"/>
  <c r="U81" i="14" s="1"/>
  <c r="G81" i="14"/>
  <c r="F81" i="14"/>
  <c r="V80" i="14"/>
  <c r="T80" i="14"/>
  <c r="R80" i="14"/>
  <c r="O80" i="14"/>
  <c r="K80" i="14"/>
  <c r="H80" i="14"/>
  <c r="U80" i="14" s="1"/>
  <c r="G80" i="14"/>
  <c r="F80" i="14"/>
  <c r="V79" i="14"/>
  <c r="T79" i="14"/>
  <c r="R79" i="14"/>
  <c r="O79" i="14"/>
  <c r="K79" i="14"/>
  <c r="H79" i="14"/>
  <c r="U79" i="14" s="1"/>
  <c r="G79" i="14"/>
  <c r="F79" i="14"/>
  <c r="V78" i="14"/>
  <c r="T78" i="14"/>
  <c r="R78" i="14"/>
  <c r="O78" i="14"/>
  <c r="K78" i="14"/>
  <c r="H78" i="14"/>
  <c r="U78" i="14" s="1"/>
  <c r="G78" i="14"/>
  <c r="F78" i="14"/>
  <c r="V77" i="14"/>
  <c r="T77" i="14"/>
  <c r="R77" i="14"/>
  <c r="O77" i="14"/>
  <c r="K77" i="14"/>
  <c r="H77" i="14"/>
  <c r="U77" i="14" s="1"/>
  <c r="G77" i="14"/>
  <c r="F77" i="14"/>
  <c r="V76" i="14"/>
  <c r="T76" i="14"/>
  <c r="R76" i="14"/>
  <c r="O76" i="14"/>
  <c r="K76" i="14"/>
  <c r="H76" i="14"/>
  <c r="U76" i="14" s="1"/>
  <c r="G76" i="14"/>
  <c r="F76" i="14"/>
  <c r="V75" i="14"/>
  <c r="T75" i="14"/>
  <c r="R75" i="14"/>
  <c r="O75" i="14"/>
  <c r="K75" i="14"/>
  <c r="H75" i="14"/>
  <c r="U75" i="14" s="1"/>
  <c r="G75" i="14"/>
  <c r="F75" i="14"/>
  <c r="V74" i="14"/>
  <c r="T74" i="14"/>
  <c r="R74" i="14"/>
  <c r="O74" i="14"/>
  <c r="K74" i="14"/>
  <c r="H74" i="14"/>
  <c r="U74" i="14" s="1"/>
  <c r="G74" i="14"/>
  <c r="F74" i="14"/>
  <c r="V73" i="14"/>
  <c r="T73" i="14"/>
  <c r="R73" i="14"/>
  <c r="O73" i="14"/>
  <c r="K73" i="14"/>
  <c r="H73" i="14"/>
  <c r="U73" i="14" s="1"/>
  <c r="G73" i="14"/>
  <c r="F73" i="14"/>
  <c r="V72" i="14"/>
  <c r="T72" i="14"/>
  <c r="R72" i="14"/>
  <c r="O72" i="14"/>
  <c r="K72" i="14"/>
  <c r="H72" i="14"/>
  <c r="U72" i="14" s="1"/>
  <c r="G72" i="14"/>
  <c r="F72" i="14"/>
  <c r="V71" i="14"/>
  <c r="T71" i="14"/>
  <c r="R71" i="14"/>
  <c r="O71" i="14"/>
  <c r="K71" i="14"/>
  <c r="H71" i="14"/>
  <c r="U71" i="14" s="1"/>
  <c r="G71" i="14"/>
  <c r="F71" i="14"/>
  <c r="V70" i="14"/>
  <c r="T70" i="14"/>
  <c r="R70" i="14"/>
  <c r="O70" i="14"/>
  <c r="K70" i="14"/>
  <c r="H70" i="14"/>
  <c r="U70" i="14" s="1"/>
  <c r="G70" i="14"/>
  <c r="F70" i="14"/>
  <c r="V69" i="14"/>
  <c r="T69" i="14"/>
  <c r="R69" i="14"/>
  <c r="O69" i="14"/>
  <c r="K69" i="14"/>
  <c r="H69" i="14"/>
  <c r="U69" i="14" s="1"/>
  <c r="G69" i="14"/>
  <c r="F69" i="14"/>
  <c r="V68" i="14"/>
  <c r="T68" i="14"/>
  <c r="R68" i="14"/>
  <c r="O68" i="14"/>
  <c r="K68" i="14"/>
  <c r="H68" i="14"/>
  <c r="U68" i="14" s="1"/>
  <c r="G68" i="14"/>
  <c r="F68" i="14"/>
  <c r="V67" i="14"/>
  <c r="T67" i="14"/>
  <c r="R67" i="14"/>
  <c r="O67" i="14"/>
  <c r="K67" i="14"/>
  <c r="H67" i="14"/>
  <c r="U67" i="14" s="1"/>
  <c r="G67" i="14"/>
  <c r="F67" i="14"/>
  <c r="V66" i="14"/>
  <c r="T66" i="14"/>
  <c r="R66" i="14"/>
  <c r="O66" i="14"/>
  <c r="K66" i="14"/>
  <c r="H66" i="14"/>
  <c r="U66" i="14" s="1"/>
  <c r="G66" i="14"/>
  <c r="F66" i="14"/>
  <c r="V65" i="14"/>
  <c r="T65" i="14"/>
  <c r="R65" i="14"/>
  <c r="O65" i="14"/>
  <c r="K65" i="14"/>
  <c r="H65" i="14"/>
  <c r="U65" i="14" s="1"/>
  <c r="G65" i="14"/>
  <c r="F65" i="14"/>
  <c r="V64" i="14"/>
  <c r="T64" i="14"/>
  <c r="R64" i="14"/>
  <c r="O64" i="14"/>
  <c r="K64" i="14"/>
  <c r="H64" i="14"/>
  <c r="U64" i="14" s="1"/>
  <c r="G64" i="14"/>
  <c r="F64" i="14"/>
  <c r="V63" i="14"/>
  <c r="T63" i="14"/>
  <c r="R63" i="14"/>
  <c r="O63" i="14"/>
  <c r="K63" i="14"/>
  <c r="H63" i="14"/>
  <c r="U63" i="14" s="1"/>
  <c r="G63" i="14"/>
  <c r="F63" i="14"/>
  <c r="V62" i="14"/>
  <c r="T62" i="14"/>
  <c r="R62" i="14"/>
  <c r="O62" i="14"/>
  <c r="K62" i="14"/>
  <c r="H62" i="14"/>
  <c r="U62" i="14" s="1"/>
  <c r="G62" i="14"/>
  <c r="F62" i="14"/>
  <c r="V61" i="14"/>
  <c r="T61" i="14"/>
  <c r="R61" i="14"/>
  <c r="O61" i="14"/>
  <c r="K61" i="14"/>
  <c r="H61" i="14"/>
  <c r="U61" i="14" s="1"/>
  <c r="G61" i="14"/>
  <c r="F61" i="14"/>
  <c r="V60" i="14"/>
  <c r="T60" i="14"/>
  <c r="R60" i="14"/>
  <c r="O60" i="14"/>
  <c r="K60" i="14"/>
  <c r="H60" i="14"/>
  <c r="U60" i="14" s="1"/>
  <c r="G60" i="14"/>
  <c r="F60" i="14"/>
  <c r="V59" i="14"/>
  <c r="T59" i="14"/>
  <c r="R59" i="14"/>
  <c r="O59" i="14"/>
  <c r="K59" i="14"/>
  <c r="H59" i="14"/>
  <c r="U59" i="14" s="1"/>
  <c r="G59" i="14"/>
  <c r="F59" i="14"/>
  <c r="V58" i="14"/>
  <c r="T58" i="14"/>
  <c r="R58" i="14"/>
  <c r="O58" i="14"/>
  <c r="K58" i="14"/>
  <c r="H58" i="14"/>
  <c r="U58" i="14" s="1"/>
  <c r="G58" i="14"/>
  <c r="F58" i="14"/>
  <c r="V57" i="14"/>
  <c r="T57" i="14"/>
  <c r="R57" i="14"/>
  <c r="O57" i="14"/>
  <c r="K57" i="14"/>
  <c r="H57" i="14"/>
  <c r="U57" i="14" s="1"/>
  <c r="G57" i="14"/>
  <c r="F57" i="14"/>
  <c r="V56" i="14"/>
  <c r="T56" i="14"/>
  <c r="R56" i="14"/>
  <c r="O56" i="14"/>
  <c r="K56" i="14"/>
  <c r="H56" i="14"/>
  <c r="U56" i="14" s="1"/>
  <c r="G56" i="14"/>
  <c r="F56" i="14"/>
  <c r="V55" i="14"/>
  <c r="T55" i="14"/>
  <c r="R55" i="14"/>
  <c r="O55" i="14"/>
  <c r="K55" i="14"/>
  <c r="H55" i="14"/>
  <c r="U55" i="14" s="1"/>
  <c r="G55" i="14"/>
  <c r="F55" i="14"/>
  <c r="V54" i="14"/>
  <c r="T54" i="14"/>
  <c r="R54" i="14"/>
  <c r="O54" i="14"/>
  <c r="K54" i="14"/>
  <c r="H54" i="14"/>
  <c r="U54" i="14" s="1"/>
  <c r="G54" i="14"/>
  <c r="F54" i="14"/>
  <c r="V53" i="14"/>
  <c r="T53" i="14"/>
  <c r="R53" i="14"/>
  <c r="O53" i="14"/>
  <c r="K53" i="14"/>
  <c r="H53" i="14"/>
  <c r="U53" i="14" s="1"/>
  <c r="G53" i="14"/>
  <c r="F53" i="14"/>
  <c r="V52" i="14"/>
  <c r="T52" i="14"/>
  <c r="R52" i="14"/>
  <c r="O52" i="14"/>
  <c r="K52" i="14"/>
  <c r="H52" i="14"/>
  <c r="U52" i="14" s="1"/>
  <c r="G52" i="14"/>
  <c r="F52" i="14"/>
  <c r="V51" i="14"/>
  <c r="T51" i="14"/>
  <c r="R51" i="14"/>
  <c r="O51" i="14"/>
  <c r="K51" i="14"/>
  <c r="H51" i="14"/>
  <c r="U51" i="14" s="1"/>
  <c r="G51" i="14"/>
  <c r="F51" i="14"/>
  <c r="V50" i="14"/>
  <c r="T50" i="14"/>
  <c r="R50" i="14"/>
  <c r="O50" i="14"/>
  <c r="K50" i="14"/>
  <c r="H50" i="14"/>
  <c r="U50" i="14" s="1"/>
  <c r="G50" i="14"/>
  <c r="F50" i="14"/>
  <c r="V49" i="14"/>
  <c r="T49" i="14"/>
  <c r="R49" i="14"/>
  <c r="O49" i="14"/>
  <c r="K49" i="14"/>
  <c r="H49" i="14"/>
  <c r="U49" i="14" s="1"/>
  <c r="G49" i="14"/>
  <c r="F49" i="14"/>
  <c r="V48" i="14"/>
  <c r="T48" i="14"/>
  <c r="R48" i="14"/>
  <c r="O48" i="14"/>
  <c r="K48" i="14"/>
  <c r="H48" i="14"/>
  <c r="U48" i="14" s="1"/>
  <c r="G48" i="14"/>
  <c r="F48" i="14"/>
  <c r="V47" i="14"/>
  <c r="T47" i="14"/>
  <c r="R47" i="14"/>
  <c r="O47" i="14"/>
  <c r="K47" i="14"/>
  <c r="H47" i="14"/>
  <c r="U47" i="14" s="1"/>
  <c r="G47" i="14"/>
  <c r="F47" i="14"/>
  <c r="V46" i="14"/>
  <c r="T46" i="14"/>
  <c r="R46" i="14"/>
  <c r="O46" i="14"/>
  <c r="K46" i="14"/>
  <c r="H46" i="14"/>
  <c r="U46" i="14" s="1"/>
  <c r="G46" i="14"/>
  <c r="F46" i="14"/>
  <c r="V45" i="14"/>
  <c r="T45" i="14"/>
  <c r="R45" i="14"/>
  <c r="O45" i="14"/>
  <c r="K45" i="14"/>
  <c r="H45" i="14"/>
  <c r="U45" i="14" s="1"/>
  <c r="G45" i="14"/>
  <c r="F45" i="14"/>
  <c r="V44" i="14"/>
  <c r="T44" i="14"/>
  <c r="R44" i="14"/>
  <c r="O44" i="14"/>
  <c r="K44" i="14"/>
  <c r="H44" i="14"/>
  <c r="U44" i="14" s="1"/>
  <c r="G44" i="14"/>
  <c r="F44" i="14"/>
  <c r="V43" i="14"/>
  <c r="T43" i="14"/>
  <c r="R43" i="14"/>
  <c r="O43" i="14"/>
  <c r="K43" i="14"/>
  <c r="H43" i="14"/>
  <c r="U43" i="14" s="1"/>
  <c r="G43" i="14"/>
  <c r="F43" i="14"/>
  <c r="E3" i="14"/>
  <c r="E495" i="14" l="1"/>
  <c r="D592" i="14"/>
  <c r="I536" i="14"/>
  <c r="D472" i="14"/>
  <c r="I553" i="14"/>
  <c r="I567" i="14"/>
  <c r="E591" i="14"/>
  <c r="D544" i="14"/>
  <c r="D568" i="14"/>
  <c r="I591" i="14"/>
  <c r="D520" i="14"/>
  <c r="E543" i="14"/>
  <c r="E567" i="14"/>
  <c r="E519" i="14"/>
  <c r="H568" i="14"/>
  <c r="E471" i="14"/>
  <c r="D496" i="14"/>
  <c r="M491" i="14"/>
  <c r="M488" i="14"/>
  <c r="M485" i="14"/>
  <c r="M482" i="14"/>
  <c r="M479" i="14"/>
  <c r="M476" i="14"/>
  <c r="M473" i="14"/>
  <c r="M470" i="14"/>
  <c r="M493" i="14"/>
  <c r="M490" i="14"/>
  <c r="M487" i="14"/>
  <c r="M484" i="14"/>
  <c r="M481" i="14"/>
  <c r="M478" i="14"/>
  <c r="M475" i="14"/>
  <c r="M472" i="14"/>
  <c r="M492" i="14"/>
  <c r="M489" i="14"/>
  <c r="M486" i="14"/>
  <c r="M483" i="14"/>
  <c r="M480" i="14"/>
  <c r="M477" i="14"/>
  <c r="M474" i="14"/>
  <c r="M471" i="14"/>
  <c r="AC517" i="14"/>
  <c r="AC514" i="14"/>
  <c r="AC511" i="14"/>
  <c r="AC508" i="14"/>
  <c r="AC505" i="14"/>
  <c r="AC502" i="14"/>
  <c r="AC499" i="14"/>
  <c r="AC496" i="14"/>
  <c r="AC516" i="14"/>
  <c r="AC513" i="14"/>
  <c r="AC510" i="14"/>
  <c r="AC507" i="14"/>
  <c r="AC504" i="14"/>
  <c r="AC501" i="14"/>
  <c r="AC498" i="14"/>
  <c r="AC495" i="14"/>
  <c r="AC500" i="14"/>
  <c r="AC515" i="14"/>
  <c r="AC497" i="14"/>
  <c r="AC512" i="14"/>
  <c r="AC494" i="14"/>
  <c r="AC509" i="14"/>
  <c r="AC506" i="14"/>
  <c r="AC503" i="14"/>
  <c r="AK515" i="14"/>
  <c r="AK512" i="14"/>
  <c r="AK509" i="14"/>
  <c r="AK506" i="14"/>
  <c r="AK503" i="14"/>
  <c r="AK500" i="14"/>
  <c r="AK497" i="14"/>
  <c r="AK494" i="14"/>
  <c r="AK517" i="14"/>
  <c r="AK514" i="14"/>
  <c r="AK511" i="14"/>
  <c r="AK508" i="14"/>
  <c r="AK505" i="14"/>
  <c r="AK502" i="14"/>
  <c r="AK499" i="14"/>
  <c r="AK496" i="14"/>
  <c r="AK513" i="14"/>
  <c r="AK495" i="14"/>
  <c r="AK510" i="14"/>
  <c r="AK507" i="14"/>
  <c r="AK504" i="14"/>
  <c r="AK501" i="14"/>
  <c r="AK516" i="14"/>
  <c r="AK498" i="14"/>
  <c r="I496" i="14"/>
  <c r="I499" i="14"/>
  <c r="I502" i="14"/>
  <c r="I505" i="14"/>
  <c r="I508" i="14"/>
  <c r="I511" i="14"/>
  <c r="I514" i="14"/>
  <c r="I517" i="14"/>
  <c r="I494" i="14"/>
  <c r="I497" i="14"/>
  <c r="I500" i="14"/>
  <c r="I503" i="14"/>
  <c r="I506" i="14"/>
  <c r="I509" i="14"/>
  <c r="I512" i="14"/>
  <c r="I515" i="14"/>
  <c r="I495" i="14"/>
  <c r="I498" i="14"/>
  <c r="I501" i="14"/>
  <c r="I504" i="14"/>
  <c r="I507" i="14"/>
  <c r="I510" i="14"/>
  <c r="I513" i="14"/>
  <c r="I516" i="14"/>
  <c r="AO517" i="14"/>
  <c r="AO514" i="14"/>
  <c r="AO511" i="14"/>
  <c r="AO508" i="14"/>
  <c r="AO505" i="14"/>
  <c r="AO502" i="14"/>
  <c r="AO499" i="14"/>
  <c r="AO496" i="14"/>
  <c r="AO516" i="14"/>
  <c r="AO513" i="14"/>
  <c r="AO510" i="14"/>
  <c r="AO507" i="14"/>
  <c r="AO504" i="14"/>
  <c r="AO501" i="14"/>
  <c r="AO498" i="14"/>
  <c r="AO495" i="14"/>
  <c r="AO515" i="14"/>
  <c r="AO512" i="14"/>
  <c r="AO509" i="14"/>
  <c r="AO506" i="14"/>
  <c r="AO503" i="14"/>
  <c r="AO500" i="14"/>
  <c r="AO497" i="14"/>
  <c r="AO494" i="14"/>
  <c r="U540" i="14"/>
  <c r="U537" i="14"/>
  <c r="U534" i="14"/>
  <c r="U531" i="14"/>
  <c r="U528" i="14"/>
  <c r="U525" i="14"/>
  <c r="U522" i="14"/>
  <c r="U519" i="14"/>
  <c r="U539" i="14"/>
  <c r="U536" i="14"/>
  <c r="U533" i="14"/>
  <c r="U530" i="14"/>
  <c r="U527" i="14"/>
  <c r="U524" i="14"/>
  <c r="U521" i="14"/>
  <c r="U518" i="14"/>
  <c r="U541" i="14"/>
  <c r="U538" i="14"/>
  <c r="U535" i="14"/>
  <c r="U532" i="14"/>
  <c r="U529" i="14"/>
  <c r="U526" i="14"/>
  <c r="U523" i="14"/>
  <c r="U520" i="14"/>
  <c r="P540" i="14"/>
  <c r="P537" i="14"/>
  <c r="P534" i="14"/>
  <c r="P531" i="14"/>
  <c r="P528" i="14"/>
  <c r="P525" i="14"/>
  <c r="P522" i="14"/>
  <c r="P519" i="14"/>
  <c r="P539" i="14"/>
  <c r="P536" i="14"/>
  <c r="P533" i="14"/>
  <c r="P530" i="14"/>
  <c r="P527" i="14"/>
  <c r="P524" i="14"/>
  <c r="P521" i="14"/>
  <c r="P518" i="14"/>
  <c r="P541" i="14"/>
  <c r="P538" i="14"/>
  <c r="P535" i="14"/>
  <c r="P532" i="14"/>
  <c r="P529" i="14"/>
  <c r="P526" i="14"/>
  <c r="P523" i="14"/>
  <c r="P520" i="14"/>
  <c r="AB563" i="14"/>
  <c r="AB560" i="14"/>
  <c r="AB557" i="14"/>
  <c r="AB554" i="14"/>
  <c r="AB551" i="14"/>
  <c r="AB548" i="14"/>
  <c r="AB545" i="14"/>
  <c r="AB542" i="14"/>
  <c r="AB565" i="14"/>
  <c r="AB562" i="14"/>
  <c r="AB559" i="14"/>
  <c r="AB556" i="14"/>
  <c r="AB553" i="14"/>
  <c r="AB550" i="14"/>
  <c r="AB547" i="14"/>
  <c r="AB544" i="14"/>
  <c r="AB564" i="14"/>
  <c r="AB561" i="14"/>
  <c r="AB558" i="14"/>
  <c r="AB555" i="14"/>
  <c r="AB552" i="14"/>
  <c r="AB549" i="14"/>
  <c r="AB546" i="14"/>
  <c r="AB543" i="14"/>
  <c r="H544" i="14"/>
  <c r="H543" i="14"/>
  <c r="AO565" i="14"/>
  <c r="AO562" i="14"/>
  <c r="AO559" i="14"/>
  <c r="AO556" i="14"/>
  <c r="AO553" i="14"/>
  <c r="AO550" i="14"/>
  <c r="AO547" i="14"/>
  <c r="AO544" i="14"/>
  <c r="AO564" i="14"/>
  <c r="AO561" i="14"/>
  <c r="AO558" i="14"/>
  <c r="AO555" i="14"/>
  <c r="AO552" i="14"/>
  <c r="AO549" i="14"/>
  <c r="AO546" i="14"/>
  <c r="AO543" i="14"/>
  <c r="AO563" i="14"/>
  <c r="AO560" i="14"/>
  <c r="AO557" i="14"/>
  <c r="AO554" i="14"/>
  <c r="AO551" i="14"/>
  <c r="AO548" i="14"/>
  <c r="AO545" i="14"/>
  <c r="AO542" i="14"/>
  <c r="X588" i="14"/>
  <c r="X585" i="14"/>
  <c r="X582" i="14"/>
  <c r="X579" i="14"/>
  <c r="X576" i="14"/>
  <c r="X573" i="14"/>
  <c r="X570" i="14"/>
  <c r="X567" i="14"/>
  <c r="X587" i="14"/>
  <c r="X584" i="14"/>
  <c r="X581" i="14"/>
  <c r="X578" i="14"/>
  <c r="X575" i="14"/>
  <c r="X572" i="14"/>
  <c r="X569" i="14"/>
  <c r="X566" i="14"/>
  <c r="X589" i="14"/>
  <c r="X586" i="14"/>
  <c r="X583" i="14"/>
  <c r="X580" i="14"/>
  <c r="X577" i="14"/>
  <c r="X574" i="14"/>
  <c r="X571" i="14"/>
  <c r="X568" i="14"/>
  <c r="L587" i="14"/>
  <c r="L584" i="14"/>
  <c r="L581" i="14"/>
  <c r="L578" i="14"/>
  <c r="L575" i="14"/>
  <c r="L572" i="14"/>
  <c r="L569" i="14"/>
  <c r="L566" i="14"/>
  <c r="L589" i="14"/>
  <c r="L586" i="14"/>
  <c r="L583" i="14"/>
  <c r="L580" i="14"/>
  <c r="L577" i="14"/>
  <c r="L574" i="14"/>
  <c r="L571" i="14"/>
  <c r="L568" i="14"/>
  <c r="L588" i="14"/>
  <c r="L585" i="14"/>
  <c r="L582" i="14"/>
  <c r="L579" i="14"/>
  <c r="L576" i="14"/>
  <c r="L573" i="14"/>
  <c r="L570" i="14"/>
  <c r="L567" i="14"/>
  <c r="P588" i="14"/>
  <c r="P585" i="14"/>
  <c r="P582" i="14"/>
  <c r="P579" i="14"/>
  <c r="P576" i="14"/>
  <c r="P573" i="14"/>
  <c r="P570" i="14"/>
  <c r="P567" i="14"/>
  <c r="P587" i="14"/>
  <c r="P584" i="14"/>
  <c r="P581" i="14"/>
  <c r="P578" i="14"/>
  <c r="P575" i="14"/>
  <c r="P572" i="14"/>
  <c r="P569" i="14"/>
  <c r="P566" i="14"/>
  <c r="P589" i="14"/>
  <c r="P586" i="14"/>
  <c r="P583" i="14"/>
  <c r="P580" i="14"/>
  <c r="P577" i="14"/>
  <c r="P574" i="14"/>
  <c r="P571" i="14"/>
  <c r="P568" i="14"/>
  <c r="AB611" i="14"/>
  <c r="AB608" i="14"/>
  <c r="AB605" i="14"/>
  <c r="AB602" i="14"/>
  <c r="AB599" i="14"/>
  <c r="AB596" i="14"/>
  <c r="AB593" i="14"/>
  <c r="AB590" i="14"/>
  <c r="AB613" i="14"/>
  <c r="AB610" i="14"/>
  <c r="AB607" i="14"/>
  <c r="AB604" i="14"/>
  <c r="AB601" i="14"/>
  <c r="AB598" i="14"/>
  <c r="AB595" i="14"/>
  <c r="AB592" i="14"/>
  <c r="AB612" i="14"/>
  <c r="AB609" i="14"/>
  <c r="AB606" i="14"/>
  <c r="AB603" i="14"/>
  <c r="AB600" i="14"/>
  <c r="AB597" i="14"/>
  <c r="AB594" i="14"/>
  <c r="AB591" i="14"/>
  <c r="Q611" i="14"/>
  <c r="Q608" i="14"/>
  <c r="Q605" i="14"/>
  <c r="Q602" i="14"/>
  <c r="Q599" i="14"/>
  <c r="Q596" i="14"/>
  <c r="Q593" i="14"/>
  <c r="Q590" i="14"/>
  <c r="Q613" i="14"/>
  <c r="Q610" i="14"/>
  <c r="Q607" i="14"/>
  <c r="Q604" i="14"/>
  <c r="Q601" i="14"/>
  <c r="Q598" i="14"/>
  <c r="Q595" i="14"/>
  <c r="Q592" i="14"/>
  <c r="Q612" i="14"/>
  <c r="Q609" i="14"/>
  <c r="Q606" i="14"/>
  <c r="Q603" i="14"/>
  <c r="Q600" i="14"/>
  <c r="Q597" i="14"/>
  <c r="Q594" i="14"/>
  <c r="Q591" i="14"/>
  <c r="D612" i="14"/>
  <c r="D609" i="14"/>
  <c r="D606" i="14"/>
  <c r="D603" i="14"/>
  <c r="D600" i="14"/>
  <c r="D597" i="14"/>
  <c r="D594" i="14"/>
  <c r="D591" i="14"/>
  <c r="D588" i="14"/>
  <c r="D585" i="14"/>
  <c r="D582" i="14"/>
  <c r="D579" i="14"/>
  <c r="D576" i="14"/>
  <c r="D573" i="14"/>
  <c r="D570" i="14"/>
  <c r="D567" i="14"/>
  <c r="D564" i="14"/>
  <c r="D561" i="14"/>
  <c r="D558" i="14"/>
  <c r="D555" i="14"/>
  <c r="D552" i="14"/>
  <c r="D549" i="14"/>
  <c r="D546" i="14"/>
  <c r="D543" i="14"/>
  <c r="D540" i="14"/>
  <c r="D537" i="14"/>
  <c r="D534" i="14"/>
  <c r="D531" i="14"/>
  <c r="D528" i="14"/>
  <c r="D525" i="14"/>
  <c r="D522" i="14"/>
  <c r="D519" i="14"/>
  <c r="D516" i="14"/>
  <c r="D513" i="14"/>
  <c r="D510" i="14"/>
  <c r="D507" i="14"/>
  <c r="D504" i="14"/>
  <c r="D501" i="14"/>
  <c r="D498" i="14"/>
  <c r="D495" i="14"/>
  <c r="D492" i="14"/>
  <c r="D489" i="14"/>
  <c r="D486" i="14"/>
  <c r="D483" i="14"/>
  <c r="D480" i="14"/>
  <c r="D477" i="14"/>
  <c r="D474" i="14"/>
  <c r="D471" i="14"/>
  <c r="H612" i="14"/>
  <c r="H609" i="14"/>
  <c r="H606" i="14"/>
  <c r="H603" i="14"/>
  <c r="H600" i="14"/>
  <c r="H597" i="14"/>
  <c r="H594" i="14"/>
  <c r="H591" i="14"/>
  <c r="H588" i="14"/>
  <c r="H585" i="14"/>
  <c r="H582" i="14"/>
  <c r="H579" i="14"/>
  <c r="H576" i="14"/>
  <c r="H573" i="14"/>
  <c r="H570" i="14"/>
  <c r="H567" i="14"/>
  <c r="H564" i="14"/>
  <c r="H561" i="14"/>
  <c r="H558" i="14"/>
  <c r="I554" i="14"/>
  <c r="H551" i="14"/>
  <c r="I547" i="14"/>
  <c r="I542" i="14"/>
  <c r="AC493" i="14"/>
  <c r="AC490" i="14"/>
  <c r="AC487" i="14"/>
  <c r="AC484" i="14"/>
  <c r="AC481" i="14"/>
  <c r="AC478" i="14"/>
  <c r="AC475" i="14"/>
  <c r="AC472" i="14"/>
  <c r="AC492" i="14"/>
  <c r="AC489" i="14"/>
  <c r="AC486" i="14"/>
  <c r="AC483" i="14"/>
  <c r="AC480" i="14"/>
  <c r="AC477" i="14"/>
  <c r="AC474" i="14"/>
  <c r="AC471" i="14"/>
  <c r="AC482" i="14"/>
  <c r="AC479" i="14"/>
  <c r="AC476" i="14"/>
  <c r="AC491" i="14"/>
  <c r="AC473" i="14"/>
  <c r="AC488" i="14"/>
  <c r="AC470" i="14"/>
  <c r="AC485" i="14"/>
  <c r="Y491" i="14"/>
  <c r="Y488" i="14"/>
  <c r="Y485" i="14"/>
  <c r="Y482" i="14"/>
  <c r="Y479" i="14"/>
  <c r="Y476" i="14"/>
  <c r="Y473" i="14"/>
  <c r="Y470" i="14"/>
  <c r="Y493" i="14"/>
  <c r="Y490" i="14"/>
  <c r="Y487" i="14"/>
  <c r="Y484" i="14"/>
  <c r="Y481" i="14"/>
  <c r="Y478" i="14"/>
  <c r="Y475" i="14"/>
  <c r="Y472" i="14"/>
  <c r="Y492" i="14"/>
  <c r="Y489" i="14"/>
  <c r="Y486" i="14"/>
  <c r="Y483" i="14"/>
  <c r="Y480" i="14"/>
  <c r="Y477" i="14"/>
  <c r="Y474" i="14"/>
  <c r="Y471" i="14"/>
  <c r="AJ492" i="14"/>
  <c r="AJ489" i="14"/>
  <c r="AJ486" i="14"/>
  <c r="AJ483" i="14"/>
  <c r="AJ480" i="14"/>
  <c r="AJ477" i="14"/>
  <c r="AJ474" i="14"/>
  <c r="AJ471" i="14"/>
  <c r="AJ491" i="14"/>
  <c r="AJ488" i="14"/>
  <c r="AJ485" i="14"/>
  <c r="AJ482" i="14"/>
  <c r="AJ479" i="14"/>
  <c r="AJ476" i="14"/>
  <c r="AJ473" i="14"/>
  <c r="AJ470" i="14"/>
  <c r="AJ493" i="14"/>
  <c r="AJ490" i="14"/>
  <c r="AJ487" i="14"/>
  <c r="AJ484" i="14"/>
  <c r="AJ481" i="14"/>
  <c r="AJ478" i="14"/>
  <c r="AJ475" i="14"/>
  <c r="AJ472" i="14"/>
  <c r="T493" i="14"/>
  <c r="T490" i="14"/>
  <c r="T487" i="14"/>
  <c r="T484" i="14"/>
  <c r="T481" i="14"/>
  <c r="T478" i="14"/>
  <c r="T475" i="14"/>
  <c r="T472" i="14"/>
  <c r="T492" i="14"/>
  <c r="T489" i="14"/>
  <c r="T486" i="14"/>
  <c r="T483" i="14"/>
  <c r="T480" i="14"/>
  <c r="T477" i="14"/>
  <c r="T474" i="14"/>
  <c r="T471" i="14"/>
  <c r="T491" i="14"/>
  <c r="T488" i="14"/>
  <c r="T485" i="14"/>
  <c r="T482" i="14"/>
  <c r="T479" i="14"/>
  <c r="T476" i="14"/>
  <c r="T473" i="14"/>
  <c r="T470" i="14"/>
  <c r="AF492" i="14"/>
  <c r="AF489" i="14"/>
  <c r="AF486" i="14"/>
  <c r="AF483" i="14"/>
  <c r="AF487" i="14"/>
  <c r="AF480" i="14"/>
  <c r="AF477" i="14"/>
  <c r="AF474" i="14"/>
  <c r="AF471" i="14"/>
  <c r="AF490" i="14"/>
  <c r="AF493" i="14"/>
  <c r="AF482" i="14"/>
  <c r="AF479" i="14"/>
  <c r="AF476" i="14"/>
  <c r="AF473" i="14"/>
  <c r="AF470" i="14"/>
  <c r="AF485" i="14"/>
  <c r="AF488" i="14"/>
  <c r="AF481" i="14"/>
  <c r="AF478" i="14"/>
  <c r="AF475" i="14"/>
  <c r="AF472" i="14"/>
  <c r="AF491" i="14"/>
  <c r="AF484" i="14"/>
  <c r="X516" i="14"/>
  <c r="X513" i="14"/>
  <c r="X510" i="14"/>
  <c r="X507" i="14"/>
  <c r="X504" i="14"/>
  <c r="X501" i="14"/>
  <c r="X498" i="14"/>
  <c r="X495" i="14"/>
  <c r="X515" i="14"/>
  <c r="X512" i="14"/>
  <c r="X509" i="14"/>
  <c r="X506" i="14"/>
  <c r="X503" i="14"/>
  <c r="X500" i="14"/>
  <c r="X497" i="14"/>
  <c r="X494" i="14"/>
  <c r="X517" i="14"/>
  <c r="X514" i="14"/>
  <c r="X511" i="14"/>
  <c r="X508" i="14"/>
  <c r="X505" i="14"/>
  <c r="X502" i="14"/>
  <c r="X499" i="14"/>
  <c r="X496" i="14"/>
  <c r="L515" i="14"/>
  <c r="L512" i="14"/>
  <c r="L509" i="14"/>
  <c r="L506" i="14"/>
  <c r="L503" i="14"/>
  <c r="L500" i="14"/>
  <c r="L497" i="14"/>
  <c r="L494" i="14"/>
  <c r="L517" i="14"/>
  <c r="L514" i="14"/>
  <c r="L511" i="14"/>
  <c r="L508" i="14"/>
  <c r="L505" i="14"/>
  <c r="L502" i="14"/>
  <c r="L499" i="14"/>
  <c r="L496" i="14"/>
  <c r="L516" i="14"/>
  <c r="L513" i="14"/>
  <c r="L510" i="14"/>
  <c r="L507" i="14"/>
  <c r="L504" i="14"/>
  <c r="L501" i="14"/>
  <c r="L498" i="14"/>
  <c r="L495" i="14"/>
  <c r="P516" i="14"/>
  <c r="P513" i="14"/>
  <c r="P510" i="14"/>
  <c r="P507" i="14"/>
  <c r="P504" i="14"/>
  <c r="P501" i="14"/>
  <c r="P498" i="14"/>
  <c r="P495" i="14"/>
  <c r="P515" i="14"/>
  <c r="P512" i="14"/>
  <c r="P509" i="14"/>
  <c r="P506" i="14"/>
  <c r="P503" i="14"/>
  <c r="P500" i="14"/>
  <c r="P497" i="14"/>
  <c r="P494" i="14"/>
  <c r="P517" i="14"/>
  <c r="P514" i="14"/>
  <c r="P511" i="14"/>
  <c r="P508" i="14"/>
  <c r="P505" i="14"/>
  <c r="P502" i="14"/>
  <c r="P499" i="14"/>
  <c r="P496" i="14"/>
  <c r="AB539" i="14"/>
  <c r="AB536" i="14"/>
  <c r="AB533" i="14"/>
  <c r="AB530" i="14"/>
  <c r="AB527" i="14"/>
  <c r="AB524" i="14"/>
  <c r="AB521" i="14"/>
  <c r="AB518" i="14"/>
  <c r="AB541" i="14"/>
  <c r="AB538" i="14"/>
  <c r="AB535" i="14"/>
  <c r="AB532" i="14"/>
  <c r="AB529" i="14"/>
  <c r="AB526" i="14"/>
  <c r="AB523" i="14"/>
  <c r="AB520" i="14"/>
  <c r="AB540" i="14"/>
  <c r="AB537" i="14"/>
  <c r="AB534" i="14"/>
  <c r="AB531" i="14"/>
  <c r="AB528" i="14"/>
  <c r="AB525" i="14"/>
  <c r="AB522" i="14"/>
  <c r="AB519" i="14"/>
  <c r="Q539" i="14"/>
  <c r="Q536" i="14"/>
  <c r="Q533" i="14"/>
  <c r="Q530" i="14"/>
  <c r="Q527" i="14"/>
  <c r="Q524" i="14"/>
  <c r="Q521" i="14"/>
  <c r="Q518" i="14"/>
  <c r="Q541" i="14"/>
  <c r="Q538" i="14"/>
  <c r="Q535" i="14"/>
  <c r="Q532" i="14"/>
  <c r="Q529" i="14"/>
  <c r="Q526" i="14"/>
  <c r="Q523" i="14"/>
  <c r="Q520" i="14"/>
  <c r="Q540" i="14"/>
  <c r="Q537" i="14"/>
  <c r="Q534" i="14"/>
  <c r="Q531" i="14"/>
  <c r="Q528" i="14"/>
  <c r="Q525" i="14"/>
  <c r="Q522" i="14"/>
  <c r="Q519" i="14"/>
  <c r="AG541" i="14"/>
  <c r="AG538" i="14"/>
  <c r="AG535" i="14"/>
  <c r="AG532" i="14"/>
  <c r="AG529" i="14"/>
  <c r="AG526" i="14"/>
  <c r="AG523" i="14"/>
  <c r="AG520" i="14"/>
  <c r="AG540" i="14"/>
  <c r="AG537" i="14"/>
  <c r="AG534" i="14"/>
  <c r="AG531" i="14"/>
  <c r="AG528" i="14"/>
  <c r="AG525" i="14"/>
  <c r="AG522" i="14"/>
  <c r="AG519" i="14"/>
  <c r="AG536" i="14"/>
  <c r="AG518" i="14"/>
  <c r="AG533" i="14"/>
  <c r="AG530" i="14"/>
  <c r="AG527" i="14"/>
  <c r="AG524" i="14"/>
  <c r="AG539" i="14"/>
  <c r="AG521" i="14"/>
  <c r="Y563" i="14"/>
  <c r="Y560" i="14"/>
  <c r="Y557" i="14"/>
  <c r="Y554" i="14"/>
  <c r="Y551" i="14"/>
  <c r="Y548" i="14"/>
  <c r="Y545" i="14"/>
  <c r="Y542" i="14"/>
  <c r="Y565" i="14"/>
  <c r="Y562" i="14"/>
  <c r="Y559" i="14"/>
  <c r="Y556" i="14"/>
  <c r="Y553" i="14"/>
  <c r="Y550" i="14"/>
  <c r="Y547" i="14"/>
  <c r="Y544" i="14"/>
  <c r="Y564" i="14"/>
  <c r="Y561" i="14"/>
  <c r="Y558" i="14"/>
  <c r="Y555" i="14"/>
  <c r="Y552" i="14"/>
  <c r="Y549" i="14"/>
  <c r="Y546" i="14"/>
  <c r="Y543" i="14"/>
  <c r="AG565" i="14"/>
  <c r="AG562" i="14"/>
  <c r="AG559" i="14"/>
  <c r="AG556" i="14"/>
  <c r="AG553" i="14"/>
  <c r="AG550" i="14"/>
  <c r="AG547" i="14"/>
  <c r="AG544" i="14"/>
  <c r="AG564" i="14"/>
  <c r="AG561" i="14"/>
  <c r="AG558" i="14"/>
  <c r="AG555" i="14"/>
  <c r="AG552" i="14"/>
  <c r="AG549" i="14"/>
  <c r="AG546" i="14"/>
  <c r="AG543" i="14"/>
  <c r="AG554" i="14"/>
  <c r="AG551" i="14"/>
  <c r="AG548" i="14"/>
  <c r="AG563" i="14"/>
  <c r="AG545" i="14"/>
  <c r="AG560" i="14"/>
  <c r="AG542" i="14"/>
  <c r="AG557" i="14"/>
  <c r="U589" i="14"/>
  <c r="U586" i="14"/>
  <c r="U583" i="14"/>
  <c r="U580" i="14"/>
  <c r="U577" i="14"/>
  <c r="U574" i="14"/>
  <c r="U571" i="14"/>
  <c r="U568" i="14"/>
  <c r="U588" i="14"/>
  <c r="U585" i="14"/>
  <c r="U582" i="14"/>
  <c r="U579" i="14"/>
  <c r="U576" i="14"/>
  <c r="U573" i="14"/>
  <c r="U570" i="14"/>
  <c r="U567" i="14"/>
  <c r="U587" i="14"/>
  <c r="U584" i="14"/>
  <c r="U581" i="14"/>
  <c r="U578" i="14"/>
  <c r="U575" i="14"/>
  <c r="U572" i="14"/>
  <c r="U569" i="14"/>
  <c r="U566" i="14"/>
  <c r="Q587" i="14"/>
  <c r="Q584" i="14"/>
  <c r="Q581" i="14"/>
  <c r="Q578" i="14"/>
  <c r="Q575" i="14"/>
  <c r="Q572" i="14"/>
  <c r="Q569" i="14"/>
  <c r="Q566" i="14"/>
  <c r="Q589" i="14"/>
  <c r="Q586" i="14"/>
  <c r="Q583" i="14"/>
  <c r="Q580" i="14"/>
  <c r="Q577" i="14"/>
  <c r="Q574" i="14"/>
  <c r="Q571" i="14"/>
  <c r="Q568" i="14"/>
  <c r="Q588" i="14"/>
  <c r="Q585" i="14"/>
  <c r="Q582" i="14"/>
  <c r="Q579" i="14"/>
  <c r="Q576" i="14"/>
  <c r="Q573" i="14"/>
  <c r="Q570" i="14"/>
  <c r="Q567" i="14"/>
  <c r="AG589" i="14"/>
  <c r="AG586" i="14"/>
  <c r="AG583" i="14"/>
  <c r="AG580" i="14"/>
  <c r="AG577" i="14"/>
  <c r="AG574" i="14"/>
  <c r="AG571" i="14"/>
  <c r="AG568" i="14"/>
  <c r="AG588" i="14"/>
  <c r="AG585" i="14"/>
  <c r="AG582" i="14"/>
  <c r="AG579" i="14"/>
  <c r="AG576" i="14"/>
  <c r="AG573" i="14"/>
  <c r="AG570" i="14"/>
  <c r="AG567" i="14"/>
  <c r="AG572" i="14"/>
  <c r="AG587" i="14"/>
  <c r="AG569" i="14"/>
  <c r="AG584" i="14"/>
  <c r="AG566" i="14"/>
  <c r="AG581" i="14"/>
  <c r="AG578" i="14"/>
  <c r="AG575" i="14"/>
  <c r="U613" i="14"/>
  <c r="U610" i="14"/>
  <c r="U607" i="14"/>
  <c r="U604" i="14"/>
  <c r="U601" i="14"/>
  <c r="U598" i="14"/>
  <c r="U595" i="14"/>
  <c r="U592" i="14"/>
  <c r="U612" i="14"/>
  <c r="U609" i="14"/>
  <c r="U606" i="14"/>
  <c r="U603" i="14"/>
  <c r="U600" i="14"/>
  <c r="U597" i="14"/>
  <c r="U594" i="14"/>
  <c r="U591" i="14"/>
  <c r="U611" i="14"/>
  <c r="U608" i="14"/>
  <c r="U605" i="14"/>
  <c r="U602" i="14"/>
  <c r="U599" i="14"/>
  <c r="U596" i="14"/>
  <c r="U593" i="14"/>
  <c r="U590" i="14"/>
  <c r="L612" i="14"/>
  <c r="L610" i="14"/>
  <c r="L603" i="14"/>
  <c r="L606" i="14"/>
  <c r="L602" i="14"/>
  <c r="L599" i="14"/>
  <c r="L596" i="14"/>
  <c r="L593" i="14"/>
  <c r="L590" i="14"/>
  <c r="L613" i="14"/>
  <c r="L609" i="14"/>
  <c r="L605" i="14"/>
  <c r="L608" i="14"/>
  <c r="L601" i="14"/>
  <c r="L598" i="14"/>
  <c r="L595" i="14"/>
  <c r="L592" i="14"/>
  <c r="L611" i="14"/>
  <c r="L604" i="14"/>
  <c r="L607" i="14"/>
  <c r="L600" i="14"/>
  <c r="L597" i="14"/>
  <c r="L594" i="14"/>
  <c r="L591" i="14"/>
  <c r="AF611" i="14"/>
  <c r="AF608" i="14"/>
  <c r="AF605" i="14"/>
  <c r="AF602" i="14"/>
  <c r="AF599" i="14"/>
  <c r="AF596" i="14"/>
  <c r="AF593" i="14"/>
  <c r="AF590" i="14"/>
  <c r="AF613" i="14"/>
  <c r="AF610" i="14"/>
  <c r="AF607" i="14"/>
  <c r="AF604" i="14"/>
  <c r="AF601" i="14"/>
  <c r="AF598" i="14"/>
  <c r="AF595" i="14"/>
  <c r="AF592" i="14"/>
  <c r="AF612" i="14"/>
  <c r="AF609" i="14"/>
  <c r="AF606" i="14"/>
  <c r="AF603" i="14"/>
  <c r="AF600" i="14"/>
  <c r="AF597" i="14"/>
  <c r="AF594" i="14"/>
  <c r="AF591" i="14"/>
  <c r="AN613" i="14"/>
  <c r="AN610" i="14"/>
  <c r="AN607" i="14"/>
  <c r="AN604" i="14"/>
  <c r="AN601" i="14"/>
  <c r="AN598" i="14"/>
  <c r="AN595" i="14"/>
  <c r="AN592" i="14"/>
  <c r="AN612" i="14"/>
  <c r="AN609" i="14"/>
  <c r="AN606" i="14"/>
  <c r="AN603" i="14"/>
  <c r="AN600" i="14"/>
  <c r="AN597" i="14"/>
  <c r="AN594" i="14"/>
  <c r="AN591" i="14"/>
  <c r="AN611" i="14"/>
  <c r="AN593" i="14"/>
  <c r="AN608" i="14"/>
  <c r="AN590" i="14"/>
  <c r="AN605" i="14"/>
  <c r="AN602" i="14"/>
  <c r="AN599" i="14"/>
  <c r="AN596" i="14"/>
  <c r="E611" i="14"/>
  <c r="E608" i="14"/>
  <c r="E605" i="14"/>
  <c r="E602" i="14"/>
  <c r="E599" i="14"/>
  <c r="E596" i="14"/>
  <c r="E593" i="14"/>
  <c r="E590" i="14"/>
  <c r="E587" i="14"/>
  <c r="E584" i="14"/>
  <c r="E581" i="14"/>
  <c r="E578" i="14"/>
  <c r="E575" i="14"/>
  <c r="E572" i="14"/>
  <c r="E569" i="14"/>
  <c r="E566" i="14"/>
  <c r="E563" i="14"/>
  <c r="E560" i="14"/>
  <c r="E557" i="14"/>
  <c r="E554" i="14"/>
  <c r="E551" i="14"/>
  <c r="E548" i="14"/>
  <c r="E545" i="14"/>
  <c r="E542" i="14"/>
  <c r="E539" i="14"/>
  <c r="E536" i="14"/>
  <c r="E533" i="14"/>
  <c r="E530" i="14"/>
  <c r="E527" i="14"/>
  <c r="E524" i="14"/>
  <c r="E521" i="14"/>
  <c r="E518" i="14"/>
  <c r="E515" i="14"/>
  <c r="E512" i="14"/>
  <c r="E509" i="14"/>
  <c r="E506" i="14"/>
  <c r="E503" i="14"/>
  <c r="E500" i="14"/>
  <c r="E497" i="14"/>
  <c r="E494" i="14"/>
  <c r="E491" i="14"/>
  <c r="E488" i="14"/>
  <c r="E485" i="14"/>
  <c r="E482" i="14"/>
  <c r="E479" i="14"/>
  <c r="E476" i="14"/>
  <c r="E473" i="14"/>
  <c r="E470" i="14"/>
  <c r="I611" i="14"/>
  <c r="I608" i="14"/>
  <c r="I605" i="14"/>
  <c r="I602" i="14"/>
  <c r="I599" i="14"/>
  <c r="I596" i="14"/>
  <c r="I593" i="14"/>
  <c r="I590" i="14"/>
  <c r="I587" i="14"/>
  <c r="I584" i="14"/>
  <c r="I581" i="14"/>
  <c r="I578" i="14"/>
  <c r="I575" i="14"/>
  <c r="I572" i="14"/>
  <c r="I569" i="14"/>
  <c r="I566" i="14"/>
  <c r="I563" i="14"/>
  <c r="I560" i="14"/>
  <c r="I557" i="14"/>
  <c r="H554" i="14"/>
  <c r="I550" i="14"/>
  <c r="H547" i="14"/>
  <c r="H542" i="14"/>
  <c r="I472" i="14"/>
  <c r="I475" i="14"/>
  <c r="I478" i="14"/>
  <c r="I481" i="14"/>
  <c r="I484" i="14"/>
  <c r="I487" i="14"/>
  <c r="I490" i="14"/>
  <c r="I493" i="14"/>
  <c r="I470" i="14"/>
  <c r="I473" i="14"/>
  <c r="I476" i="14"/>
  <c r="I479" i="14"/>
  <c r="I482" i="14"/>
  <c r="I485" i="14"/>
  <c r="I488" i="14"/>
  <c r="I491" i="14"/>
  <c r="I471" i="14"/>
  <c r="I474" i="14"/>
  <c r="I477" i="14"/>
  <c r="I480" i="14"/>
  <c r="I483" i="14"/>
  <c r="I486" i="14"/>
  <c r="I489" i="14"/>
  <c r="I492" i="14"/>
  <c r="AO493" i="14"/>
  <c r="AO490" i="14"/>
  <c r="AO487" i="14"/>
  <c r="AO484" i="14"/>
  <c r="AO481" i="14"/>
  <c r="AO478" i="14"/>
  <c r="AO475" i="14"/>
  <c r="AO472" i="14"/>
  <c r="AO492" i="14"/>
  <c r="AO489" i="14"/>
  <c r="AO486" i="14"/>
  <c r="AO483" i="14"/>
  <c r="AO480" i="14"/>
  <c r="AO477" i="14"/>
  <c r="AO474" i="14"/>
  <c r="AO471" i="14"/>
  <c r="AO491" i="14"/>
  <c r="AO488" i="14"/>
  <c r="AO485" i="14"/>
  <c r="AO482" i="14"/>
  <c r="AO479" i="14"/>
  <c r="AO476" i="14"/>
  <c r="AO473" i="14"/>
  <c r="AO470" i="14"/>
  <c r="U516" i="14"/>
  <c r="U513" i="14"/>
  <c r="U510" i="14"/>
  <c r="U507" i="14"/>
  <c r="U504" i="14"/>
  <c r="U501" i="14"/>
  <c r="U498" i="14"/>
  <c r="U495" i="14"/>
  <c r="U515" i="14"/>
  <c r="U512" i="14"/>
  <c r="U509" i="14"/>
  <c r="U506" i="14"/>
  <c r="U503" i="14"/>
  <c r="U500" i="14"/>
  <c r="U497" i="14"/>
  <c r="U494" i="14"/>
  <c r="U517" i="14"/>
  <c r="U514" i="14"/>
  <c r="U511" i="14"/>
  <c r="U508" i="14"/>
  <c r="U505" i="14"/>
  <c r="U502" i="14"/>
  <c r="U499" i="14"/>
  <c r="U496" i="14"/>
  <c r="Q515" i="14"/>
  <c r="Q512" i="14"/>
  <c r="Q509" i="14"/>
  <c r="Q506" i="14"/>
  <c r="Q503" i="14"/>
  <c r="Q500" i="14"/>
  <c r="Q497" i="14"/>
  <c r="Q494" i="14"/>
  <c r="Q517" i="14"/>
  <c r="Q514" i="14"/>
  <c r="Q511" i="14"/>
  <c r="Q508" i="14"/>
  <c r="Q505" i="14"/>
  <c r="Q502" i="14"/>
  <c r="Q499" i="14"/>
  <c r="Q496" i="14"/>
  <c r="Q516" i="14"/>
  <c r="Q513" i="14"/>
  <c r="Q510" i="14"/>
  <c r="Q507" i="14"/>
  <c r="Q504" i="14"/>
  <c r="Q501" i="14"/>
  <c r="Q498" i="14"/>
  <c r="Q495" i="14"/>
  <c r="AG517" i="14"/>
  <c r="AG514" i="14"/>
  <c r="AG511" i="14"/>
  <c r="AG516" i="14"/>
  <c r="AG510" i="14"/>
  <c r="AG505" i="14"/>
  <c r="AG501" i="14"/>
  <c r="AG497" i="14"/>
  <c r="AG515" i="14"/>
  <c r="AG509" i="14"/>
  <c r="AG500" i="14"/>
  <c r="AG508" i="14"/>
  <c r="AG504" i="14"/>
  <c r="AG496" i="14"/>
  <c r="AG513" i="14"/>
  <c r="AG503" i="14"/>
  <c r="AG499" i="14"/>
  <c r="AG512" i="14"/>
  <c r="AG507" i="14"/>
  <c r="AG502" i="14"/>
  <c r="AG495" i="14"/>
  <c r="AG506" i="14"/>
  <c r="AG498" i="14"/>
  <c r="AG494" i="14"/>
  <c r="Y539" i="14"/>
  <c r="Y536" i="14"/>
  <c r="Y533" i="14"/>
  <c r="Y530" i="14"/>
  <c r="Y527" i="14"/>
  <c r="Y524" i="14"/>
  <c r="Y521" i="14"/>
  <c r="Y518" i="14"/>
  <c r="Y541" i="14"/>
  <c r="Y538" i="14"/>
  <c r="Y535" i="14"/>
  <c r="Y532" i="14"/>
  <c r="Y529" i="14"/>
  <c r="Y526" i="14"/>
  <c r="Y523" i="14"/>
  <c r="Y520" i="14"/>
  <c r="Y540" i="14"/>
  <c r="Y537" i="14"/>
  <c r="Y534" i="14"/>
  <c r="Y531" i="14"/>
  <c r="Y528" i="14"/>
  <c r="Y525" i="14"/>
  <c r="Y522" i="14"/>
  <c r="Y519" i="14"/>
  <c r="M539" i="14"/>
  <c r="M536" i="14"/>
  <c r="M533" i="14"/>
  <c r="M530" i="14"/>
  <c r="M527" i="14"/>
  <c r="M524" i="14"/>
  <c r="M521" i="14"/>
  <c r="M518" i="14"/>
  <c r="M541" i="14"/>
  <c r="M538" i="14"/>
  <c r="M535" i="14"/>
  <c r="M532" i="14"/>
  <c r="M529" i="14"/>
  <c r="M526" i="14"/>
  <c r="M523" i="14"/>
  <c r="M520" i="14"/>
  <c r="M540" i="14"/>
  <c r="M537" i="14"/>
  <c r="M534" i="14"/>
  <c r="M531" i="14"/>
  <c r="M528" i="14"/>
  <c r="M525" i="14"/>
  <c r="M522" i="14"/>
  <c r="M519" i="14"/>
  <c r="H520" i="14"/>
  <c r="H523" i="14"/>
  <c r="H526" i="14"/>
  <c r="H529" i="14"/>
  <c r="H532" i="14"/>
  <c r="H535" i="14"/>
  <c r="H538" i="14"/>
  <c r="H541" i="14"/>
  <c r="H518" i="14"/>
  <c r="H521" i="14"/>
  <c r="H524" i="14"/>
  <c r="H527" i="14"/>
  <c r="H530" i="14"/>
  <c r="H533" i="14"/>
  <c r="H536" i="14"/>
  <c r="H519" i="14"/>
  <c r="H522" i="14"/>
  <c r="H525" i="14"/>
  <c r="H528" i="14"/>
  <c r="H531" i="14"/>
  <c r="H534" i="14"/>
  <c r="H537" i="14"/>
  <c r="H540" i="14"/>
  <c r="AN541" i="14"/>
  <c r="AN538" i="14"/>
  <c r="AN535" i="14"/>
  <c r="AN532" i="14"/>
  <c r="AN529" i="14"/>
  <c r="AN526" i="14"/>
  <c r="AN523" i="14"/>
  <c r="AN520" i="14"/>
  <c r="AN540" i="14"/>
  <c r="AN537" i="14"/>
  <c r="AN534" i="14"/>
  <c r="AN531" i="14"/>
  <c r="AN528" i="14"/>
  <c r="AN525" i="14"/>
  <c r="AN522" i="14"/>
  <c r="AN519" i="14"/>
  <c r="AN539" i="14"/>
  <c r="AN521" i="14"/>
  <c r="AN536" i="14"/>
  <c r="AN518" i="14"/>
  <c r="AN533" i="14"/>
  <c r="AN530" i="14"/>
  <c r="AN527" i="14"/>
  <c r="AN524" i="14"/>
  <c r="AJ564" i="14"/>
  <c r="AJ561" i="14"/>
  <c r="AJ558" i="14"/>
  <c r="AJ555" i="14"/>
  <c r="AJ552" i="14"/>
  <c r="AJ549" i="14"/>
  <c r="AJ546" i="14"/>
  <c r="AJ543" i="14"/>
  <c r="AJ563" i="14"/>
  <c r="AJ560" i="14"/>
  <c r="AJ557" i="14"/>
  <c r="AJ554" i="14"/>
  <c r="AJ551" i="14"/>
  <c r="AJ548" i="14"/>
  <c r="AJ545" i="14"/>
  <c r="AJ542" i="14"/>
  <c r="AJ562" i="14"/>
  <c r="AJ544" i="14"/>
  <c r="AJ559" i="14"/>
  <c r="AJ556" i="14"/>
  <c r="AJ553" i="14"/>
  <c r="AJ550" i="14"/>
  <c r="AJ547" i="14"/>
  <c r="AJ565" i="14"/>
  <c r="T563" i="14"/>
  <c r="T560" i="14"/>
  <c r="T557" i="14"/>
  <c r="T554" i="14"/>
  <c r="T551" i="14"/>
  <c r="T565" i="14"/>
  <c r="T562" i="14"/>
  <c r="T559" i="14"/>
  <c r="T564" i="14"/>
  <c r="T561" i="14"/>
  <c r="T558" i="14"/>
  <c r="T555" i="14"/>
  <c r="T552" i="14"/>
  <c r="T556" i="14"/>
  <c r="T550" i="14"/>
  <c r="T547" i="14"/>
  <c r="T544" i="14"/>
  <c r="T549" i="14"/>
  <c r="T546" i="14"/>
  <c r="T543" i="14"/>
  <c r="T553" i="14"/>
  <c r="T548" i="14"/>
  <c r="T545" i="14"/>
  <c r="T542" i="14"/>
  <c r="L563" i="14"/>
  <c r="L560" i="14"/>
  <c r="L557" i="14"/>
  <c r="L554" i="14"/>
  <c r="L551" i="14"/>
  <c r="L548" i="14"/>
  <c r="L545" i="14"/>
  <c r="L542" i="14"/>
  <c r="L565" i="14"/>
  <c r="L562" i="14"/>
  <c r="L559" i="14"/>
  <c r="L556" i="14"/>
  <c r="L553" i="14"/>
  <c r="L550" i="14"/>
  <c r="L547" i="14"/>
  <c r="L544" i="14"/>
  <c r="L564" i="14"/>
  <c r="L561" i="14"/>
  <c r="L558" i="14"/>
  <c r="L555" i="14"/>
  <c r="L552" i="14"/>
  <c r="L549" i="14"/>
  <c r="L546" i="14"/>
  <c r="L543" i="14"/>
  <c r="AB587" i="14"/>
  <c r="AB584" i="14"/>
  <c r="AB581" i="14"/>
  <c r="AB578" i="14"/>
  <c r="AB575" i="14"/>
  <c r="AB572" i="14"/>
  <c r="AB569" i="14"/>
  <c r="AB566" i="14"/>
  <c r="AB589" i="14"/>
  <c r="AB586" i="14"/>
  <c r="AB583" i="14"/>
  <c r="AB580" i="14"/>
  <c r="AB577" i="14"/>
  <c r="AB574" i="14"/>
  <c r="AB571" i="14"/>
  <c r="AB568" i="14"/>
  <c r="AB588" i="14"/>
  <c r="AB585" i="14"/>
  <c r="AB582" i="14"/>
  <c r="AB579" i="14"/>
  <c r="AB576" i="14"/>
  <c r="AB573" i="14"/>
  <c r="AB570" i="14"/>
  <c r="AB567" i="14"/>
  <c r="AN589" i="14"/>
  <c r="AN586" i="14"/>
  <c r="AN583" i="14"/>
  <c r="AN580" i="14"/>
  <c r="AN577" i="14"/>
  <c r="AN574" i="14"/>
  <c r="AN571" i="14"/>
  <c r="AN568" i="14"/>
  <c r="AN588" i="14"/>
  <c r="AN585" i="14"/>
  <c r="AN582" i="14"/>
  <c r="AN579" i="14"/>
  <c r="AN576" i="14"/>
  <c r="AN573" i="14"/>
  <c r="AN570" i="14"/>
  <c r="AN567" i="14"/>
  <c r="AN575" i="14"/>
  <c r="AN572" i="14"/>
  <c r="AN587" i="14"/>
  <c r="AN569" i="14"/>
  <c r="AN584" i="14"/>
  <c r="AN566" i="14"/>
  <c r="AN581" i="14"/>
  <c r="AN578" i="14"/>
  <c r="Y609" i="14"/>
  <c r="Y612" i="14"/>
  <c r="Y605" i="14"/>
  <c r="Y602" i="14"/>
  <c r="Y599" i="14"/>
  <c r="Y596" i="14"/>
  <c r="Y593" i="14"/>
  <c r="Y590" i="14"/>
  <c r="Y608" i="14"/>
  <c r="Y611" i="14"/>
  <c r="Y607" i="14"/>
  <c r="Y604" i="14"/>
  <c r="Y601" i="14"/>
  <c r="Y598" i="14"/>
  <c r="Y595" i="14"/>
  <c r="Y592" i="14"/>
  <c r="Y610" i="14"/>
  <c r="Y613" i="14"/>
  <c r="Y606" i="14"/>
  <c r="Y603" i="14"/>
  <c r="Y600" i="14"/>
  <c r="Y597" i="14"/>
  <c r="Y594" i="14"/>
  <c r="Y591" i="14"/>
  <c r="D611" i="14"/>
  <c r="D608" i="14"/>
  <c r="D605" i="14"/>
  <c r="D602" i="14"/>
  <c r="D599" i="14"/>
  <c r="D596" i="14"/>
  <c r="D593" i="14"/>
  <c r="D590" i="14"/>
  <c r="D587" i="14"/>
  <c r="D584" i="14"/>
  <c r="D581" i="14"/>
  <c r="D578" i="14"/>
  <c r="D575" i="14"/>
  <c r="D572" i="14"/>
  <c r="D569" i="14"/>
  <c r="D566" i="14"/>
  <c r="D563" i="14"/>
  <c r="D560" i="14"/>
  <c r="D557" i="14"/>
  <c r="D554" i="14"/>
  <c r="D551" i="14"/>
  <c r="D548" i="14"/>
  <c r="D545" i="14"/>
  <c r="D542" i="14"/>
  <c r="D539" i="14"/>
  <c r="D536" i="14"/>
  <c r="D533" i="14"/>
  <c r="D530" i="14"/>
  <c r="D527" i="14"/>
  <c r="D524" i="14"/>
  <c r="D521" i="14"/>
  <c r="D518" i="14"/>
  <c r="D515" i="14"/>
  <c r="D512" i="14"/>
  <c r="D509" i="14"/>
  <c r="D506" i="14"/>
  <c r="D503" i="14"/>
  <c r="D500" i="14"/>
  <c r="D497" i="14"/>
  <c r="D494" i="14"/>
  <c r="D491" i="14"/>
  <c r="D488" i="14"/>
  <c r="D485" i="14"/>
  <c r="D482" i="14"/>
  <c r="D479" i="14"/>
  <c r="D476" i="14"/>
  <c r="D473" i="14"/>
  <c r="D470" i="14"/>
  <c r="H611" i="14"/>
  <c r="H608" i="14"/>
  <c r="H605" i="14"/>
  <c r="H602" i="14"/>
  <c r="H599" i="14"/>
  <c r="H596" i="14"/>
  <c r="H593" i="14"/>
  <c r="H590" i="14"/>
  <c r="H587" i="14"/>
  <c r="H584" i="14"/>
  <c r="H581" i="14"/>
  <c r="H578" i="14"/>
  <c r="H575" i="14"/>
  <c r="H572" i="14"/>
  <c r="H569" i="14"/>
  <c r="H566" i="14"/>
  <c r="H563" i="14"/>
  <c r="H560" i="14"/>
  <c r="H557" i="14"/>
  <c r="H550" i="14"/>
  <c r="H546" i="14"/>
  <c r="I539" i="14"/>
  <c r="X492" i="14"/>
  <c r="X489" i="14"/>
  <c r="X486" i="14"/>
  <c r="X483" i="14"/>
  <c r="X480" i="14"/>
  <c r="X477" i="14"/>
  <c r="X474" i="14"/>
  <c r="X471" i="14"/>
  <c r="X491" i="14"/>
  <c r="X488" i="14"/>
  <c r="X485" i="14"/>
  <c r="X482" i="14"/>
  <c r="X479" i="14"/>
  <c r="X476" i="14"/>
  <c r="X473" i="14"/>
  <c r="X470" i="14"/>
  <c r="X493" i="14"/>
  <c r="X490" i="14"/>
  <c r="X487" i="14"/>
  <c r="X484" i="14"/>
  <c r="X481" i="14"/>
  <c r="X478" i="14"/>
  <c r="X475" i="14"/>
  <c r="X472" i="14"/>
  <c r="L491" i="14"/>
  <c r="L488" i="14"/>
  <c r="L485" i="14"/>
  <c r="L482" i="14"/>
  <c r="L479" i="14"/>
  <c r="L476" i="14"/>
  <c r="L473" i="14"/>
  <c r="L470" i="14"/>
  <c r="L493" i="14"/>
  <c r="L490" i="14"/>
  <c r="L487" i="14"/>
  <c r="L484" i="14"/>
  <c r="L481" i="14"/>
  <c r="L478" i="14"/>
  <c r="L475" i="14"/>
  <c r="L472" i="14"/>
  <c r="L492" i="14"/>
  <c r="L489" i="14"/>
  <c r="L486" i="14"/>
  <c r="L483" i="14"/>
  <c r="L480" i="14"/>
  <c r="L477" i="14"/>
  <c r="L474" i="14"/>
  <c r="L471" i="14"/>
  <c r="P492" i="14"/>
  <c r="P489" i="14"/>
  <c r="P486" i="14"/>
  <c r="P483" i="14"/>
  <c r="P480" i="14"/>
  <c r="P477" i="14"/>
  <c r="P474" i="14"/>
  <c r="P471" i="14"/>
  <c r="P491" i="14"/>
  <c r="P488" i="14"/>
  <c r="P485" i="14"/>
  <c r="P482" i="14"/>
  <c r="P479" i="14"/>
  <c r="P476" i="14"/>
  <c r="P473" i="14"/>
  <c r="P470" i="14"/>
  <c r="P493" i="14"/>
  <c r="P490" i="14"/>
  <c r="P487" i="14"/>
  <c r="P484" i="14"/>
  <c r="P481" i="14"/>
  <c r="P478" i="14"/>
  <c r="P475" i="14"/>
  <c r="P472" i="14"/>
  <c r="AB515" i="14"/>
  <c r="AB512" i="14"/>
  <c r="AB509" i="14"/>
  <c r="AB506" i="14"/>
  <c r="AB503" i="14"/>
  <c r="AB500" i="14"/>
  <c r="AB497" i="14"/>
  <c r="AB494" i="14"/>
  <c r="AB517" i="14"/>
  <c r="AB514" i="14"/>
  <c r="AB511" i="14"/>
  <c r="AB508" i="14"/>
  <c r="AB505" i="14"/>
  <c r="AB502" i="14"/>
  <c r="AB499" i="14"/>
  <c r="AB496" i="14"/>
  <c r="AB516" i="14"/>
  <c r="AB513" i="14"/>
  <c r="AB510" i="14"/>
  <c r="AB507" i="14"/>
  <c r="AB504" i="14"/>
  <c r="AB501" i="14"/>
  <c r="AB498" i="14"/>
  <c r="AB495" i="14"/>
  <c r="H496" i="14"/>
  <c r="H499" i="14"/>
  <c r="H502" i="14"/>
  <c r="H505" i="14"/>
  <c r="H508" i="14"/>
  <c r="H511" i="14"/>
  <c r="H514" i="14"/>
  <c r="H517" i="14"/>
  <c r="H494" i="14"/>
  <c r="H497" i="14"/>
  <c r="H500" i="14"/>
  <c r="H503" i="14"/>
  <c r="H506" i="14"/>
  <c r="H509" i="14"/>
  <c r="H512" i="14"/>
  <c r="H515" i="14"/>
  <c r="H495" i="14"/>
  <c r="H498" i="14"/>
  <c r="H501" i="14"/>
  <c r="H504" i="14"/>
  <c r="H507" i="14"/>
  <c r="H510" i="14"/>
  <c r="H513" i="14"/>
  <c r="H516" i="14"/>
  <c r="AN517" i="14"/>
  <c r="AN514" i="14"/>
  <c r="AN511" i="14"/>
  <c r="AN508" i="14"/>
  <c r="AN505" i="14"/>
  <c r="AN502" i="14"/>
  <c r="AN499" i="14"/>
  <c r="AN496" i="14"/>
  <c r="AN516" i="14"/>
  <c r="AN513" i="14"/>
  <c r="AN510" i="14"/>
  <c r="AN507" i="14"/>
  <c r="AN504" i="14"/>
  <c r="AN501" i="14"/>
  <c r="AN498" i="14"/>
  <c r="AN495" i="14"/>
  <c r="AN503" i="14"/>
  <c r="AN500" i="14"/>
  <c r="AN515" i="14"/>
  <c r="AN497" i="14"/>
  <c r="AN512" i="14"/>
  <c r="AN494" i="14"/>
  <c r="AN509" i="14"/>
  <c r="AN506" i="14"/>
  <c r="AJ540" i="14"/>
  <c r="AJ537" i="14"/>
  <c r="AJ534" i="14"/>
  <c r="AJ531" i="14"/>
  <c r="AJ528" i="14"/>
  <c r="AJ539" i="14"/>
  <c r="AJ536" i="14"/>
  <c r="AJ530" i="14"/>
  <c r="AJ525" i="14"/>
  <c r="AJ522" i="14"/>
  <c r="AJ519" i="14"/>
  <c r="AJ541" i="14"/>
  <c r="AJ529" i="14"/>
  <c r="AJ538" i="14"/>
  <c r="AJ524" i="14"/>
  <c r="AJ521" i="14"/>
  <c r="AJ518" i="14"/>
  <c r="AJ535" i="14"/>
  <c r="AJ527" i="14"/>
  <c r="AJ533" i="14"/>
  <c r="AJ526" i="14"/>
  <c r="AJ523" i="14"/>
  <c r="AJ520" i="14"/>
  <c r="AJ532" i="14"/>
  <c r="T541" i="14"/>
  <c r="T538" i="14"/>
  <c r="T535" i="14"/>
  <c r="T532" i="14"/>
  <c r="T529" i="14"/>
  <c r="T526" i="14"/>
  <c r="T523" i="14"/>
  <c r="T520" i="14"/>
  <c r="T540" i="14"/>
  <c r="T537" i="14"/>
  <c r="T534" i="14"/>
  <c r="T531" i="14"/>
  <c r="T528" i="14"/>
  <c r="T525" i="14"/>
  <c r="T522" i="14"/>
  <c r="T519" i="14"/>
  <c r="T539" i="14"/>
  <c r="T536" i="14"/>
  <c r="T533" i="14"/>
  <c r="T530" i="14"/>
  <c r="T527" i="14"/>
  <c r="T524" i="14"/>
  <c r="T521" i="14"/>
  <c r="T518" i="14"/>
  <c r="AC565" i="14"/>
  <c r="AC562" i="14"/>
  <c r="AC559" i="14"/>
  <c r="AC556" i="14"/>
  <c r="AC553" i="14"/>
  <c r="AC550" i="14"/>
  <c r="AC547" i="14"/>
  <c r="AC544" i="14"/>
  <c r="AC564" i="14"/>
  <c r="AC561" i="14"/>
  <c r="AC558" i="14"/>
  <c r="AC555" i="14"/>
  <c r="AC552" i="14"/>
  <c r="AC549" i="14"/>
  <c r="AC546" i="14"/>
  <c r="AC543" i="14"/>
  <c r="AC563" i="14"/>
  <c r="AC560" i="14"/>
  <c r="AC557" i="14"/>
  <c r="AC554" i="14"/>
  <c r="AC551" i="14"/>
  <c r="AC548" i="14"/>
  <c r="AC545" i="14"/>
  <c r="AC542" i="14"/>
  <c r="AK564" i="14"/>
  <c r="AK561" i="14"/>
  <c r="AK558" i="14"/>
  <c r="AK555" i="14"/>
  <c r="AK552" i="14"/>
  <c r="AK549" i="14"/>
  <c r="AK546" i="14"/>
  <c r="AK543" i="14"/>
  <c r="AK563" i="14"/>
  <c r="AK560" i="14"/>
  <c r="AK557" i="14"/>
  <c r="AK554" i="14"/>
  <c r="AK551" i="14"/>
  <c r="AK548" i="14"/>
  <c r="AK545" i="14"/>
  <c r="AK542" i="14"/>
  <c r="AK565" i="14"/>
  <c r="AK562" i="14"/>
  <c r="AK559" i="14"/>
  <c r="AK556" i="14"/>
  <c r="AK553" i="14"/>
  <c r="AK550" i="14"/>
  <c r="AK547" i="14"/>
  <c r="AK544" i="14"/>
  <c r="I543" i="14"/>
  <c r="I546" i="14"/>
  <c r="I549" i="14"/>
  <c r="I552" i="14"/>
  <c r="I555" i="14"/>
  <c r="AN565" i="14"/>
  <c r="AN562" i="14"/>
  <c r="AN559" i="14"/>
  <c r="AN556" i="14"/>
  <c r="AN553" i="14"/>
  <c r="AN550" i="14"/>
  <c r="AN547" i="14"/>
  <c r="AN544" i="14"/>
  <c r="AN564" i="14"/>
  <c r="AN561" i="14"/>
  <c r="AN558" i="14"/>
  <c r="AN555" i="14"/>
  <c r="AN552" i="14"/>
  <c r="AN549" i="14"/>
  <c r="AN546" i="14"/>
  <c r="AN543" i="14"/>
  <c r="AN557" i="14"/>
  <c r="AN554" i="14"/>
  <c r="AN551" i="14"/>
  <c r="AN548" i="14"/>
  <c r="AN563" i="14"/>
  <c r="AN545" i="14"/>
  <c r="AN560" i="14"/>
  <c r="AN542" i="14"/>
  <c r="Y587" i="14"/>
  <c r="Y584" i="14"/>
  <c r="Y581" i="14"/>
  <c r="Y578" i="14"/>
  <c r="Y575" i="14"/>
  <c r="Y572" i="14"/>
  <c r="Y569" i="14"/>
  <c r="Y566" i="14"/>
  <c r="Y589" i="14"/>
  <c r="Y586" i="14"/>
  <c r="Y583" i="14"/>
  <c r="Y580" i="14"/>
  <c r="Y577" i="14"/>
  <c r="Y574" i="14"/>
  <c r="Y571" i="14"/>
  <c r="Y568" i="14"/>
  <c r="Y588" i="14"/>
  <c r="Y585" i="14"/>
  <c r="Y582" i="14"/>
  <c r="Y579" i="14"/>
  <c r="Y576" i="14"/>
  <c r="Y573" i="14"/>
  <c r="Y570" i="14"/>
  <c r="Y567" i="14"/>
  <c r="M587" i="14"/>
  <c r="M584" i="14"/>
  <c r="M581" i="14"/>
  <c r="M578" i="14"/>
  <c r="M575" i="14"/>
  <c r="M572" i="14"/>
  <c r="M569" i="14"/>
  <c r="M566" i="14"/>
  <c r="M589" i="14"/>
  <c r="M586" i="14"/>
  <c r="M583" i="14"/>
  <c r="M580" i="14"/>
  <c r="M577" i="14"/>
  <c r="M574" i="14"/>
  <c r="M571" i="14"/>
  <c r="M568" i="14"/>
  <c r="M588" i="14"/>
  <c r="M585" i="14"/>
  <c r="M582" i="14"/>
  <c r="M579" i="14"/>
  <c r="M576" i="14"/>
  <c r="M573" i="14"/>
  <c r="M570" i="14"/>
  <c r="M567" i="14"/>
  <c r="AC613" i="14"/>
  <c r="AC610" i="14"/>
  <c r="AC607" i="14"/>
  <c r="AC604" i="14"/>
  <c r="AC601" i="14"/>
  <c r="AC598" i="14"/>
  <c r="AC595" i="14"/>
  <c r="AC592" i="14"/>
  <c r="AC612" i="14"/>
  <c r="AC609" i="14"/>
  <c r="AC606" i="14"/>
  <c r="AC603" i="14"/>
  <c r="AC600" i="14"/>
  <c r="AC597" i="14"/>
  <c r="AC594" i="14"/>
  <c r="AC591" i="14"/>
  <c r="AC611" i="14"/>
  <c r="AC608" i="14"/>
  <c r="AC605" i="14"/>
  <c r="AC602" i="14"/>
  <c r="AC599" i="14"/>
  <c r="AC596" i="14"/>
  <c r="AC593" i="14"/>
  <c r="AC590" i="14"/>
  <c r="AJ612" i="14"/>
  <c r="AJ609" i="14"/>
  <c r="AJ606" i="14"/>
  <c r="AJ603" i="14"/>
  <c r="AJ600" i="14"/>
  <c r="AJ597" i="14"/>
  <c r="AJ594" i="14"/>
  <c r="AJ591" i="14"/>
  <c r="AJ611" i="14"/>
  <c r="AJ608" i="14"/>
  <c r="AJ605" i="14"/>
  <c r="AJ602" i="14"/>
  <c r="AJ599" i="14"/>
  <c r="AJ596" i="14"/>
  <c r="AJ593" i="14"/>
  <c r="AJ590" i="14"/>
  <c r="AJ598" i="14"/>
  <c r="AJ613" i="14"/>
  <c r="AJ595" i="14"/>
  <c r="AJ610" i="14"/>
  <c r="AJ592" i="14"/>
  <c r="AJ607" i="14"/>
  <c r="AJ604" i="14"/>
  <c r="AJ601" i="14"/>
  <c r="M613" i="14"/>
  <c r="M611" i="14"/>
  <c r="M608" i="14"/>
  <c r="M605" i="14"/>
  <c r="M602" i="14"/>
  <c r="M606" i="14"/>
  <c r="M599" i="14"/>
  <c r="M596" i="14"/>
  <c r="M593" i="14"/>
  <c r="M590" i="14"/>
  <c r="M609" i="14"/>
  <c r="M601" i="14"/>
  <c r="M598" i="14"/>
  <c r="M595" i="14"/>
  <c r="M592" i="14"/>
  <c r="M612" i="14"/>
  <c r="M604" i="14"/>
  <c r="M607" i="14"/>
  <c r="M600" i="14"/>
  <c r="M597" i="14"/>
  <c r="M594" i="14"/>
  <c r="M591" i="14"/>
  <c r="M610" i="14"/>
  <c r="M603" i="14"/>
  <c r="AG613" i="14"/>
  <c r="AG610" i="14"/>
  <c r="AG607" i="14"/>
  <c r="AG604" i="14"/>
  <c r="AG601" i="14"/>
  <c r="AG598" i="14"/>
  <c r="AG595" i="14"/>
  <c r="AG592" i="14"/>
  <c r="AG612" i="14"/>
  <c r="AG609" i="14"/>
  <c r="AG606" i="14"/>
  <c r="AG603" i="14"/>
  <c r="AG600" i="14"/>
  <c r="AG597" i="14"/>
  <c r="AG594" i="14"/>
  <c r="AG591" i="14"/>
  <c r="AG608" i="14"/>
  <c r="AG590" i="14"/>
  <c r="AG605" i="14"/>
  <c r="AG602" i="14"/>
  <c r="AG599" i="14"/>
  <c r="AG596" i="14"/>
  <c r="AG611" i="14"/>
  <c r="AG593" i="14"/>
  <c r="AO613" i="14"/>
  <c r="AO610" i="14"/>
  <c r="AO607" i="14"/>
  <c r="AO604" i="14"/>
  <c r="AO601" i="14"/>
  <c r="AO598" i="14"/>
  <c r="AO595" i="14"/>
  <c r="AO592" i="14"/>
  <c r="AO612" i="14"/>
  <c r="AO609" i="14"/>
  <c r="AO606" i="14"/>
  <c r="AO603" i="14"/>
  <c r="AO600" i="14"/>
  <c r="AO597" i="14"/>
  <c r="AO594" i="14"/>
  <c r="AO591" i="14"/>
  <c r="AO611" i="14"/>
  <c r="AO608" i="14"/>
  <c r="AO605" i="14"/>
  <c r="AO602" i="14"/>
  <c r="AO599" i="14"/>
  <c r="AO596" i="14"/>
  <c r="AO593" i="14"/>
  <c r="AO590" i="14"/>
  <c r="E610" i="14"/>
  <c r="E607" i="14"/>
  <c r="E604" i="14"/>
  <c r="E601" i="14"/>
  <c r="E598" i="14"/>
  <c r="E595" i="14"/>
  <c r="E592" i="14"/>
  <c r="E589" i="14"/>
  <c r="E586" i="14"/>
  <c r="E583" i="14"/>
  <c r="E580" i="14"/>
  <c r="E577" i="14"/>
  <c r="E574" i="14"/>
  <c r="E571" i="14"/>
  <c r="E568" i="14"/>
  <c r="E565" i="14"/>
  <c r="E562" i="14"/>
  <c r="E559" i="14"/>
  <c r="E556" i="14"/>
  <c r="E553" i="14"/>
  <c r="E550" i="14"/>
  <c r="E547" i="14"/>
  <c r="E544" i="14"/>
  <c r="E541" i="14"/>
  <c r="E538" i="14"/>
  <c r="E535" i="14"/>
  <c r="E532" i="14"/>
  <c r="E529" i="14"/>
  <c r="E526" i="14"/>
  <c r="E523" i="14"/>
  <c r="E520" i="14"/>
  <c r="E517" i="14"/>
  <c r="E514" i="14"/>
  <c r="E511" i="14"/>
  <c r="E508" i="14"/>
  <c r="E505" i="14"/>
  <c r="E502" i="14"/>
  <c r="E499" i="14"/>
  <c r="E496" i="14"/>
  <c r="E493" i="14"/>
  <c r="E490" i="14"/>
  <c r="E487" i="14"/>
  <c r="E484" i="14"/>
  <c r="E481" i="14"/>
  <c r="E478" i="14"/>
  <c r="E475" i="14"/>
  <c r="E472" i="14"/>
  <c r="I613" i="14"/>
  <c r="I610" i="14"/>
  <c r="I607" i="14"/>
  <c r="I604" i="14"/>
  <c r="I601" i="14"/>
  <c r="I598" i="14"/>
  <c r="I595" i="14"/>
  <c r="I592" i="14"/>
  <c r="I589" i="14"/>
  <c r="I586" i="14"/>
  <c r="I583" i="14"/>
  <c r="I580" i="14"/>
  <c r="I577" i="14"/>
  <c r="I574" i="14"/>
  <c r="I571" i="14"/>
  <c r="I568" i="14"/>
  <c r="I565" i="14"/>
  <c r="I562" i="14"/>
  <c r="I559" i="14"/>
  <c r="I556" i="14"/>
  <c r="H553" i="14"/>
  <c r="H549" i="14"/>
  <c r="I545" i="14"/>
  <c r="H539" i="14"/>
  <c r="AK491" i="14"/>
  <c r="AK488" i="14"/>
  <c r="AK485" i="14"/>
  <c r="AK482" i="14"/>
  <c r="AK479" i="14"/>
  <c r="AK476" i="14"/>
  <c r="AK473" i="14"/>
  <c r="AK470" i="14"/>
  <c r="AK493" i="14"/>
  <c r="AK490" i="14"/>
  <c r="AK487" i="14"/>
  <c r="AK484" i="14"/>
  <c r="AK481" i="14"/>
  <c r="AK478" i="14"/>
  <c r="AK475" i="14"/>
  <c r="AK472" i="14"/>
  <c r="AK477" i="14"/>
  <c r="AK492" i="14"/>
  <c r="AK474" i="14"/>
  <c r="AK489" i="14"/>
  <c r="AK471" i="14"/>
  <c r="AK486" i="14"/>
  <c r="AK483" i="14"/>
  <c r="AK480" i="14"/>
  <c r="Q491" i="14"/>
  <c r="Q488" i="14"/>
  <c r="Q485" i="14"/>
  <c r="Q482" i="14"/>
  <c r="Q479" i="14"/>
  <c r="Q476" i="14"/>
  <c r="Q473" i="14"/>
  <c r="Q470" i="14"/>
  <c r="Q493" i="14"/>
  <c r="Q490" i="14"/>
  <c r="Q487" i="14"/>
  <c r="Q484" i="14"/>
  <c r="Q481" i="14"/>
  <c r="Q478" i="14"/>
  <c r="Q475" i="14"/>
  <c r="Q472" i="14"/>
  <c r="Q492" i="14"/>
  <c r="Q489" i="14"/>
  <c r="Q486" i="14"/>
  <c r="Q483" i="14"/>
  <c r="Q480" i="14"/>
  <c r="Q477" i="14"/>
  <c r="Q474" i="14"/>
  <c r="Q471" i="14"/>
  <c r="AG490" i="14"/>
  <c r="AG483" i="14"/>
  <c r="AG493" i="14"/>
  <c r="AG486" i="14"/>
  <c r="AG482" i="14"/>
  <c r="AG479" i="14"/>
  <c r="AG476" i="14"/>
  <c r="AG473" i="14"/>
  <c r="AG470" i="14"/>
  <c r="AG489" i="14"/>
  <c r="AG485" i="14"/>
  <c r="AG492" i="14"/>
  <c r="AG488" i="14"/>
  <c r="AG481" i="14"/>
  <c r="AG478" i="14"/>
  <c r="AG475" i="14"/>
  <c r="AG472" i="14"/>
  <c r="AG491" i="14"/>
  <c r="AG484" i="14"/>
  <c r="AG487" i="14"/>
  <c r="AG480" i="14"/>
  <c r="AG477" i="14"/>
  <c r="AG474" i="14"/>
  <c r="AG471" i="14"/>
  <c r="Y515" i="14"/>
  <c r="Y512" i="14"/>
  <c r="Y509" i="14"/>
  <c r="Y506" i="14"/>
  <c r="Y503" i="14"/>
  <c r="Y500" i="14"/>
  <c r="Y497" i="14"/>
  <c r="Y494" i="14"/>
  <c r="Y517" i="14"/>
  <c r="Y514" i="14"/>
  <c r="Y511" i="14"/>
  <c r="Y508" i="14"/>
  <c r="Y505" i="14"/>
  <c r="Y502" i="14"/>
  <c r="Y499" i="14"/>
  <c r="Y496" i="14"/>
  <c r="Y516" i="14"/>
  <c r="Y513" i="14"/>
  <c r="Y510" i="14"/>
  <c r="Y507" i="14"/>
  <c r="Y504" i="14"/>
  <c r="Y501" i="14"/>
  <c r="Y498" i="14"/>
  <c r="Y495" i="14"/>
  <c r="M515" i="14"/>
  <c r="M512" i="14"/>
  <c r="M509" i="14"/>
  <c r="M506" i="14"/>
  <c r="M503" i="14"/>
  <c r="M500" i="14"/>
  <c r="M497" i="14"/>
  <c r="M494" i="14"/>
  <c r="M517" i="14"/>
  <c r="M514" i="14"/>
  <c r="M511" i="14"/>
  <c r="M508" i="14"/>
  <c r="M505" i="14"/>
  <c r="M502" i="14"/>
  <c r="M499" i="14"/>
  <c r="M496" i="14"/>
  <c r="M516" i="14"/>
  <c r="M513" i="14"/>
  <c r="M510" i="14"/>
  <c r="M507" i="14"/>
  <c r="M504" i="14"/>
  <c r="M501" i="14"/>
  <c r="M498" i="14"/>
  <c r="M495" i="14"/>
  <c r="AC541" i="14"/>
  <c r="AC538" i="14"/>
  <c r="AC535" i="14"/>
  <c r="AC532" i="14"/>
  <c r="AC529" i="14"/>
  <c r="AC526" i="14"/>
  <c r="AC523" i="14"/>
  <c r="AC520" i="14"/>
  <c r="AC540" i="14"/>
  <c r="AC537" i="14"/>
  <c r="AC534" i="14"/>
  <c r="AC531" i="14"/>
  <c r="AC528" i="14"/>
  <c r="AC525" i="14"/>
  <c r="AC522" i="14"/>
  <c r="AC519" i="14"/>
  <c r="AC539" i="14"/>
  <c r="AC536" i="14"/>
  <c r="AC518" i="14"/>
  <c r="AC533" i="14"/>
  <c r="AC530" i="14"/>
  <c r="AC527" i="14"/>
  <c r="AC524" i="14"/>
  <c r="AC521" i="14"/>
  <c r="AK540" i="14"/>
  <c r="AK537" i="14"/>
  <c r="AK534" i="14"/>
  <c r="AK531" i="14"/>
  <c r="AK528" i="14"/>
  <c r="AK539" i="14"/>
  <c r="AK536" i="14"/>
  <c r="AK533" i="14"/>
  <c r="AK530" i="14"/>
  <c r="AK541" i="14"/>
  <c r="AK538" i="14"/>
  <c r="AK535" i="14"/>
  <c r="AK532" i="14"/>
  <c r="AK529" i="14"/>
  <c r="AK526" i="14"/>
  <c r="AK524" i="14"/>
  <c r="AK521" i="14"/>
  <c r="AK518" i="14"/>
  <c r="AK527" i="14"/>
  <c r="AK523" i="14"/>
  <c r="AK520" i="14"/>
  <c r="AK525" i="14"/>
  <c r="AK522" i="14"/>
  <c r="AK519" i="14"/>
  <c r="AF539" i="14"/>
  <c r="AF536" i="14"/>
  <c r="AF533" i="14"/>
  <c r="AF530" i="14"/>
  <c r="AF527" i="14"/>
  <c r="AF524" i="14"/>
  <c r="AF521" i="14"/>
  <c r="AF518" i="14"/>
  <c r="AF541" i="14"/>
  <c r="AF538" i="14"/>
  <c r="AF535" i="14"/>
  <c r="AF532" i="14"/>
  <c r="AF529" i="14"/>
  <c r="AF526" i="14"/>
  <c r="AF523" i="14"/>
  <c r="AF520" i="14"/>
  <c r="AF540" i="14"/>
  <c r="AF537" i="14"/>
  <c r="AF534" i="14"/>
  <c r="AF531" i="14"/>
  <c r="AF528" i="14"/>
  <c r="AF525" i="14"/>
  <c r="AF522" i="14"/>
  <c r="AF519" i="14"/>
  <c r="X564" i="14"/>
  <c r="X561" i="14"/>
  <c r="X558" i="14"/>
  <c r="X555" i="14"/>
  <c r="X552" i="14"/>
  <c r="X549" i="14"/>
  <c r="X546" i="14"/>
  <c r="X543" i="14"/>
  <c r="X563" i="14"/>
  <c r="X560" i="14"/>
  <c r="X557" i="14"/>
  <c r="X554" i="14"/>
  <c r="X551" i="14"/>
  <c r="X548" i="14"/>
  <c r="X545" i="14"/>
  <c r="X542" i="14"/>
  <c r="X565" i="14"/>
  <c r="X562" i="14"/>
  <c r="X559" i="14"/>
  <c r="X556" i="14"/>
  <c r="X553" i="14"/>
  <c r="X550" i="14"/>
  <c r="X547" i="14"/>
  <c r="X544" i="14"/>
  <c r="P564" i="14"/>
  <c r="P561" i="14"/>
  <c r="P558" i="14"/>
  <c r="P555" i="14"/>
  <c r="P552" i="14"/>
  <c r="P549" i="14"/>
  <c r="P546" i="14"/>
  <c r="P543" i="14"/>
  <c r="P563" i="14"/>
  <c r="P560" i="14"/>
  <c r="P557" i="14"/>
  <c r="P554" i="14"/>
  <c r="P551" i="14"/>
  <c r="P548" i="14"/>
  <c r="P545" i="14"/>
  <c r="P542" i="14"/>
  <c r="P565" i="14"/>
  <c r="P562" i="14"/>
  <c r="P559" i="14"/>
  <c r="P556" i="14"/>
  <c r="P553" i="14"/>
  <c r="P550" i="14"/>
  <c r="P547" i="14"/>
  <c r="P544" i="14"/>
  <c r="AF563" i="14"/>
  <c r="AF560" i="14"/>
  <c r="AF557" i="14"/>
  <c r="AF554" i="14"/>
  <c r="AF551" i="14"/>
  <c r="AF548" i="14"/>
  <c r="AF545" i="14"/>
  <c r="AF542" i="14"/>
  <c r="AF565" i="14"/>
  <c r="AF562" i="14"/>
  <c r="AF559" i="14"/>
  <c r="AF556" i="14"/>
  <c r="AF553" i="14"/>
  <c r="AF550" i="14"/>
  <c r="AF547" i="14"/>
  <c r="AF544" i="14"/>
  <c r="AF564" i="14"/>
  <c r="AF561" i="14"/>
  <c r="AF558" i="14"/>
  <c r="AF555" i="14"/>
  <c r="AF552" i="14"/>
  <c r="AF549" i="14"/>
  <c r="AF546" i="14"/>
  <c r="AF543" i="14"/>
  <c r="AJ588" i="14"/>
  <c r="AJ585" i="14"/>
  <c r="AJ582" i="14"/>
  <c r="AJ579" i="14"/>
  <c r="AJ576" i="14"/>
  <c r="AJ573" i="14"/>
  <c r="AJ570" i="14"/>
  <c r="AJ567" i="14"/>
  <c r="AJ587" i="14"/>
  <c r="AJ584" i="14"/>
  <c r="AJ581" i="14"/>
  <c r="AJ578" i="14"/>
  <c r="AJ575" i="14"/>
  <c r="AJ572" i="14"/>
  <c r="AJ569" i="14"/>
  <c r="AJ566" i="14"/>
  <c r="AJ580" i="14"/>
  <c r="AJ577" i="14"/>
  <c r="AJ574" i="14"/>
  <c r="AJ589" i="14"/>
  <c r="AJ571" i="14"/>
  <c r="AJ586" i="14"/>
  <c r="AJ568" i="14"/>
  <c r="AJ583" i="14"/>
  <c r="T587" i="14"/>
  <c r="T584" i="14"/>
  <c r="T581" i="14"/>
  <c r="T578" i="14"/>
  <c r="T575" i="14"/>
  <c r="T572" i="14"/>
  <c r="T569" i="14"/>
  <c r="T566" i="14"/>
  <c r="T589" i="14"/>
  <c r="T586" i="14"/>
  <c r="T583" i="14"/>
  <c r="T580" i="14"/>
  <c r="T577" i="14"/>
  <c r="T574" i="14"/>
  <c r="T571" i="14"/>
  <c r="T568" i="14"/>
  <c r="T588" i="14"/>
  <c r="T585" i="14"/>
  <c r="T582" i="14"/>
  <c r="T579" i="14"/>
  <c r="T576" i="14"/>
  <c r="T573" i="14"/>
  <c r="T570" i="14"/>
  <c r="T567" i="14"/>
  <c r="AF587" i="14"/>
  <c r="AF584" i="14"/>
  <c r="AF581" i="14"/>
  <c r="AF578" i="14"/>
  <c r="AF575" i="14"/>
  <c r="AF572" i="14"/>
  <c r="AF569" i="14"/>
  <c r="AF566" i="14"/>
  <c r="AF589" i="14"/>
  <c r="AF586" i="14"/>
  <c r="AF583" i="14"/>
  <c r="AF580" i="14"/>
  <c r="AF577" i="14"/>
  <c r="AF574" i="14"/>
  <c r="AF571" i="14"/>
  <c r="AF568" i="14"/>
  <c r="AF588" i="14"/>
  <c r="AF585" i="14"/>
  <c r="AF582" i="14"/>
  <c r="AF579" i="14"/>
  <c r="AF576" i="14"/>
  <c r="AF573" i="14"/>
  <c r="AF570" i="14"/>
  <c r="AF567" i="14"/>
  <c r="AK612" i="14"/>
  <c r="AK609" i="14"/>
  <c r="AK606" i="14"/>
  <c r="AK603" i="14"/>
  <c r="AK600" i="14"/>
  <c r="AK597" i="14"/>
  <c r="AK594" i="14"/>
  <c r="AK591" i="14"/>
  <c r="AK611" i="14"/>
  <c r="AK608" i="14"/>
  <c r="AK605" i="14"/>
  <c r="AK602" i="14"/>
  <c r="AK599" i="14"/>
  <c r="AK596" i="14"/>
  <c r="AK593" i="14"/>
  <c r="AK590" i="14"/>
  <c r="AK613" i="14"/>
  <c r="AK610" i="14"/>
  <c r="AK607" i="14"/>
  <c r="AK604" i="14"/>
  <c r="AK601" i="14"/>
  <c r="AK598" i="14"/>
  <c r="AK595" i="14"/>
  <c r="AK592" i="14"/>
  <c r="T611" i="14"/>
  <c r="T608" i="14"/>
  <c r="T605" i="14"/>
  <c r="T602" i="14"/>
  <c r="T599" i="14"/>
  <c r="T596" i="14"/>
  <c r="T593" i="14"/>
  <c r="T590" i="14"/>
  <c r="T613" i="14"/>
  <c r="T610" i="14"/>
  <c r="T607" i="14"/>
  <c r="T604" i="14"/>
  <c r="T601" i="14"/>
  <c r="T598" i="14"/>
  <c r="T595" i="14"/>
  <c r="T592" i="14"/>
  <c r="T612" i="14"/>
  <c r="T609" i="14"/>
  <c r="T606" i="14"/>
  <c r="T603" i="14"/>
  <c r="T600" i="14"/>
  <c r="T597" i="14"/>
  <c r="T594" i="14"/>
  <c r="T591" i="14"/>
  <c r="P612" i="14"/>
  <c r="P609" i="14"/>
  <c r="P606" i="14"/>
  <c r="P603" i="14"/>
  <c r="P600" i="14"/>
  <c r="P597" i="14"/>
  <c r="P594" i="14"/>
  <c r="P591" i="14"/>
  <c r="P611" i="14"/>
  <c r="P608" i="14"/>
  <c r="P605" i="14"/>
  <c r="P602" i="14"/>
  <c r="P599" i="14"/>
  <c r="P596" i="14"/>
  <c r="P593" i="14"/>
  <c r="P590" i="14"/>
  <c r="P613" i="14"/>
  <c r="P610" i="14"/>
  <c r="P607" i="14"/>
  <c r="P604" i="14"/>
  <c r="P601" i="14"/>
  <c r="P598" i="14"/>
  <c r="P595" i="14"/>
  <c r="P592" i="14"/>
  <c r="D613" i="14"/>
  <c r="D610" i="14"/>
  <c r="D607" i="14"/>
  <c r="D604" i="14"/>
  <c r="D601" i="14"/>
  <c r="D598" i="14"/>
  <c r="D595" i="14"/>
  <c r="D589" i="14"/>
  <c r="D586" i="14"/>
  <c r="D583" i="14"/>
  <c r="D580" i="14"/>
  <c r="D577" i="14"/>
  <c r="D574" i="14"/>
  <c r="D571" i="14"/>
  <c r="D565" i="14"/>
  <c r="D562" i="14"/>
  <c r="D559" i="14"/>
  <c r="D556" i="14"/>
  <c r="D553" i="14"/>
  <c r="D550" i="14"/>
  <c r="D547" i="14"/>
  <c r="D541" i="14"/>
  <c r="D538" i="14"/>
  <c r="D535" i="14"/>
  <c r="D532" i="14"/>
  <c r="D529" i="14"/>
  <c r="D526" i="14"/>
  <c r="D523" i="14"/>
  <c r="D517" i="14"/>
  <c r="D514" i="14"/>
  <c r="D511" i="14"/>
  <c r="D508" i="14"/>
  <c r="D505" i="14"/>
  <c r="D502" i="14"/>
  <c r="D499" i="14"/>
  <c r="D493" i="14"/>
  <c r="D490" i="14"/>
  <c r="D487" i="14"/>
  <c r="D484" i="14"/>
  <c r="D481" i="14"/>
  <c r="D478" i="14"/>
  <c r="D475" i="14"/>
  <c r="H613" i="14"/>
  <c r="H610" i="14"/>
  <c r="H607" i="14"/>
  <c r="H604" i="14"/>
  <c r="H601" i="14"/>
  <c r="H598" i="14"/>
  <c r="H595" i="14"/>
  <c r="H589" i="14"/>
  <c r="H586" i="14"/>
  <c r="H583" i="14"/>
  <c r="H580" i="14"/>
  <c r="H577" i="14"/>
  <c r="H574" i="14"/>
  <c r="H571" i="14"/>
  <c r="H565" i="14"/>
  <c r="H562" i="14"/>
  <c r="H559" i="14"/>
  <c r="H556" i="14"/>
  <c r="H552" i="14"/>
  <c r="I548" i="14"/>
  <c r="H545" i="14"/>
  <c r="U492" i="14"/>
  <c r="U489" i="14"/>
  <c r="U486" i="14"/>
  <c r="U483" i="14"/>
  <c r="U480" i="14"/>
  <c r="U477" i="14"/>
  <c r="U474" i="14"/>
  <c r="U471" i="14"/>
  <c r="U491" i="14"/>
  <c r="U488" i="14"/>
  <c r="U485" i="14"/>
  <c r="U482" i="14"/>
  <c r="U479" i="14"/>
  <c r="U476" i="14"/>
  <c r="U473" i="14"/>
  <c r="U470" i="14"/>
  <c r="U493" i="14"/>
  <c r="U490" i="14"/>
  <c r="U487" i="14"/>
  <c r="U484" i="14"/>
  <c r="U481" i="14"/>
  <c r="U478" i="14"/>
  <c r="U475" i="14"/>
  <c r="U472" i="14"/>
  <c r="AB491" i="14"/>
  <c r="AB488" i="14"/>
  <c r="AB485" i="14"/>
  <c r="AB482" i="14"/>
  <c r="AB479" i="14"/>
  <c r="AB476" i="14"/>
  <c r="AB473" i="14"/>
  <c r="AB470" i="14"/>
  <c r="AB493" i="14"/>
  <c r="AB490" i="14"/>
  <c r="AB487" i="14"/>
  <c r="AB484" i="14"/>
  <c r="AB481" i="14"/>
  <c r="AB478" i="14"/>
  <c r="AB475" i="14"/>
  <c r="AB472" i="14"/>
  <c r="AB492" i="14"/>
  <c r="AB489" i="14"/>
  <c r="AB486" i="14"/>
  <c r="AB483" i="14"/>
  <c r="AB480" i="14"/>
  <c r="AB477" i="14"/>
  <c r="AB474" i="14"/>
  <c r="AB471" i="14"/>
  <c r="H472" i="14"/>
  <c r="H475" i="14"/>
  <c r="H478" i="14"/>
  <c r="H481" i="14"/>
  <c r="H484" i="14"/>
  <c r="H487" i="14"/>
  <c r="H490" i="14"/>
  <c r="H493" i="14"/>
  <c r="H470" i="14"/>
  <c r="H473" i="14"/>
  <c r="H476" i="14"/>
  <c r="H479" i="14"/>
  <c r="H482" i="14"/>
  <c r="H485" i="14"/>
  <c r="H488" i="14"/>
  <c r="H491" i="14"/>
  <c r="H471" i="14"/>
  <c r="H474" i="14"/>
  <c r="H477" i="14"/>
  <c r="H480" i="14"/>
  <c r="H483" i="14"/>
  <c r="H486" i="14"/>
  <c r="H489" i="14"/>
  <c r="H492" i="14"/>
  <c r="AN493" i="14"/>
  <c r="AN490" i="14"/>
  <c r="AN487" i="14"/>
  <c r="AN484" i="14"/>
  <c r="AN481" i="14"/>
  <c r="AN478" i="14"/>
  <c r="AN475" i="14"/>
  <c r="AN472" i="14"/>
  <c r="AN492" i="14"/>
  <c r="AN489" i="14"/>
  <c r="AN486" i="14"/>
  <c r="AN483" i="14"/>
  <c r="AN480" i="14"/>
  <c r="AN477" i="14"/>
  <c r="AN474" i="14"/>
  <c r="AN471" i="14"/>
  <c r="AN485" i="14"/>
  <c r="AN482" i="14"/>
  <c r="AN479" i="14"/>
  <c r="AN476" i="14"/>
  <c r="AN491" i="14"/>
  <c r="AN473" i="14"/>
  <c r="AN488" i="14"/>
  <c r="AN470" i="14"/>
  <c r="AJ516" i="14"/>
  <c r="AJ513" i="14"/>
  <c r="AJ510" i="14"/>
  <c r="AJ507" i="14"/>
  <c r="AJ504" i="14"/>
  <c r="AJ501" i="14"/>
  <c r="AJ498" i="14"/>
  <c r="AJ495" i="14"/>
  <c r="AJ515" i="14"/>
  <c r="AJ512" i="14"/>
  <c r="AJ509" i="14"/>
  <c r="AJ506" i="14"/>
  <c r="AJ503" i="14"/>
  <c r="AJ500" i="14"/>
  <c r="AJ497" i="14"/>
  <c r="AJ494" i="14"/>
  <c r="AJ517" i="14"/>
  <c r="AJ514" i="14"/>
  <c r="AJ511" i="14"/>
  <c r="AJ508" i="14"/>
  <c r="AJ505" i="14"/>
  <c r="AJ502" i="14"/>
  <c r="AJ499" i="14"/>
  <c r="AJ496" i="14"/>
  <c r="T517" i="14"/>
  <c r="T514" i="14"/>
  <c r="T511" i="14"/>
  <c r="T508" i="14"/>
  <c r="T505" i="14"/>
  <c r="T502" i="14"/>
  <c r="T499" i="14"/>
  <c r="T496" i="14"/>
  <c r="T516" i="14"/>
  <c r="T513" i="14"/>
  <c r="T510" i="14"/>
  <c r="T507" i="14"/>
  <c r="T504" i="14"/>
  <c r="T501" i="14"/>
  <c r="T498" i="14"/>
  <c r="T495" i="14"/>
  <c r="T515" i="14"/>
  <c r="T512" i="14"/>
  <c r="T509" i="14"/>
  <c r="T506" i="14"/>
  <c r="T503" i="14"/>
  <c r="T500" i="14"/>
  <c r="T497" i="14"/>
  <c r="T494" i="14"/>
  <c r="AF515" i="14"/>
  <c r="AF512" i="14"/>
  <c r="AF509" i="14"/>
  <c r="AF506" i="14"/>
  <c r="AF503" i="14"/>
  <c r="AF517" i="14"/>
  <c r="AF516" i="14"/>
  <c r="AF513" i="14"/>
  <c r="AF510" i="14"/>
  <c r="AF507" i="14"/>
  <c r="AF504" i="14"/>
  <c r="AF501" i="14"/>
  <c r="AF498" i="14"/>
  <c r="AF495" i="14"/>
  <c r="AF494" i="14"/>
  <c r="AF505" i="14"/>
  <c r="AF497" i="14"/>
  <c r="AF514" i="14"/>
  <c r="AF500" i="14"/>
  <c r="AF508" i="14"/>
  <c r="AF496" i="14"/>
  <c r="AF499" i="14"/>
  <c r="AF511" i="14"/>
  <c r="AF502" i="14"/>
  <c r="X540" i="14"/>
  <c r="X537" i="14"/>
  <c r="X534" i="14"/>
  <c r="X531" i="14"/>
  <c r="X528" i="14"/>
  <c r="X525" i="14"/>
  <c r="X522" i="14"/>
  <c r="X519" i="14"/>
  <c r="X539" i="14"/>
  <c r="X536" i="14"/>
  <c r="X533" i="14"/>
  <c r="X530" i="14"/>
  <c r="X527" i="14"/>
  <c r="X524" i="14"/>
  <c r="X521" i="14"/>
  <c r="X518" i="14"/>
  <c r="X541" i="14"/>
  <c r="X538" i="14"/>
  <c r="X535" i="14"/>
  <c r="X532" i="14"/>
  <c r="X529" i="14"/>
  <c r="X526" i="14"/>
  <c r="X523" i="14"/>
  <c r="X520" i="14"/>
  <c r="L539" i="14"/>
  <c r="L536" i="14"/>
  <c r="L533" i="14"/>
  <c r="L530" i="14"/>
  <c r="L527" i="14"/>
  <c r="L524" i="14"/>
  <c r="L521" i="14"/>
  <c r="L518" i="14"/>
  <c r="L541" i="14"/>
  <c r="L538" i="14"/>
  <c r="L535" i="14"/>
  <c r="L532" i="14"/>
  <c r="L529" i="14"/>
  <c r="L526" i="14"/>
  <c r="L523" i="14"/>
  <c r="L520" i="14"/>
  <c r="L540" i="14"/>
  <c r="L537" i="14"/>
  <c r="L534" i="14"/>
  <c r="L531" i="14"/>
  <c r="L528" i="14"/>
  <c r="L525" i="14"/>
  <c r="L522" i="14"/>
  <c r="L519" i="14"/>
  <c r="I520" i="14"/>
  <c r="I523" i="14"/>
  <c r="I526" i="14"/>
  <c r="I529" i="14"/>
  <c r="I532" i="14"/>
  <c r="I535" i="14"/>
  <c r="I538" i="14"/>
  <c r="I541" i="14"/>
  <c r="I518" i="14"/>
  <c r="I521" i="14"/>
  <c r="I524" i="14"/>
  <c r="I527" i="14"/>
  <c r="I530" i="14"/>
  <c r="I519" i="14"/>
  <c r="I522" i="14"/>
  <c r="I525" i="14"/>
  <c r="I528" i="14"/>
  <c r="I531" i="14"/>
  <c r="I534" i="14"/>
  <c r="I537" i="14"/>
  <c r="I540" i="14"/>
  <c r="AO541" i="14"/>
  <c r="AO538" i="14"/>
  <c r="AO535" i="14"/>
  <c r="AO532" i="14"/>
  <c r="AO529" i="14"/>
  <c r="AO526" i="14"/>
  <c r="AO523" i="14"/>
  <c r="AO520" i="14"/>
  <c r="AO540" i="14"/>
  <c r="AO537" i="14"/>
  <c r="AO534" i="14"/>
  <c r="AO531" i="14"/>
  <c r="AO528" i="14"/>
  <c r="AO525" i="14"/>
  <c r="AO522" i="14"/>
  <c r="AO519" i="14"/>
  <c r="AO539" i="14"/>
  <c r="AO536" i="14"/>
  <c r="AO533" i="14"/>
  <c r="AO530" i="14"/>
  <c r="AO527" i="14"/>
  <c r="AO524" i="14"/>
  <c r="AO521" i="14"/>
  <c r="AO518" i="14"/>
  <c r="U565" i="14"/>
  <c r="U562" i="14"/>
  <c r="U559" i="14"/>
  <c r="U556" i="14"/>
  <c r="U564" i="14"/>
  <c r="U561" i="14"/>
  <c r="U558" i="14"/>
  <c r="U563" i="14"/>
  <c r="U560" i="14"/>
  <c r="U557" i="14"/>
  <c r="U554" i="14"/>
  <c r="U551" i="14"/>
  <c r="U555" i="14"/>
  <c r="U549" i="14"/>
  <c r="U546" i="14"/>
  <c r="U543" i="14"/>
  <c r="U553" i="14"/>
  <c r="U548" i="14"/>
  <c r="U545" i="14"/>
  <c r="U542" i="14"/>
  <c r="U552" i="14"/>
  <c r="U550" i="14"/>
  <c r="U547" i="14"/>
  <c r="U544" i="14"/>
  <c r="M563" i="14"/>
  <c r="M560" i="14"/>
  <c r="M557" i="14"/>
  <c r="M554" i="14"/>
  <c r="M551" i="14"/>
  <c r="M548" i="14"/>
  <c r="M545" i="14"/>
  <c r="M542" i="14"/>
  <c r="M565" i="14"/>
  <c r="M562" i="14"/>
  <c r="M559" i="14"/>
  <c r="M556" i="14"/>
  <c r="M553" i="14"/>
  <c r="M550" i="14"/>
  <c r="M547" i="14"/>
  <c r="M544" i="14"/>
  <c r="M564" i="14"/>
  <c r="M561" i="14"/>
  <c r="M558" i="14"/>
  <c r="M555" i="14"/>
  <c r="M552" i="14"/>
  <c r="M549" i="14"/>
  <c r="M546" i="14"/>
  <c r="M543" i="14"/>
  <c r="Q563" i="14"/>
  <c r="Q560" i="14"/>
  <c r="Q557" i="14"/>
  <c r="Q554" i="14"/>
  <c r="Q551" i="14"/>
  <c r="Q548" i="14"/>
  <c r="Q545" i="14"/>
  <c r="Q542" i="14"/>
  <c r="Q565" i="14"/>
  <c r="Q562" i="14"/>
  <c r="Q559" i="14"/>
  <c r="Q556" i="14"/>
  <c r="Q553" i="14"/>
  <c r="Q550" i="14"/>
  <c r="Q547" i="14"/>
  <c r="Q544" i="14"/>
  <c r="Q564" i="14"/>
  <c r="Q561" i="14"/>
  <c r="Q558" i="14"/>
  <c r="Q555" i="14"/>
  <c r="Q552" i="14"/>
  <c r="Q549" i="14"/>
  <c r="Q546" i="14"/>
  <c r="Q543" i="14"/>
  <c r="AC589" i="14"/>
  <c r="AC586" i="14"/>
  <c r="AC583" i="14"/>
  <c r="AC580" i="14"/>
  <c r="AC577" i="14"/>
  <c r="AC574" i="14"/>
  <c r="AC571" i="14"/>
  <c r="AC568" i="14"/>
  <c r="AC588" i="14"/>
  <c r="AC585" i="14"/>
  <c r="AC582" i="14"/>
  <c r="AC579" i="14"/>
  <c r="AC576" i="14"/>
  <c r="AC573" i="14"/>
  <c r="AC570" i="14"/>
  <c r="AC567" i="14"/>
  <c r="AC587" i="14"/>
  <c r="AC584" i="14"/>
  <c r="AC581" i="14"/>
  <c r="AC578" i="14"/>
  <c r="AC575" i="14"/>
  <c r="AC572" i="14"/>
  <c r="AC569" i="14"/>
  <c r="AC566" i="14"/>
  <c r="AK588" i="14"/>
  <c r="AK585" i="14"/>
  <c r="AK582" i="14"/>
  <c r="AK579" i="14"/>
  <c r="AK576" i="14"/>
  <c r="AK573" i="14"/>
  <c r="AK570" i="14"/>
  <c r="AK567" i="14"/>
  <c r="AK587" i="14"/>
  <c r="AK584" i="14"/>
  <c r="AK581" i="14"/>
  <c r="AK578" i="14"/>
  <c r="AK575" i="14"/>
  <c r="AK572" i="14"/>
  <c r="AK569" i="14"/>
  <c r="AK566" i="14"/>
  <c r="AK589" i="14"/>
  <c r="AK586" i="14"/>
  <c r="AK583" i="14"/>
  <c r="AK580" i="14"/>
  <c r="AK577" i="14"/>
  <c r="AK574" i="14"/>
  <c r="AK571" i="14"/>
  <c r="AK568" i="14"/>
  <c r="AO589" i="14"/>
  <c r="AO586" i="14"/>
  <c r="AO583" i="14"/>
  <c r="AO580" i="14"/>
  <c r="AO577" i="14"/>
  <c r="AO574" i="14"/>
  <c r="AO571" i="14"/>
  <c r="AO568" i="14"/>
  <c r="AO588" i="14"/>
  <c r="AO585" i="14"/>
  <c r="AO582" i="14"/>
  <c r="AO579" i="14"/>
  <c r="AO576" i="14"/>
  <c r="AO573" i="14"/>
  <c r="AO570" i="14"/>
  <c r="AO567" i="14"/>
  <c r="AO587" i="14"/>
  <c r="AO584" i="14"/>
  <c r="AO581" i="14"/>
  <c r="AO578" i="14"/>
  <c r="AO575" i="14"/>
  <c r="AO572" i="14"/>
  <c r="AO569" i="14"/>
  <c r="AO566" i="14"/>
  <c r="X611" i="14"/>
  <c r="X608" i="14"/>
  <c r="X613" i="14"/>
  <c r="X606" i="14"/>
  <c r="X603" i="14"/>
  <c r="X600" i="14"/>
  <c r="X597" i="14"/>
  <c r="X594" i="14"/>
  <c r="X591" i="14"/>
  <c r="X609" i="14"/>
  <c r="X612" i="14"/>
  <c r="X605" i="14"/>
  <c r="X602" i="14"/>
  <c r="X599" i="14"/>
  <c r="X596" i="14"/>
  <c r="X593" i="14"/>
  <c r="X590" i="14"/>
  <c r="X607" i="14"/>
  <c r="X604" i="14"/>
  <c r="X601" i="14"/>
  <c r="X598" i="14"/>
  <c r="X595" i="14"/>
  <c r="X592" i="14"/>
  <c r="X610" i="14"/>
  <c r="E612" i="14"/>
  <c r="E609" i="14"/>
  <c r="E606" i="14"/>
  <c r="E603" i="14"/>
  <c r="E600" i="14"/>
  <c r="E597" i="14"/>
  <c r="E594" i="14"/>
  <c r="E588" i="14"/>
  <c r="E585" i="14"/>
  <c r="E582" i="14"/>
  <c r="E579" i="14"/>
  <c r="E576" i="14"/>
  <c r="E573" i="14"/>
  <c r="E570" i="14"/>
  <c r="E564" i="14"/>
  <c r="E561" i="14"/>
  <c r="E558" i="14"/>
  <c r="E555" i="14"/>
  <c r="E552" i="14"/>
  <c r="E549" i="14"/>
  <c r="E546" i="14"/>
  <c r="E540" i="14"/>
  <c r="E537" i="14"/>
  <c r="E534" i="14"/>
  <c r="E531" i="14"/>
  <c r="E528" i="14"/>
  <c r="E525" i="14"/>
  <c r="E522" i="14"/>
  <c r="E516" i="14"/>
  <c r="E513" i="14"/>
  <c r="E510" i="14"/>
  <c r="E507" i="14"/>
  <c r="E504" i="14"/>
  <c r="E501" i="14"/>
  <c r="E498" i="14"/>
  <c r="E492" i="14"/>
  <c r="E489" i="14"/>
  <c r="E486" i="14"/>
  <c r="E483" i="14"/>
  <c r="E480" i="14"/>
  <c r="E477" i="14"/>
  <c r="E474" i="14"/>
  <c r="I612" i="14"/>
  <c r="I609" i="14"/>
  <c r="I606" i="14"/>
  <c r="I603" i="14"/>
  <c r="I600" i="14"/>
  <c r="I597" i="14"/>
  <c r="I594" i="14"/>
  <c r="I588" i="14"/>
  <c r="I585" i="14"/>
  <c r="I582" i="14"/>
  <c r="I579" i="14"/>
  <c r="I576" i="14"/>
  <c r="I573" i="14"/>
  <c r="I570" i="14"/>
  <c r="I564" i="14"/>
  <c r="I561" i="14"/>
  <c r="I558" i="14"/>
  <c r="H555" i="14"/>
  <c r="I551" i="14"/>
  <c r="H548" i="14"/>
  <c r="I544" i="14"/>
  <c r="I533" i="14"/>
  <c r="H19" i="14"/>
  <c r="H35" i="14"/>
  <c r="H37" i="14"/>
  <c r="H36" i="14"/>
  <c r="H38" i="14"/>
  <c r="H10" i="14"/>
  <c r="H12" i="14"/>
  <c r="H14" i="14"/>
  <c r="H16" i="14"/>
  <c r="H18" i="14"/>
  <c r="H22" i="14"/>
  <c r="H24" i="14"/>
  <c r="H28" i="14"/>
  <c r="H32" i="14"/>
  <c r="H34" i="14"/>
  <c r="H9" i="14"/>
  <c r="H11" i="14"/>
  <c r="H13" i="14"/>
  <c r="H15" i="14"/>
  <c r="H17" i="14"/>
  <c r="H21" i="14"/>
  <c r="H23" i="14"/>
  <c r="H27" i="14"/>
  <c r="H31" i="14"/>
  <c r="H33" i="14"/>
  <c r="H25" i="14"/>
  <c r="H29" i="14"/>
  <c r="H26" i="14"/>
  <c r="H30" i="14"/>
  <c r="H6" i="14"/>
  <c r="H5" i="14"/>
  <c r="H40" i="14"/>
  <c r="H39" i="14"/>
  <c r="H7" i="14"/>
  <c r="H8" i="14"/>
  <c r="H42" i="14"/>
  <c r="H41" i="14"/>
  <c r="H20"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2" i="14"/>
  <c r="T33" i="14"/>
  <c r="T34" i="14"/>
  <c r="T35" i="14"/>
  <c r="T36" i="14"/>
  <c r="T37" i="14"/>
  <c r="T38" i="14"/>
  <c r="T39" i="14"/>
  <c r="T40" i="14"/>
  <c r="T41" i="14"/>
  <c r="T42" i="14"/>
  <c r="T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5" i="14"/>
  <c r="F19" i="14"/>
  <c r="G19" i="14"/>
  <c r="F35" i="14"/>
  <c r="G35" i="14"/>
  <c r="F37" i="14"/>
  <c r="G37" i="14"/>
  <c r="F36" i="14"/>
  <c r="G36" i="14"/>
  <c r="F38" i="14"/>
  <c r="G38" i="14"/>
  <c r="F10" i="14"/>
  <c r="G10" i="14"/>
  <c r="F12" i="14"/>
  <c r="G12" i="14"/>
  <c r="F14" i="14"/>
  <c r="G14" i="14"/>
  <c r="F16" i="14"/>
  <c r="G16" i="14"/>
  <c r="F18" i="14"/>
  <c r="G18" i="14"/>
  <c r="F22" i="14"/>
  <c r="G22" i="14"/>
  <c r="F24" i="14"/>
  <c r="G24" i="14"/>
  <c r="F28" i="14"/>
  <c r="G28" i="14"/>
  <c r="F32" i="14"/>
  <c r="G32" i="14"/>
  <c r="F34" i="14"/>
  <c r="G34" i="14"/>
  <c r="F9" i="14"/>
  <c r="G9" i="14"/>
  <c r="F11" i="14"/>
  <c r="G11" i="14"/>
  <c r="F13" i="14"/>
  <c r="G13" i="14"/>
  <c r="F15" i="14"/>
  <c r="G15" i="14"/>
  <c r="F17" i="14"/>
  <c r="G17" i="14"/>
  <c r="F21" i="14"/>
  <c r="G21" i="14"/>
  <c r="F23" i="14"/>
  <c r="G23" i="14"/>
  <c r="F27" i="14"/>
  <c r="G27" i="14"/>
  <c r="F31" i="14"/>
  <c r="G31" i="14"/>
  <c r="F33" i="14"/>
  <c r="G33" i="14"/>
  <c r="F25" i="14"/>
  <c r="G25" i="14"/>
  <c r="F29" i="14"/>
  <c r="G29" i="14"/>
  <c r="F26" i="14"/>
  <c r="G26" i="14"/>
  <c r="F30" i="14"/>
  <c r="G30" i="14"/>
  <c r="F6" i="14"/>
  <c r="G6" i="14"/>
  <c r="F5" i="14"/>
  <c r="G5" i="14"/>
  <c r="F40" i="14"/>
  <c r="G40" i="14"/>
  <c r="F39" i="14"/>
  <c r="G39" i="14"/>
  <c r="F7" i="14"/>
  <c r="G7" i="14"/>
  <c r="F8" i="14"/>
  <c r="G8" i="14"/>
  <c r="F42" i="14"/>
  <c r="G42" i="14"/>
  <c r="F41" i="14"/>
  <c r="G41" i="14"/>
  <c r="G20" i="14"/>
  <c r="F20" i="14"/>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3" i="17"/>
  <c r="K3" i="17"/>
  <c r="J3" i="17"/>
  <c r="I3" i="17"/>
  <c r="L4" i="17"/>
  <c r="M4" i="17"/>
  <c r="L5" i="17"/>
  <c r="M5" i="17"/>
  <c r="L6" i="17"/>
  <c r="N6" i="17" s="1"/>
  <c r="M6" i="17"/>
  <c r="L7" i="17"/>
  <c r="M7" i="17"/>
  <c r="L8" i="17"/>
  <c r="M8" i="17"/>
  <c r="L9" i="17"/>
  <c r="N9" i="17" s="1"/>
  <c r="M9" i="17"/>
  <c r="L10" i="17"/>
  <c r="M10" i="17"/>
  <c r="L11" i="17"/>
  <c r="M11" i="17"/>
  <c r="L12" i="17"/>
  <c r="N12" i="17" s="1"/>
  <c r="M12" i="17"/>
  <c r="L13" i="17"/>
  <c r="M13" i="17"/>
  <c r="L14" i="17"/>
  <c r="M14" i="17"/>
  <c r="L15" i="17"/>
  <c r="N15" i="17" s="1"/>
  <c r="M15" i="17"/>
  <c r="L16" i="17"/>
  <c r="M16" i="17"/>
  <c r="L17" i="17"/>
  <c r="M17" i="17"/>
  <c r="L18" i="17"/>
  <c r="N18" i="17" s="1"/>
  <c r="M18" i="17"/>
  <c r="L19" i="17"/>
  <c r="M19" i="17"/>
  <c r="L20" i="17"/>
  <c r="M20" i="17"/>
  <c r="L21" i="17"/>
  <c r="N21" i="17" s="1"/>
  <c r="M21" i="17"/>
  <c r="L22" i="17"/>
  <c r="M22" i="17"/>
  <c r="L23" i="17"/>
  <c r="M23" i="17"/>
  <c r="L24" i="17"/>
  <c r="N24" i="17" s="1"/>
  <c r="M24" i="17"/>
  <c r="L25" i="17"/>
  <c r="M25" i="17"/>
  <c r="L26" i="17"/>
  <c r="M26" i="17"/>
  <c r="L27" i="17"/>
  <c r="N27" i="17" s="1"/>
  <c r="M27" i="17"/>
  <c r="L28" i="17"/>
  <c r="M28" i="17"/>
  <c r="L29" i="17"/>
  <c r="M29" i="17"/>
  <c r="L30" i="17"/>
  <c r="N30" i="17" s="1"/>
  <c r="M30" i="17"/>
  <c r="L31" i="17"/>
  <c r="M31" i="17"/>
  <c r="L32" i="17"/>
  <c r="M32" i="17"/>
  <c r="L33" i="17"/>
  <c r="N33" i="17" s="1"/>
  <c r="M33" i="17"/>
  <c r="L34" i="17"/>
  <c r="M34" i="17"/>
  <c r="L35" i="17"/>
  <c r="M35" i="17"/>
  <c r="L36" i="17"/>
  <c r="N36" i="17" s="1"/>
  <c r="M36" i="17"/>
  <c r="L37" i="17"/>
  <c r="M37" i="17"/>
  <c r="L38" i="17"/>
  <c r="M38" i="17"/>
  <c r="L39" i="17"/>
  <c r="N39" i="17" s="1"/>
  <c r="M39" i="17"/>
  <c r="L40" i="17"/>
  <c r="M40" i="17"/>
  <c r="L3" i="17"/>
  <c r="M3" i="17"/>
  <c r="K7"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I4" i="17"/>
  <c r="I5" i="17"/>
  <c r="I6" i="17"/>
  <c r="I7" i="17"/>
  <c r="I8" i="17"/>
  <c r="I9" i="17"/>
  <c r="I10" i="17"/>
  <c r="I11" i="17"/>
  <c r="I12" i="17"/>
  <c r="I13" i="17"/>
  <c r="I14" i="17"/>
  <c r="I15" i="17"/>
  <c r="I16" i="17"/>
  <c r="I17" i="17"/>
  <c r="I18" i="17"/>
  <c r="I19" i="17"/>
  <c r="I20" i="17"/>
  <c r="I21" i="17"/>
  <c r="I22" i="17"/>
  <c r="I23" i="17"/>
  <c r="I24" i="17"/>
  <c r="I25" i="17"/>
  <c r="K25" i="17" s="1"/>
  <c r="I26" i="17"/>
  <c r="I27" i="17"/>
  <c r="I28" i="17"/>
  <c r="I29" i="17"/>
  <c r="I30" i="17"/>
  <c r="I31" i="17"/>
  <c r="I32" i="17"/>
  <c r="I33" i="17"/>
  <c r="I34" i="17"/>
  <c r="I35" i="17"/>
  <c r="I36" i="17"/>
  <c r="I37" i="17"/>
  <c r="I38" i="17"/>
  <c r="I39" i="17"/>
  <c r="I40" i="17"/>
  <c r="P468" i="14" l="1"/>
  <c r="P465" i="14"/>
  <c r="P462" i="14"/>
  <c r="P459" i="14"/>
  <c r="P456" i="14"/>
  <c r="P453" i="14"/>
  <c r="P450" i="14"/>
  <c r="P447" i="14"/>
  <c r="P467" i="14"/>
  <c r="P469" i="14"/>
  <c r="P466" i="14"/>
  <c r="P463" i="14"/>
  <c r="P460" i="14"/>
  <c r="P457" i="14"/>
  <c r="P454" i="14"/>
  <c r="P451" i="14"/>
  <c r="P448" i="14"/>
  <c r="P458" i="14"/>
  <c r="P449" i="14"/>
  <c r="P464" i="14"/>
  <c r="P455" i="14"/>
  <c r="P461" i="14"/>
  <c r="P452" i="14"/>
  <c r="AF468" i="14"/>
  <c r="AF465" i="14"/>
  <c r="AF462" i="14"/>
  <c r="AF459" i="14"/>
  <c r="AF456" i="14"/>
  <c r="AF453" i="14"/>
  <c r="AF450" i="14"/>
  <c r="AF447" i="14"/>
  <c r="AF467" i="14"/>
  <c r="AF464" i="14"/>
  <c r="AF461" i="14"/>
  <c r="AF458" i="14"/>
  <c r="AF455" i="14"/>
  <c r="AF452" i="14"/>
  <c r="AF449" i="14"/>
  <c r="AF469" i="14"/>
  <c r="AF466" i="14"/>
  <c r="AF463" i="14"/>
  <c r="AF460" i="14"/>
  <c r="AF457" i="14"/>
  <c r="AF454" i="14"/>
  <c r="AF451" i="14"/>
  <c r="AF448" i="14"/>
  <c r="L467" i="14"/>
  <c r="L464" i="14"/>
  <c r="L461" i="14"/>
  <c r="L458" i="14"/>
  <c r="L455" i="14"/>
  <c r="L452" i="14"/>
  <c r="L449" i="14"/>
  <c r="L469" i="14"/>
  <c r="L466" i="14"/>
  <c r="L463" i="14"/>
  <c r="L460" i="14"/>
  <c r="L457" i="14"/>
  <c r="L454" i="14"/>
  <c r="L451" i="14"/>
  <c r="L448" i="14"/>
  <c r="L468" i="14"/>
  <c r="L465" i="14"/>
  <c r="L462" i="14"/>
  <c r="L459" i="14"/>
  <c r="L456" i="14"/>
  <c r="L453" i="14"/>
  <c r="L450" i="14"/>
  <c r="L447" i="14"/>
  <c r="AK467" i="14"/>
  <c r="AK464" i="14"/>
  <c r="AK461" i="14"/>
  <c r="AK458" i="14"/>
  <c r="AK455" i="14"/>
  <c r="AK452" i="14"/>
  <c r="AK449" i="14"/>
  <c r="AK469" i="14"/>
  <c r="AK466" i="14"/>
  <c r="AK463" i="14"/>
  <c r="AK460" i="14"/>
  <c r="AK457" i="14"/>
  <c r="AK454" i="14"/>
  <c r="AK451" i="14"/>
  <c r="AK448" i="14"/>
  <c r="AK459" i="14"/>
  <c r="AK456" i="14"/>
  <c r="AK453" i="14"/>
  <c r="AK468" i="14"/>
  <c r="AK450" i="14"/>
  <c r="AK465" i="14"/>
  <c r="AK447" i="14"/>
  <c r="AK462" i="14"/>
  <c r="I448" i="14"/>
  <c r="I451" i="14"/>
  <c r="I454" i="14"/>
  <c r="I457" i="14"/>
  <c r="I460" i="14"/>
  <c r="I463" i="14"/>
  <c r="I466" i="14"/>
  <c r="I469" i="14"/>
  <c r="I449" i="14"/>
  <c r="I452" i="14"/>
  <c r="I455" i="14"/>
  <c r="I458" i="14"/>
  <c r="I461" i="14"/>
  <c r="I464" i="14"/>
  <c r="I467" i="14"/>
  <c r="I450" i="14"/>
  <c r="I453" i="14"/>
  <c r="I456" i="14"/>
  <c r="I459" i="14"/>
  <c r="I462" i="14"/>
  <c r="I465" i="14"/>
  <c r="I468" i="14"/>
  <c r="I447" i="14"/>
  <c r="X468" i="14"/>
  <c r="X465" i="14"/>
  <c r="X462" i="14"/>
  <c r="X459" i="14"/>
  <c r="X456" i="14"/>
  <c r="X453" i="14"/>
  <c r="X450" i="14"/>
  <c r="X447" i="14"/>
  <c r="X467" i="14"/>
  <c r="X464" i="14"/>
  <c r="X461" i="14"/>
  <c r="X458" i="14"/>
  <c r="X455" i="14"/>
  <c r="X452" i="14"/>
  <c r="X449" i="14"/>
  <c r="X469" i="14"/>
  <c r="X466" i="14"/>
  <c r="X463" i="14"/>
  <c r="X460" i="14"/>
  <c r="X457" i="14"/>
  <c r="X454" i="14"/>
  <c r="X451" i="14"/>
  <c r="X448" i="14"/>
  <c r="Y467" i="14"/>
  <c r="Y464" i="14"/>
  <c r="Y461" i="14"/>
  <c r="Y458" i="14"/>
  <c r="Y455" i="14"/>
  <c r="Y452" i="14"/>
  <c r="Y449" i="14"/>
  <c r="Y469" i="14"/>
  <c r="Y466" i="14"/>
  <c r="Y463" i="14"/>
  <c r="Y460" i="14"/>
  <c r="Y457" i="14"/>
  <c r="Y454" i="14"/>
  <c r="Y451" i="14"/>
  <c r="Y448" i="14"/>
  <c r="Y468" i="14"/>
  <c r="Y465" i="14"/>
  <c r="Y462" i="14"/>
  <c r="Y459" i="14"/>
  <c r="Y456" i="14"/>
  <c r="Y453" i="14"/>
  <c r="Y450" i="14"/>
  <c r="Y447" i="14"/>
  <c r="AJ468" i="14"/>
  <c r="AJ465" i="14"/>
  <c r="AJ462" i="14"/>
  <c r="AJ459" i="14"/>
  <c r="AJ456" i="14"/>
  <c r="AJ453" i="14"/>
  <c r="AJ450" i="14"/>
  <c r="AJ447" i="14"/>
  <c r="AJ467" i="14"/>
  <c r="AJ464" i="14"/>
  <c r="AJ461" i="14"/>
  <c r="AJ458" i="14"/>
  <c r="AJ455" i="14"/>
  <c r="AJ452" i="14"/>
  <c r="AJ449" i="14"/>
  <c r="AJ469" i="14"/>
  <c r="AJ466" i="14"/>
  <c r="AJ463" i="14"/>
  <c r="AJ460" i="14"/>
  <c r="AJ457" i="14"/>
  <c r="AJ454" i="14"/>
  <c r="AJ451" i="14"/>
  <c r="AJ448" i="14"/>
  <c r="H448" i="14"/>
  <c r="H451" i="14"/>
  <c r="H454" i="14"/>
  <c r="H457" i="14"/>
  <c r="H460" i="14"/>
  <c r="H463" i="14"/>
  <c r="H466" i="14"/>
  <c r="H469" i="14"/>
  <c r="H449" i="14"/>
  <c r="H452" i="14"/>
  <c r="H455" i="14"/>
  <c r="H458" i="14"/>
  <c r="H461" i="14"/>
  <c r="H464" i="14"/>
  <c r="H467" i="14"/>
  <c r="H450" i="14"/>
  <c r="H453" i="14"/>
  <c r="H456" i="14"/>
  <c r="H459" i="14"/>
  <c r="H462" i="14"/>
  <c r="H465" i="14"/>
  <c r="H468" i="14"/>
  <c r="H447" i="14"/>
  <c r="Q467" i="14"/>
  <c r="Q464" i="14"/>
  <c r="Q461" i="14"/>
  <c r="Q458" i="14"/>
  <c r="Q455" i="14"/>
  <c r="Q452" i="14"/>
  <c r="Q449" i="14"/>
  <c r="Q468" i="14"/>
  <c r="Q465" i="14"/>
  <c r="Q462" i="14"/>
  <c r="Q459" i="14"/>
  <c r="Q456" i="14"/>
  <c r="Q453" i="14"/>
  <c r="Q450" i="14"/>
  <c r="Q447" i="14"/>
  <c r="Q469" i="14"/>
  <c r="Q466" i="14"/>
  <c r="Q457" i="14"/>
  <c r="Q448" i="14"/>
  <c r="Q463" i="14"/>
  <c r="Q454" i="14"/>
  <c r="Q460" i="14"/>
  <c r="Q451" i="14"/>
  <c r="AN469" i="14"/>
  <c r="AN466" i="14"/>
  <c r="AN463" i="14"/>
  <c r="AN460" i="14"/>
  <c r="AN457" i="14"/>
  <c r="AN454" i="14"/>
  <c r="AN451" i="14"/>
  <c r="AN448" i="14"/>
  <c r="AN468" i="14"/>
  <c r="AN465" i="14"/>
  <c r="AN462" i="14"/>
  <c r="AN459" i="14"/>
  <c r="AN456" i="14"/>
  <c r="AN453" i="14"/>
  <c r="AN450" i="14"/>
  <c r="AN447" i="14"/>
  <c r="AN467" i="14"/>
  <c r="AN449" i="14"/>
  <c r="AN464" i="14"/>
  <c r="AN461" i="14"/>
  <c r="AN458" i="14"/>
  <c r="AN455" i="14"/>
  <c r="AN452" i="14"/>
  <c r="AB467" i="14"/>
  <c r="AB469" i="14"/>
  <c r="AB466" i="14"/>
  <c r="AB468" i="14"/>
  <c r="AB465" i="14"/>
  <c r="AB462" i="14"/>
  <c r="AB459" i="14"/>
  <c r="AB456" i="14"/>
  <c r="AB453" i="14"/>
  <c r="AB450" i="14"/>
  <c r="AB447" i="14"/>
  <c r="AB457" i="14"/>
  <c r="AB461" i="14"/>
  <c r="AB449" i="14"/>
  <c r="AB460" i="14"/>
  <c r="AB452" i="14"/>
  <c r="AB464" i="14"/>
  <c r="AB455" i="14"/>
  <c r="AB448" i="14"/>
  <c r="AB463" i="14"/>
  <c r="AB451" i="14"/>
  <c r="AB458" i="14"/>
  <c r="AB454" i="14"/>
  <c r="T469" i="14"/>
  <c r="T466" i="14"/>
  <c r="T463" i="14"/>
  <c r="T460" i="14"/>
  <c r="T457" i="14"/>
  <c r="T454" i="14"/>
  <c r="T451" i="14"/>
  <c r="T448" i="14"/>
  <c r="T468" i="14"/>
  <c r="T465" i="14"/>
  <c r="T462" i="14"/>
  <c r="T459" i="14"/>
  <c r="T456" i="14"/>
  <c r="T453" i="14"/>
  <c r="T450" i="14"/>
  <c r="T447" i="14"/>
  <c r="T467" i="14"/>
  <c r="T464" i="14"/>
  <c r="T461" i="14"/>
  <c r="T458" i="14"/>
  <c r="T455" i="14"/>
  <c r="T452" i="14"/>
  <c r="T449" i="14"/>
  <c r="D448" i="14"/>
  <c r="D451" i="14"/>
  <c r="D454" i="14"/>
  <c r="D457" i="14"/>
  <c r="D460" i="14"/>
  <c r="D463" i="14"/>
  <c r="D466" i="14"/>
  <c r="D469" i="14"/>
  <c r="D449" i="14"/>
  <c r="D452" i="14"/>
  <c r="D455" i="14"/>
  <c r="D458" i="14"/>
  <c r="D461" i="14"/>
  <c r="D464" i="14"/>
  <c r="D467" i="14"/>
  <c r="D450" i="14"/>
  <c r="D453" i="14"/>
  <c r="D456" i="14"/>
  <c r="D459" i="14"/>
  <c r="D462" i="14"/>
  <c r="D465" i="14"/>
  <c r="D468" i="14"/>
  <c r="AO469" i="14"/>
  <c r="AO466" i="14"/>
  <c r="AO463" i="14"/>
  <c r="AO460" i="14"/>
  <c r="AO457" i="14"/>
  <c r="AO454" i="14"/>
  <c r="AO451" i="14"/>
  <c r="AO448" i="14"/>
  <c r="AO468" i="14"/>
  <c r="AO465" i="14"/>
  <c r="AO462" i="14"/>
  <c r="AO459" i="14"/>
  <c r="AO456" i="14"/>
  <c r="AO453" i="14"/>
  <c r="AO450" i="14"/>
  <c r="AO447" i="14"/>
  <c r="AO467" i="14"/>
  <c r="AO464" i="14"/>
  <c r="AO461" i="14"/>
  <c r="AO458" i="14"/>
  <c r="AO455" i="14"/>
  <c r="AO452" i="14"/>
  <c r="AO449" i="14"/>
  <c r="AC469" i="14"/>
  <c r="AC466" i="14"/>
  <c r="AC463" i="14"/>
  <c r="AC460" i="14"/>
  <c r="AC457" i="14"/>
  <c r="AC467" i="14"/>
  <c r="AC461" i="14"/>
  <c r="AC453" i="14"/>
  <c r="AC449" i="14"/>
  <c r="AC465" i="14"/>
  <c r="AC456" i="14"/>
  <c r="AC452" i="14"/>
  <c r="AC464" i="14"/>
  <c r="AC455" i="14"/>
  <c r="AC448" i="14"/>
  <c r="AC459" i="14"/>
  <c r="AC451" i="14"/>
  <c r="AC458" i="14"/>
  <c r="AC454" i="14"/>
  <c r="AC447" i="14"/>
  <c r="AC468" i="14"/>
  <c r="AC462" i="14"/>
  <c r="AC450" i="14"/>
  <c r="U468" i="14"/>
  <c r="U465" i="14"/>
  <c r="U462" i="14"/>
  <c r="U459" i="14"/>
  <c r="U456" i="14"/>
  <c r="U453" i="14"/>
  <c r="U450" i="14"/>
  <c r="U447" i="14"/>
  <c r="U467" i="14"/>
  <c r="U464" i="14"/>
  <c r="U461" i="14"/>
  <c r="U458" i="14"/>
  <c r="U455" i="14"/>
  <c r="U452" i="14"/>
  <c r="U449" i="14"/>
  <c r="U469" i="14"/>
  <c r="U466" i="14"/>
  <c r="U463" i="14"/>
  <c r="U460" i="14"/>
  <c r="U457" i="14"/>
  <c r="U454" i="14"/>
  <c r="U451" i="14"/>
  <c r="U448" i="14"/>
  <c r="M467" i="14"/>
  <c r="M464" i="14"/>
  <c r="M461" i="14"/>
  <c r="M458" i="14"/>
  <c r="M455" i="14"/>
  <c r="M452" i="14"/>
  <c r="M449" i="14"/>
  <c r="M469" i="14"/>
  <c r="M466" i="14"/>
  <c r="M463" i="14"/>
  <c r="M460" i="14"/>
  <c r="M457" i="14"/>
  <c r="M454" i="14"/>
  <c r="M451" i="14"/>
  <c r="M448" i="14"/>
  <c r="M468" i="14"/>
  <c r="M465" i="14"/>
  <c r="M462" i="14"/>
  <c r="M459" i="14"/>
  <c r="M456" i="14"/>
  <c r="M453" i="14"/>
  <c r="M450" i="14"/>
  <c r="M447" i="14"/>
  <c r="AG467" i="14"/>
  <c r="AG464" i="14"/>
  <c r="AG461" i="14"/>
  <c r="AG458" i="14"/>
  <c r="AG455" i="14"/>
  <c r="AG452" i="14"/>
  <c r="AG449" i="14"/>
  <c r="AG469" i="14"/>
  <c r="AG466" i="14"/>
  <c r="AG463" i="14"/>
  <c r="AG460" i="14"/>
  <c r="AG457" i="14"/>
  <c r="AG454" i="14"/>
  <c r="AG451" i="14"/>
  <c r="AG448" i="14"/>
  <c r="AG468" i="14"/>
  <c r="AG465" i="14"/>
  <c r="AG462" i="14"/>
  <c r="AG459" i="14"/>
  <c r="AG456" i="14"/>
  <c r="AG453" i="14"/>
  <c r="AG450" i="14"/>
  <c r="AG447" i="14"/>
  <c r="E450" i="14"/>
  <c r="E453" i="14"/>
  <c r="E456" i="14"/>
  <c r="E459" i="14"/>
  <c r="E462" i="14"/>
  <c r="E465" i="14"/>
  <c r="E468" i="14"/>
  <c r="E448" i="14"/>
  <c r="E451" i="14"/>
  <c r="E454" i="14"/>
  <c r="E457" i="14"/>
  <c r="E460" i="14"/>
  <c r="E463" i="14"/>
  <c r="E466" i="14"/>
  <c r="E469" i="14"/>
  <c r="E449" i="14"/>
  <c r="E452" i="14"/>
  <c r="E455" i="14"/>
  <c r="E458" i="14"/>
  <c r="E461" i="14"/>
  <c r="E464" i="14"/>
  <c r="E467" i="14"/>
  <c r="K38" i="17"/>
  <c r="K32" i="17"/>
  <c r="K26" i="17"/>
  <c r="K20" i="17"/>
  <c r="K14" i="17"/>
  <c r="K8" i="17"/>
  <c r="K37" i="17"/>
  <c r="K31" i="17"/>
  <c r="K19" i="17"/>
  <c r="K13" i="17"/>
  <c r="N38" i="17"/>
  <c r="N32" i="17"/>
  <c r="N26" i="17"/>
  <c r="N23" i="17"/>
  <c r="N17" i="17"/>
  <c r="N11" i="17"/>
  <c r="N8" i="17"/>
  <c r="N5" i="17"/>
  <c r="K40" i="17"/>
  <c r="K34" i="17"/>
  <c r="K28" i="17"/>
  <c r="K22" i="17"/>
  <c r="K16" i="17"/>
  <c r="K10" i="17"/>
  <c r="K4" i="17"/>
  <c r="K36" i="17"/>
  <c r="K30" i="17"/>
  <c r="K18" i="17"/>
  <c r="K12" i="17"/>
  <c r="K6" i="17"/>
  <c r="N40" i="17"/>
  <c r="N37" i="17"/>
  <c r="N34" i="17"/>
  <c r="N31" i="17"/>
  <c r="N28" i="17"/>
  <c r="N25" i="17"/>
  <c r="N22" i="17"/>
  <c r="N19" i="17"/>
  <c r="N16" i="17"/>
  <c r="N13" i="17"/>
  <c r="N10" i="17"/>
  <c r="N7" i="17"/>
  <c r="N4" i="17"/>
  <c r="K39" i="17"/>
  <c r="K33" i="17"/>
  <c r="K27" i="17"/>
  <c r="K21" i="17"/>
  <c r="K15" i="17"/>
  <c r="K9" i="17"/>
  <c r="K35" i="17"/>
  <c r="K29" i="17"/>
  <c r="K23" i="17"/>
  <c r="K17" i="17"/>
  <c r="K11" i="17"/>
  <c r="K5" i="17"/>
  <c r="N3" i="17"/>
  <c r="N35" i="17"/>
  <c r="N29" i="17"/>
  <c r="N20" i="17"/>
  <c r="N14" i="17"/>
  <c r="K24" i="17"/>
  <c r="E4" i="12" l="1"/>
  <c r="F4" i="12"/>
  <c r="E5" i="12"/>
  <c r="F5" i="12"/>
  <c r="E6" i="12"/>
  <c r="F6" i="12"/>
  <c r="E7" i="12"/>
  <c r="F7" i="12"/>
  <c r="E8" i="12"/>
  <c r="F8" i="12"/>
  <c r="E9" i="12"/>
  <c r="F9" i="12"/>
  <c r="E10" i="12"/>
  <c r="F10" i="12"/>
  <c r="E11" i="12"/>
  <c r="F11" i="12"/>
  <c r="E12" i="12"/>
  <c r="F12" i="12"/>
  <c r="E13" i="12"/>
  <c r="F13" i="12"/>
  <c r="E14" i="12"/>
  <c r="F14" i="12"/>
  <c r="E15" i="12"/>
  <c r="F15" i="12"/>
  <c r="E16" i="12"/>
  <c r="F16" i="12"/>
  <c r="E17" i="12"/>
  <c r="F17" i="12"/>
  <c r="E18" i="12"/>
  <c r="F18" i="12"/>
  <c r="E19" i="12"/>
  <c r="F19" i="12"/>
  <c r="E20" i="12"/>
  <c r="F20" i="12"/>
  <c r="E21" i="12"/>
  <c r="F21" i="12"/>
  <c r="E22" i="12"/>
  <c r="F22" i="12"/>
  <c r="E23" i="12"/>
  <c r="F23" i="12"/>
  <c r="E24" i="12"/>
  <c r="F24" i="12"/>
  <c r="E25" i="12"/>
  <c r="F25" i="12"/>
  <c r="E26" i="12"/>
  <c r="F26" i="12"/>
  <c r="E27" i="12"/>
  <c r="F27" i="12"/>
  <c r="E28" i="12"/>
  <c r="F28" i="12"/>
  <c r="E29" i="12"/>
  <c r="F29" i="12"/>
  <c r="E30" i="12"/>
  <c r="F30" i="12"/>
  <c r="E31" i="12"/>
  <c r="F31" i="12"/>
  <c r="E32" i="12"/>
  <c r="F32" i="12"/>
  <c r="E33" i="12"/>
  <c r="F33" i="12"/>
  <c r="E34" i="12"/>
  <c r="F34" i="12"/>
  <c r="E35" i="12"/>
  <c r="F35" i="12"/>
  <c r="E36" i="12"/>
  <c r="F36" i="12"/>
  <c r="E37" i="12"/>
  <c r="F37" i="12"/>
  <c r="E38" i="12"/>
  <c r="F38" i="12"/>
  <c r="E39" i="12"/>
  <c r="F39" i="12"/>
  <c r="E40" i="12"/>
  <c r="F40" i="12"/>
  <c r="E41" i="12"/>
  <c r="F41" i="12"/>
  <c r="E42" i="12"/>
  <c r="F42" i="12"/>
  <c r="E43" i="12"/>
  <c r="F43" i="12"/>
  <c r="E44" i="12"/>
  <c r="F44" i="12"/>
  <c r="E45" i="12"/>
  <c r="F45" i="12"/>
  <c r="E46" i="12"/>
  <c r="F46" i="12"/>
  <c r="E47" i="12"/>
  <c r="F47" i="12"/>
  <c r="E48" i="12"/>
  <c r="F48" i="12"/>
  <c r="E49" i="12"/>
  <c r="F49" i="12"/>
  <c r="E50" i="12"/>
  <c r="F50" i="12"/>
  <c r="E51" i="12"/>
  <c r="F51" i="12"/>
  <c r="E52" i="12"/>
  <c r="F52" i="12"/>
  <c r="E53" i="12"/>
  <c r="F53" i="12"/>
  <c r="E54" i="12"/>
  <c r="F54" i="12"/>
  <c r="E55" i="12"/>
  <c r="F55" i="12"/>
  <c r="E56" i="12"/>
  <c r="F56" i="12"/>
  <c r="E57" i="12"/>
  <c r="F57" i="12"/>
  <c r="E58" i="12"/>
  <c r="F58" i="12"/>
  <c r="E59" i="12"/>
  <c r="F59" i="12"/>
  <c r="E60" i="12"/>
  <c r="F60" i="12"/>
  <c r="E61" i="12"/>
  <c r="F61" i="12"/>
  <c r="E62" i="12"/>
  <c r="F62" i="12"/>
  <c r="F3" i="12"/>
  <c r="E3" i="12"/>
  <c r="R5" i="14"/>
  <c r="S4"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S79" i="15"/>
  <c r="S80" i="15"/>
  <c r="S81" i="15"/>
  <c r="S82" i="15"/>
  <c r="S83" i="15"/>
  <c r="S84" i="15"/>
  <c r="S85" i="15"/>
  <c r="S86" i="15"/>
  <c r="S87" i="15"/>
  <c r="S88"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S164" i="15"/>
  <c r="S165" i="15"/>
  <c r="S166" i="15"/>
  <c r="S167" i="15"/>
  <c r="S168" i="15"/>
  <c r="S169" i="15"/>
  <c r="S170" i="15"/>
  <c r="S171" i="15"/>
  <c r="S172" i="15"/>
  <c r="S173" i="15"/>
  <c r="S174" i="15"/>
  <c r="S175" i="15"/>
  <c r="S176" i="15"/>
  <c r="S177" i="15"/>
  <c r="S178" i="15"/>
  <c r="S179" i="15"/>
  <c r="S180" i="15"/>
  <c r="S181" i="15"/>
  <c r="S182" i="15"/>
  <c r="S183" i="15"/>
  <c r="S184" i="15"/>
  <c r="S185" i="15"/>
  <c r="S186" i="15"/>
  <c r="S187" i="15"/>
  <c r="S188" i="15"/>
  <c r="S189" i="15"/>
  <c r="S190" i="15"/>
  <c r="S191" i="15"/>
  <c r="S192" i="15"/>
  <c r="S193" i="15"/>
  <c r="S194" i="15"/>
  <c r="S195" i="15"/>
  <c r="S196" i="15"/>
  <c r="S197" i="15"/>
  <c r="S198" i="15"/>
  <c r="S199" i="15"/>
  <c r="S200" i="15"/>
  <c r="S201" i="15"/>
  <c r="S202" i="15"/>
  <c r="S203" i="15"/>
  <c r="S204" i="15"/>
  <c r="S205" i="15"/>
  <c r="S206" i="15"/>
  <c r="S207" i="15"/>
  <c r="S208" i="15"/>
  <c r="S209" i="15"/>
  <c r="S210" i="15"/>
  <c r="S211" i="15"/>
  <c r="S212" i="15"/>
  <c r="S213" i="15"/>
  <c r="S214" i="15"/>
  <c r="S215" i="15"/>
  <c r="S216" i="15"/>
  <c r="S217" i="15"/>
  <c r="S218" i="15"/>
  <c r="S219" i="15"/>
  <c r="S220" i="15"/>
  <c r="S221" i="15"/>
  <c r="S222" i="15"/>
  <c r="S223" i="15"/>
  <c r="S224" i="15"/>
  <c r="S225" i="15"/>
  <c r="S226" i="15"/>
  <c r="S227" i="15"/>
  <c r="S228" i="15"/>
  <c r="S229" i="15"/>
  <c r="S230" i="15"/>
  <c r="S231" i="15"/>
  <c r="S232" i="15"/>
  <c r="S233" i="15"/>
  <c r="S234" i="15"/>
  <c r="S235" i="15"/>
  <c r="S236" i="15"/>
  <c r="S237" i="15"/>
  <c r="S238" i="15"/>
  <c r="S239" i="15"/>
  <c r="S240" i="15"/>
  <c r="S241" i="15"/>
  <c r="S242" i="15"/>
  <c r="S243" i="15"/>
  <c r="S244" i="15"/>
  <c r="S245" i="15"/>
  <c r="S246" i="15"/>
  <c r="S247" i="15"/>
  <c r="S248" i="15"/>
  <c r="S249" i="15"/>
  <c r="S250" i="15"/>
  <c r="S251" i="15"/>
  <c r="S252" i="15"/>
  <c r="S253" i="15"/>
  <c r="S254" i="15"/>
  <c r="S255" i="15"/>
  <c r="S256" i="15"/>
  <c r="S257" i="15"/>
  <c r="S258" i="15"/>
  <c r="S259" i="15"/>
  <c r="S260" i="15"/>
  <c r="S261" i="15"/>
  <c r="S262" i="15"/>
  <c r="S263" i="15"/>
  <c r="S264" i="15"/>
  <c r="S265" i="15"/>
  <c r="S266" i="15"/>
  <c r="S267" i="15"/>
  <c r="S268" i="15"/>
  <c r="S269" i="15"/>
  <c r="S270" i="15"/>
  <c r="S271" i="15"/>
  <c r="S272" i="15"/>
  <c r="S273" i="15"/>
  <c r="S274" i="15"/>
  <c r="S275" i="15"/>
  <c r="S276" i="15"/>
  <c r="S277" i="15"/>
  <c r="S278" i="15"/>
  <c r="S279" i="15"/>
  <c r="S280" i="15"/>
  <c r="S281" i="15"/>
  <c r="S282" i="15"/>
  <c r="S283" i="15"/>
  <c r="S284" i="15"/>
  <c r="S285" i="15"/>
  <c r="S286" i="15"/>
  <c r="S287" i="15"/>
  <c r="S288" i="15"/>
  <c r="S289" i="15"/>
  <c r="S290" i="15"/>
  <c r="S291" i="15"/>
  <c r="S292" i="15"/>
  <c r="S293" i="15"/>
  <c r="S294" i="15"/>
  <c r="S295" i="15"/>
  <c r="S296" i="15"/>
  <c r="S297" i="15"/>
  <c r="S298" i="15"/>
  <c r="S299" i="15"/>
  <c r="S300" i="15"/>
  <c r="S301" i="15"/>
  <c r="S302" i="15"/>
  <c r="S303" i="15"/>
  <c r="S304" i="15"/>
  <c r="S305" i="15"/>
  <c r="S306" i="15"/>
  <c r="S307" i="15"/>
  <c r="S308" i="15"/>
  <c r="S309" i="15"/>
  <c r="S310" i="15"/>
  <c r="S311" i="15"/>
  <c r="S312" i="15"/>
  <c r="S313" i="15"/>
  <c r="S314" i="15"/>
  <c r="S315" i="15"/>
  <c r="S316" i="15"/>
  <c r="S317" i="15"/>
  <c r="S318" i="15"/>
  <c r="S319" i="15"/>
  <c r="S320" i="15"/>
  <c r="S321" i="15"/>
  <c r="S322" i="15"/>
  <c r="S323" i="15"/>
  <c r="S324" i="15"/>
  <c r="S325" i="15"/>
  <c r="S326" i="15"/>
  <c r="S327" i="15"/>
  <c r="S328" i="15"/>
  <c r="S329" i="15"/>
  <c r="S330" i="15"/>
  <c r="S331" i="15"/>
  <c r="S332" i="15"/>
  <c r="S333" i="15"/>
  <c r="S334" i="15"/>
  <c r="S335" i="15"/>
  <c r="S336" i="15"/>
  <c r="S337" i="15"/>
  <c r="S338" i="15"/>
  <c r="S339" i="15"/>
  <c r="S340" i="15"/>
  <c r="S341" i="15"/>
  <c r="S342" i="15"/>
  <c r="S343" i="15"/>
  <c r="S344" i="15"/>
  <c r="S345" i="15"/>
  <c r="S346" i="15"/>
  <c r="S347" i="15"/>
  <c r="S348" i="15"/>
  <c r="S349" i="15"/>
  <c r="S350" i="15"/>
  <c r="S351" i="15"/>
  <c r="S352" i="15"/>
  <c r="S353" i="15"/>
  <c r="S354" i="15"/>
  <c r="S355" i="15"/>
  <c r="S356" i="15"/>
  <c r="S357" i="15"/>
  <c r="S358" i="15"/>
  <c r="S359" i="15"/>
  <c r="S360" i="15"/>
  <c r="S361" i="15"/>
  <c r="S362" i="15"/>
  <c r="S363" i="15"/>
  <c r="S364" i="15"/>
  <c r="S365" i="15"/>
  <c r="S366" i="15"/>
  <c r="S367" i="15"/>
  <c r="S368" i="15"/>
  <c r="S369" i="15"/>
  <c r="S370" i="15"/>
  <c r="S371" i="15"/>
  <c r="S372" i="15"/>
  <c r="S373" i="15"/>
  <c r="S374" i="15"/>
  <c r="S375" i="15"/>
  <c r="S376" i="15"/>
  <c r="S377" i="15"/>
  <c r="S378" i="15"/>
  <c r="S379" i="15"/>
  <c r="S380" i="15"/>
  <c r="S381" i="15"/>
  <c r="S382" i="15"/>
  <c r="S383" i="15"/>
  <c r="S384" i="15"/>
  <c r="S385" i="15"/>
  <c r="S386" i="15"/>
  <c r="S387" i="15"/>
  <c r="S388" i="15"/>
  <c r="S389" i="15"/>
  <c r="S390" i="15"/>
  <c r="S391" i="15"/>
  <c r="S392" i="15"/>
  <c r="S393" i="15"/>
  <c r="S394" i="15"/>
  <c r="S395" i="15"/>
  <c r="S396" i="15"/>
  <c r="S397" i="15"/>
  <c r="S398" i="15"/>
  <c r="S399" i="15"/>
  <c r="S400" i="15"/>
  <c r="S401" i="15"/>
  <c r="S402" i="15"/>
  <c r="S403" i="15"/>
  <c r="S404" i="15"/>
  <c r="S405" i="15"/>
  <c r="S406" i="15"/>
  <c r="S407" i="15"/>
  <c r="S408" i="15"/>
  <c r="S409" i="15"/>
  <c r="S410" i="15"/>
  <c r="S411" i="15"/>
  <c r="S412" i="15"/>
  <c r="S413" i="15"/>
  <c r="S414" i="15"/>
  <c r="S415" i="15"/>
  <c r="S416" i="15"/>
  <c r="S417" i="15"/>
  <c r="S418" i="15"/>
  <c r="S419" i="15"/>
  <c r="S420" i="15"/>
  <c r="S421" i="15"/>
  <c r="S422" i="15"/>
  <c r="S423" i="15"/>
  <c r="S424" i="15"/>
  <c r="S425" i="15"/>
  <c r="S426" i="15"/>
  <c r="S427" i="15"/>
  <c r="S428" i="15"/>
  <c r="S429" i="15"/>
  <c r="S430" i="15"/>
  <c r="S431" i="15"/>
  <c r="S432" i="15"/>
  <c r="S433" i="15"/>
  <c r="S434" i="15"/>
  <c r="S435" i="15"/>
  <c r="S436" i="15"/>
  <c r="S437" i="15"/>
  <c r="S438" i="15"/>
  <c r="S439" i="15"/>
  <c r="S440" i="15"/>
  <c r="S441" i="15"/>
  <c r="S442" i="15"/>
  <c r="S443" i="15"/>
  <c r="S444" i="15"/>
  <c r="S445" i="15"/>
  <c r="S446" i="15"/>
  <c r="S447" i="15"/>
  <c r="S448" i="15"/>
  <c r="S449" i="15"/>
  <c r="S450" i="15"/>
  <c r="S451" i="15"/>
  <c r="S452" i="15"/>
  <c r="S453" i="15"/>
  <c r="S454" i="15"/>
  <c r="S455" i="15"/>
  <c r="S456" i="15"/>
  <c r="S457" i="15"/>
  <c r="S458" i="15"/>
  <c r="S459" i="15"/>
  <c r="S460" i="15"/>
  <c r="S461" i="15"/>
  <c r="S462" i="15"/>
  <c r="S463" i="15"/>
  <c r="S464" i="15"/>
  <c r="S465" i="15"/>
  <c r="S466" i="15"/>
  <c r="S467" i="15"/>
  <c r="S468" i="15"/>
  <c r="S469" i="15"/>
  <c r="S470" i="15"/>
  <c r="S471" i="15"/>
  <c r="S472" i="15"/>
  <c r="S473" i="15"/>
  <c r="S474" i="15"/>
  <c r="S475" i="15"/>
  <c r="S476" i="15"/>
  <c r="S477" i="15"/>
  <c r="S478" i="15"/>
  <c r="S479" i="15"/>
  <c r="S480" i="15"/>
  <c r="S481" i="15"/>
  <c r="S482" i="15"/>
  <c r="S483" i="15"/>
  <c r="S484" i="15"/>
  <c r="S485" i="15"/>
  <c r="S486" i="15"/>
  <c r="S487" i="15"/>
  <c r="S488" i="15"/>
  <c r="S489" i="15"/>
  <c r="S490" i="15"/>
  <c r="S491" i="15"/>
  <c r="S492" i="15"/>
  <c r="S493" i="15"/>
  <c r="S494" i="15"/>
  <c r="S495" i="15"/>
  <c r="S496" i="15"/>
  <c r="S497" i="15"/>
  <c r="S498" i="15"/>
  <c r="S499" i="15"/>
  <c r="S500" i="15"/>
  <c r="S501" i="15"/>
  <c r="S502" i="15"/>
  <c r="S503" i="15"/>
  <c r="S504" i="15"/>
  <c r="S505" i="15"/>
  <c r="S506" i="15"/>
  <c r="S507" i="15"/>
  <c r="S508" i="15"/>
  <c r="S509" i="15"/>
  <c r="S510" i="15"/>
  <c r="S511" i="15"/>
  <c r="S512" i="15"/>
  <c r="S513" i="15"/>
  <c r="S514" i="15"/>
  <c r="S515" i="15"/>
  <c r="S516" i="15"/>
  <c r="S517" i="15"/>
  <c r="S518" i="15"/>
  <c r="S519" i="15"/>
  <c r="S520" i="15"/>
  <c r="S521" i="15"/>
  <c r="S522" i="15"/>
  <c r="S523" i="15"/>
  <c r="S524" i="15"/>
  <c r="S525" i="15"/>
  <c r="S526" i="15"/>
  <c r="S527" i="15"/>
  <c r="S528" i="15"/>
  <c r="S529" i="15"/>
  <c r="S530" i="15"/>
  <c r="S531" i="15"/>
  <c r="S532" i="15"/>
  <c r="S533" i="15"/>
  <c r="S534" i="15"/>
  <c r="S535" i="15"/>
  <c r="S536" i="15"/>
  <c r="S537" i="15"/>
  <c r="S538" i="15"/>
  <c r="S539" i="15"/>
  <c r="S540" i="15"/>
  <c r="S541" i="15"/>
  <c r="S542" i="15"/>
  <c r="S543" i="15"/>
  <c r="S544" i="15"/>
  <c r="S545" i="15"/>
  <c r="S546" i="15"/>
  <c r="S547" i="15"/>
  <c r="S548" i="15"/>
  <c r="S549" i="15"/>
  <c r="S550" i="15"/>
  <c r="S551" i="15"/>
  <c r="S552" i="15"/>
  <c r="S553" i="15"/>
  <c r="S554" i="15"/>
  <c r="S555" i="15"/>
  <c r="S556" i="15"/>
  <c r="S557" i="15"/>
  <c r="S558" i="15"/>
  <c r="S559" i="15"/>
  <c r="S560" i="15"/>
  <c r="S561" i="15"/>
  <c r="S562" i="15"/>
  <c r="S563" i="15"/>
  <c r="S564" i="15"/>
  <c r="S565" i="15"/>
  <c r="S566" i="15"/>
  <c r="S567" i="15"/>
  <c r="S568" i="15"/>
  <c r="S569" i="15"/>
  <c r="S570" i="15"/>
  <c r="S571" i="15"/>
  <c r="S572" i="15"/>
  <c r="S573" i="15"/>
  <c r="S574" i="15"/>
  <c r="S575" i="15"/>
  <c r="S576" i="15"/>
  <c r="S577" i="15"/>
  <c r="S578" i="15"/>
  <c r="S579" i="15"/>
  <c r="S580" i="15"/>
  <c r="S581" i="15"/>
  <c r="S582" i="15"/>
  <c r="S583" i="15"/>
  <c r="S584" i="15"/>
  <c r="S585" i="15"/>
  <c r="S586" i="15"/>
  <c r="S587" i="15"/>
  <c r="S588" i="15"/>
  <c r="S589" i="15"/>
  <c r="S590" i="15"/>
  <c r="S591" i="15"/>
  <c r="S592" i="15"/>
  <c r="S593" i="15"/>
  <c r="S594" i="15"/>
  <c r="S595" i="15"/>
  <c r="S596" i="15"/>
  <c r="S597" i="15"/>
  <c r="S598" i="15"/>
  <c r="S599" i="15"/>
  <c r="S600" i="15"/>
  <c r="S601" i="15"/>
  <c r="S602" i="15"/>
  <c r="S603" i="15"/>
  <c r="S604" i="15"/>
  <c r="S605" i="15"/>
  <c r="S606" i="15"/>
  <c r="S607" i="15"/>
  <c r="S608" i="15"/>
  <c r="S609" i="15"/>
  <c r="S610" i="15"/>
  <c r="S611" i="15"/>
  <c r="S612" i="15"/>
  <c r="S613" i="15"/>
  <c r="S614" i="15"/>
  <c r="S615" i="15"/>
  <c r="S616" i="15"/>
  <c r="S617" i="15"/>
  <c r="S618" i="15"/>
  <c r="S619" i="15"/>
  <c r="S620" i="15"/>
  <c r="S621" i="15"/>
  <c r="S622" i="15"/>
  <c r="S623" i="15"/>
  <c r="S624" i="15"/>
  <c r="S625" i="15"/>
  <c r="S626" i="15"/>
  <c r="S627" i="15"/>
  <c r="S628" i="15"/>
  <c r="S629" i="15"/>
  <c r="S630" i="15"/>
  <c r="S631" i="15"/>
  <c r="S632" i="15"/>
  <c r="S633" i="15"/>
  <c r="S634" i="15"/>
  <c r="S635" i="15"/>
  <c r="S636" i="15"/>
  <c r="S637" i="15"/>
  <c r="S638" i="15"/>
  <c r="S639" i="15"/>
  <c r="S640" i="15"/>
  <c r="S641" i="15"/>
  <c r="S642" i="15"/>
  <c r="S643" i="15"/>
  <c r="S644" i="15"/>
  <c r="S645" i="15"/>
  <c r="S646" i="15"/>
  <c r="S647" i="15"/>
  <c r="S648" i="15"/>
  <c r="S649" i="15"/>
  <c r="S650" i="15"/>
  <c r="S651" i="15"/>
  <c r="S652" i="15"/>
  <c r="S653" i="15"/>
  <c r="S654" i="15"/>
  <c r="S655" i="15"/>
  <c r="S656" i="15"/>
  <c r="S657" i="15"/>
  <c r="S658" i="15"/>
  <c r="S659" i="15"/>
  <c r="S660" i="15"/>
  <c r="S661" i="15"/>
  <c r="S662" i="15"/>
  <c r="S663" i="15"/>
  <c r="S664" i="15"/>
  <c r="S665" i="15"/>
  <c r="S666" i="15"/>
  <c r="S667" i="15"/>
  <c r="S668" i="15"/>
  <c r="S669" i="15"/>
  <c r="S670" i="15"/>
  <c r="S671" i="15"/>
  <c r="S672" i="15"/>
  <c r="S673" i="15"/>
  <c r="S674" i="15"/>
  <c r="S675" i="15"/>
  <c r="S676" i="15"/>
  <c r="S677" i="15"/>
  <c r="S678" i="15"/>
  <c r="S679" i="15"/>
  <c r="S680" i="15"/>
  <c r="S681" i="15"/>
  <c r="S682" i="15"/>
  <c r="S683" i="15"/>
  <c r="S684" i="15"/>
  <c r="S685" i="15"/>
  <c r="S686" i="15"/>
  <c r="S687" i="15"/>
  <c r="S688" i="15"/>
  <c r="S689" i="15"/>
  <c r="S690" i="15"/>
  <c r="S691" i="15"/>
  <c r="S692" i="15"/>
  <c r="S693" i="15"/>
  <c r="S694" i="15"/>
  <c r="S695" i="15"/>
  <c r="S696" i="15"/>
  <c r="S697" i="15"/>
  <c r="S698" i="15"/>
  <c r="S699" i="15"/>
  <c r="S700" i="15"/>
  <c r="S701" i="15"/>
  <c r="S702" i="15"/>
  <c r="S703" i="15"/>
  <c r="S704" i="15"/>
  <c r="S705" i="15"/>
  <c r="S706" i="15"/>
  <c r="S707" i="15"/>
  <c r="S708" i="15"/>
  <c r="S709" i="15"/>
  <c r="S710" i="15"/>
  <c r="S711" i="15"/>
  <c r="S712" i="15"/>
  <c r="S713" i="15"/>
  <c r="S714" i="15"/>
  <c r="S715" i="15"/>
  <c r="S716" i="15"/>
  <c r="S717" i="15"/>
  <c r="S718" i="15"/>
  <c r="S719" i="15"/>
  <c r="S720" i="15"/>
  <c r="S721" i="15"/>
  <c r="S722" i="15"/>
  <c r="S723" i="15"/>
  <c r="S724" i="15"/>
  <c r="S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P112" i="15"/>
  <c r="P113" i="15"/>
  <c r="P114" i="15"/>
  <c r="P115" i="15"/>
  <c r="P116" i="15"/>
  <c r="P117" i="15"/>
  <c r="P118" i="15"/>
  <c r="P119" i="15"/>
  <c r="P120" i="15"/>
  <c r="P121" i="15"/>
  <c r="P122" i="15"/>
  <c r="P123" i="15"/>
  <c r="P124" i="15"/>
  <c r="P125"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P233" i="15"/>
  <c r="P234" i="15"/>
  <c r="P235" i="15"/>
  <c r="P236" i="15"/>
  <c r="P237" i="15"/>
  <c r="P238" i="15"/>
  <c r="P239" i="15"/>
  <c r="P240" i="15"/>
  <c r="P241" i="15"/>
  <c r="P242" i="15"/>
  <c r="P243" i="15"/>
  <c r="P244" i="15"/>
  <c r="P245" i="15"/>
  <c r="P246" i="15"/>
  <c r="P247" i="15"/>
  <c r="P248" i="15"/>
  <c r="P249" i="15"/>
  <c r="P250" i="15"/>
  <c r="P251" i="15"/>
  <c r="P252" i="15"/>
  <c r="P253" i="15"/>
  <c r="P254" i="15"/>
  <c r="P255" i="15"/>
  <c r="P256" i="15"/>
  <c r="P257" i="15"/>
  <c r="P258" i="15"/>
  <c r="P259" i="15"/>
  <c r="P260" i="15"/>
  <c r="P261" i="15"/>
  <c r="P262" i="15"/>
  <c r="P263" i="15"/>
  <c r="P264" i="15"/>
  <c r="P265" i="15"/>
  <c r="P266" i="15"/>
  <c r="P267" i="15"/>
  <c r="P268" i="15"/>
  <c r="P269" i="15"/>
  <c r="P270" i="15"/>
  <c r="P271" i="15"/>
  <c r="P272" i="15"/>
  <c r="P273" i="15"/>
  <c r="P274" i="15"/>
  <c r="P275" i="15"/>
  <c r="P276" i="15"/>
  <c r="P277" i="15"/>
  <c r="P278" i="15"/>
  <c r="P279" i="15"/>
  <c r="P280" i="15"/>
  <c r="P281" i="15"/>
  <c r="P282" i="15"/>
  <c r="P283" i="15"/>
  <c r="P284" i="15"/>
  <c r="P285" i="15"/>
  <c r="P286" i="15"/>
  <c r="P287" i="15"/>
  <c r="P288" i="15"/>
  <c r="P289" i="15"/>
  <c r="P290" i="15"/>
  <c r="P291" i="15"/>
  <c r="P292" i="15"/>
  <c r="P293" i="15"/>
  <c r="P294" i="15"/>
  <c r="P295" i="15"/>
  <c r="P296" i="15"/>
  <c r="P297" i="15"/>
  <c r="P298" i="15"/>
  <c r="P299" i="15"/>
  <c r="P300" i="15"/>
  <c r="P301" i="15"/>
  <c r="P302" i="15"/>
  <c r="P303" i="15"/>
  <c r="P304" i="15"/>
  <c r="P305" i="15"/>
  <c r="P306" i="15"/>
  <c r="P307" i="15"/>
  <c r="P308" i="15"/>
  <c r="P309" i="15"/>
  <c r="P310" i="15"/>
  <c r="P311" i="15"/>
  <c r="P312" i="15"/>
  <c r="P313" i="15"/>
  <c r="P314" i="15"/>
  <c r="P315" i="15"/>
  <c r="P316" i="15"/>
  <c r="P317" i="15"/>
  <c r="P318" i="15"/>
  <c r="P319" i="15"/>
  <c r="P320" i="15"/>
  <c r="P321" i="15"/>
  <c r="P322" i="15"/>
  <c r="P323" i="15"/>
  <c r="P324" i="15"/>
  <c r="P325" i="15"/>
  <c r="P326" i="15"/>
  <c r="P327" i="15"/>
  <c r="P328" i="15"/>
  <c r="P329" i="15"/>
  <c r="P330" i="15"/>
  <c r="P331" i="15"/>
  <c r="P332" i="15"/>
  <c r="P333" i="15"/>
  <c r="P334" i="15"/>
  <c r="P335" i="15"/>
  <c r="P336" i="15"/>
  <c r="P337" i="15"/>
  <c r="P338" i="15"/>
  <c r="P339" i="15"/>
  <c r="P340" i="15"/>
  <c r="P341" i="15"/>
  <c r="P342" i="15"/>
  <c r="P343" i="15"/>
  <c r="P344" i="15"/>
  <c r="P345" i="15"/>
  <c r="P346" i="15"/>
  <c r="P347" i="15"/>
  <c r="P348" i="15"/>
  <c r="P349" i="15"/>
  <c r="P350" i="15"/>
  <c r="P351" i="15"/>
  <c r="P352" i="15"/>
  <c r="P353" i="15"/>
  <c r="P354" i="15"/>
  <c r="P355" i="15"/>
  <c r="P356" i="15"/>
  <c r="P357" i="15"/>
  <c r="P358" i="15"/>
  <c r="P359" i="15"/>
  <c r="P360" i="15"/>
  <c r="P361" i="15"/>
  <c r="P362" i="15"/>
  <c r="P363" i="15"/>
  <c r="P364" i="15"/>
  <c r="P365" i="15"/>
  <c r="P366" i="15"/>
  <c r="P367" i="15"/>
  <c r="P368" i="15"/>
  <c r="P369" i="15"/>
  <c r="P370" i="15"/>
  <c r="P371" i="15"/>
  <c r="P372" i="15"/>
  <c r="P373" i="15"/>
  <c r="P374" i="15"/>
  <c r="P375" i="15"/>
  <c r="P376" i="15"/>
  <c r="P377" i="15"/>
  <c r="P378" i="15"/>
  <c r="P379" i="15"/>
  <c r="P380" i="15"/>
  <c r="P381" i="15"/>
  <c r="P382" i="15"/>
  <c r="P383" i="15"/>
  <c r="P384" i="15"/>
  <c r="P385" i="15"/>
  <c r="P386" i="15"/>
  <c r="P387" i="15"/>
  <c r="P388" i="15"/>
  <c r="P389" i="15"/>
  <c r="P390" i="15"/>
  <c r="P391" i="15"/>
  <c r="P392" i="15"/>
  <c r="P393" i="15"/>
  <c r="P394" i="15"/>
  <c r="P395" i="15"/>
  <c r="P396" i="15"/>
  <c r="P397" i="15"/>
  <c r="P398" i="15"/>
  <c r="P399" i="15"/>
  <c r="P400" i="15"/>
  <c r="P401" i="15"/>
  <c r="P402" i="15"/>
  <c r="P403" i="15"/>
  <c r="P404" i="15"/>
  <c r="P405" i="15"/>
  <c r="P406" i="15"/>
  <c r="P407" i="15"/>
  <c r="P408" i="15"/>
  <c r="P409" i="15"/>
  <c r="P410" i="15"/>
  <c r="P411" i="15"/>
  <c r="P412" i="15"/>
  <c r="P413" i="15"/>
  <c r="P414" i="15"/>
  <c r="P415" i="15"/>
  <c r="P416" i="15"/>
  <c r="P417" i="15"/>
  <c r="P418" i="15"/>
  <c r="P419" i="15"/>
  <c r="P420" i="15"/>
  <c r="P421" i="15"/>
  <c r="P422" i="15"/>
  <c r="P423" i="15"/>
  <c r="P424" i="15"/>
  <c r="P425" i="15"/>
  <c r="P426" i="15"/>
  <c r="P427" i="15"/>
  <c r="P428" i="15"/>
  <c r="P429" i="15"/>
  <c r="P430" i="15"/>
  <c r="P431" i="15"/>
  <c r="P432" i="15"/>
  <c r="P433" i="15"/>
  <c r="P434" i="15"/>
  <c r="P435" i="15"/>
  <c r="P436" i="15"/>
  <c r="P437" i="15"/>
  <c r="P438" i="15"/>
  <c r="P439" i="15"/>
  <c r="P440" i="15"/>
  <c r="P441" i="15"/>
  <c r="P442" i="15"/>
  <c r="P443" i="15"/>
  <c r="P444" i="15"/>
  <c r="P445" i="15"/>
  <c r="P446" i="15"/>
  <c r="P447" i="15"/>
  <c r="P448" i="15"/>
  <c r="P449" i="15"/>
  <c r="P450" i="15"/>
  <c r="P451" i="15"/>
  <c r="P452" i="15"/>
  <c r="P453" i="15"/>
  <c r="P454" i="15"/>
  <c r="P455" i="15"/>
  <c r="P456" i="15"/>
  <c r="P457" i="15"/>
  <c r="P458" i="15"/>
  <c r="P459" i="15"/>
  <c r="P460" i="15"/>
  <c r="P461" i="15"/>
  <c r="P462" i="15"/>
  <c r="P463" i="15"/>
  <c r="P464" i="15"/>
  <c r="P465" i="15"/>
  <c r="P466" i="15"/>
  <c r="P467" i="15"/>
  <c r="P468" i="15"/>
  <c r="P469" i="15"/>
  <c r="P470" i="15"/>
  <c r="P471" i="15"/>
  <c r="P472" i="15"/>
  <c r="P473" i="15"/>
  <c r="P474" i="15"/>
  <c r="P475" i="15"/>
  <c r="P476" i="15"/>
  <c r="P477" i="15"/>
  <c r="P478" i="15"/>
  <c r="P479" i="15"/>
  <c r="P480" i="15"/>
  <c r="P481" i="15"/>
  <c r="P482" i="15"/>
  <c r="P483" i="15"/>
  <c r="P484" i="15"/>
  <c r="P485" i="15"/>
  <c r="P486" i="15"/>
  <c r="P487" i="15"/>
  <c r="P488" i="15"/>
  <c r="P489" i="15"/>
  <c r="P490" i="15"/>
  <c r="P491" i="15"/>
  <c r="P492" i="15"/>
  <c r="P493" i="15"/>
  <c r="P494" i="15"/>
  <c r="P495" i="15"/>
  <c r="P496" i="15"/>
  <c r="P497" i="15"/>
  <c r="P498" i="15"/>
  <c r="P499" i="15"/>
  <c r="P500" i="15"/>
  <c r="P501" i="15"/>
  <c r="P502" i="15"/>
  <c r="P503" i="15"/>
  <c r="P504" i="15"/>
  <c r="P505" i="15"/>
  <c r="P506" i="15"/>
  <c r="P507" i="15"/>
  <c r="P508" i="15"/>
  <c r="P509" i="15"/>
  <c r="P510" i="15"/>
  <c r="P511" i="15"/>
  <c r="P512" i="15"/>
  <c r="P513" i="15"/>
  <c r="P514" i="15"/>
  <c r="P515" i="15"/>
  <c r="P516" i="15"/>
  <c r="P517" i="15"/>
  <c r="P518" i="15"/>
  <c r="P519" i="15"/>
  <c r="P520" i="15"/>
  <c r="P521" i="15"/>
  <c r="P522" i="15"/>
  <c r="P523" i="15"/>
  <c r="P524" i="15"/>
  <c r="P525" i="15"/>
  <c r="P526" i="15"/>
  <c r="P527" i="15"/>
  <c r="P528" i="15"/>
  <c r="P529" i="15"/>
  <c r="P530" i="15"/>
  <c r="P531" i="15"/>
  <c r="P532" i="15"/>
  <c r="P533" i="15"/>
  <c r="P534" i="15"/>
  <c r="P535" i="15"/>
  <c r="P536" i="15"/>
  <c r="P537" i="15"/>
  <c r="P538" i="15"/>
  <c r="P539" i="15"/>
  <c r="P540" i="15"/>
  <c r="P541" i="15"/>
  <c r="P542" i="15"/>
  <c r="P543" i="15"/>
  <c r="P544" i="15"/>
  <c r="P545" i="15"/>
  <c r="P546" i="15"/>
  <c r="P547" i="15"/>
  <c r="P548" i="15"/>
  <c r="P549" i="15"/>
  <c r="P550" i="15"/>
  <c r="P551" i="15"/>
  <c r="P552" i="15"/>
  <c r="P553" i="15"/>
  <c r="P554" i="15"/>
  <c r="P555" i="15"/>
  <c r="P556" i="15"/>
  <c r="P557" i="15"/>
  <c r="P558" i="15"/>
  <c r="P559" i="15"/>
  <c r="P560" i="15"/>
  <c r="P561" i="15"/>
  <c r="P562" i="15"/>
  <c r="P563" i="15"/>
  <c r="P564" i="15"/>
  <c r="P565" i="15"/>
  <c r="P566" i="15"/>
  <c r="P567" i="15"/>
  <c r="P568" i="15"/>
  <c r="P569" i="15"/>
  <c r="P570" i="15"/>
  <c r="P571" i="15"/>
  <c r="P572" i="15"/>
  <c r="P573" i="15"/>
  <c r="P574" i="15"/>
  <c r="P575" i="15"/>
  <c r="P576" i="15"/>
  <c r="P577" i="15"/>
  <c r="P578" i="15"/>
  <c r="P579" i="15"/>
  <c r="P580" i="15"/>
  <c r="P581" i="15"/>
  <c r="P582" i="15"/>
  <c r="P583" i="15"/>
  <c r="P584" i="15"/>
  <c r="P585" i="15"/>
  <c r="P586" i="15"/>
  <c r="P587" i="15"/>
  <c r="P588" i="15"/>
  <c r="P589" i="15"/>
  <c r="P590" i="15"/>
  <c r="P591" i="15"/>
  <c r="P592" i="15"/>
  <c r="P593" i="15"/>
  <c r="P594" i="15"/>
  <c r="P595" i="15"/>
  <c r="P596" i="15"/>
  <c r="P597" i="15"/>
  <c r="P598" i="15"/>
  <c r="P599" i="15"/>
  <c r="P600" i="15"/>
  <c r="P601" i="15"/>
  <c r="P602" i="15"/>
  <c r="P603" i="15"/>
  <c r="P604" i="15"/>
  <c r="P605" i="15"/>
  <c r="P606" i="15"/>
  <c r="P607" i="15"/>
  <c r="P608" i="15"/>
  <c r="P609" i="15"/>
  <c r="P610" i="15"/>
  <c r="P611" i="15"/>
  <c r="P612" i="15"/>
  <c r="P613" i="15"/>
  <c r="P614" i="15"/>
  <c r="P615" i="15"/>
  <c r="P616" i="15"/>
  <c r="P617" i="15"/>
  <c r="P618" i="15"/>
  <c r="P619" i="15"/>
  <c r="P620" i="15"/>
  <c r="P621" i="15"/>
  <c r="P622" i="15"/>
  <c r="P623" i="15"/>
  <c r="P624" i="15"/>
  <c r="P625" i="15"/>
  <c r="P626" i="15"/>
  <c r="P627" i="15"/>
  <c r="P628" i="15"/>
  <c r="P629" i="15"/>
  <c r="P630" i="15"/>
  <c r="P631" i="15"/>
  <c r="P632" i="15"/>
  <c r="P633" i="15"/>
  <c r="P634" i="15"/>
  <c r="P635" i="15"/>
  <c r="P636" i="15"/>
  <c r="P637" i="15"/>
  <c r="P638" i="15"/>
  <c r="P639" i="15"/>
  <c r="P640" i="15"/>
  <c r="P641" i="15"/>
  <c r="P642" i="15"/>
  <c r="P643" i="15"/>
  <c r="P644" i="15"/>
  <c r="P645" i="15"/>
  <c r="P646" i="15"/>
  <c r="P647" i="15"/>
  <c r="P648" i="15"/>
  <c r="P649" i="15"/>
  <c r="P650" i="15"/>
  <c r="P651" i="15"/>
  <c r="P652" i="15"/>
  <c r="P653" i="15"/>
  <c r="P654" i="15"/>
  <c r="P655" i="15"/>
  <c r="P656" i="15"/>
  <c r="P657" i="15"/>
  <c r="P658" i="15"/>
  <c r="P659" i="15"/>
  <c r="P660" i="15"/>
  <c r="P661" i="15"/>
  <c r="P662" i="15"/>
  <c r="P663" i="15"/>
  <c r="P664" i="15"/>
  <c r="P665" i="15"/>
  <c r="P666" i="15"/>
  <c r="P667" i="15"/>
  <c r="P668" i="15"/>
  <c r="P669" i="15"/>
  <c r="P670" i="15"/>
  <c r="P671" i="15"/>
  <c r="P672" i="15"/>
  <c r="P673" i="15"/>
  <c r="P674" i="15"/>
  <c r="P675" i="15"/>
  <c r="P676" i="15"/>
  <c r="P677" i="15"/>
  <c r="P678" i="15"/>
  <c r="P679" i="15"/>
  <c r="P680" i="15"/>
  <c r="P681" i="15"/>
  <c r="P682" i="15"/>
  <c r="P683" i="15"/>
  <c r="P684" i="15"/>
  <c r="P685" i="15"/>
  <c r="P686" i="15"/>
  <c r="P687" i="15"/>
  <c r="P688" i="15"/>
  <c r="P689" i="15"/>
  <c r="P690" i="15"/>
  <c r="P691" i="15"/>
  <c r="P692" i="15"/>
  <c r="P693" i="15"/>
  <c r="P694" i="15"/>
  <c r="P695" i="15"/>
  <c r="P696" i="15"/>
  <c r="P697" i="15"/>
  <c r="P698" i="15"/>
  <c r="P699" i="15"/>
  <c r="P700" i="15"/>
  <c r="P701" i="15"/>
  <c r="P702" i="15"/>
  <c r="P703" i="15"/>
  <c r="P704" i="15"/>
  <c r="P705" i="15"/>
  <c r="P706" i="15"/>
  <c r="P707" i="15"/>
  <c r="P708" i="15"/>
  <c r="P709" i="15"/>
  <c r="P710" i="15"/>
  <c r="P711" i="15"/>
  <c r="P712" i="15"/>
  <c r="P713" i="15"/>
  <c r="P714" i="15"/>
  <c r="P715" i="15"/>
  <c r="P716" i="15"/>
  <c r="P717" i="15"/>
  <c r="P718" i="15"/>
  <c r="P719" i="15"/>
  <c r="P720" i="15"/>
  <c r="P721" i="15"/>
  <c r="P722" i="15"/>
  <c r="P723" i="15"/>
  <c r="P724" i="15"/>
  <c r="P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192" i="15"/>
  <c r="K193" i="15"/>
  <c r="K194" i="15"/>
  <c r="K195" i="15"/>
  <c r="K196" i="15"/>
  <c r="K197" i="15"/>
  <c r="K198" i="15"/>
  <c r="K199" i="15"/>
  <c r="K200" i="15"/>
  <c r="K201" i="15"/>
  <c r="K202" i="15"/>
  <c r="K203" i="15"/>
  <c r="K204" i="15"/>
  <c r="K205" i="15"/>
  <c r="K206" i="15"/>
  <c r="K207" i="15"/>
  <c r="K208" i="15"/>
  <c r="K209" i="15"/>
  <c r="K210" i="15"/>
  <c r="K211" i="15"/>
  <c r="K212" i="15"/>
  <c r="K213" i="15"/>
  <c r="K214" i="15"/>
  <c r="K215" i="15"/>
  <c r="K216" i="15"/>
  <c r="K217" i="15"/>
  <c r="K218" i="15"/>
  <c r="K219" i="15"/>
  <c r="K220" i="15"/>
  <c r="K221" i="15"/>
  <c r="K222" i="15"/>
  <c r="K223" i="15"/>
  <c r="K224" i="15"/>
  <c r="K225" i="15"/>
  <c r="K226" i="15"/>
  <c r="K227" i="15"/>
  <c r="K228" i="15"/>
  <c r="K229" i="15"/>
  <c r="K230" i="15"/>
  <c r="K231" i="15"/>
  <c r="K232" i="15"/>
  <c r="K233" i="15"/>
  <c r="K234" i="15"/>
  <c r="K235" i="15"/>
  <c r="K236" i="15"/>
  <c r="K237" i="15"/>
  <c r="K238" i="15"/>
  <c r="K239" i="15"/>
  <c r="K240" i="15"/>
  <c r="K241" i="15"/>
  <c r="K242" i="15"/>
  <c r="K243" i="15"/>
  <c r="K244" i="15"/>
  <c r="K245" i="15"/>
  <c r="K246" i="15"/>
  <c r="K247" i="15"/>
  <c r="K248" i="15"/>
  <c r="K249" i="15"/>
  <c r="K250" i="15"/>
  <c r="K251" i="15"/>
  <c r="K252" i="15"/>
  <c r="K253" i="15"/>
  <c r="K254" i="15"/>
  <c r="K255" i="15"/>
  <c r="K256" i="15"/>
  <c r="K257" i="15"/>
  <c r="K258" i="15"/>
  <c r="K259" i="15"/>
  <c r="K260" i="15"/>
  <c r="K261" i="15"/>
  <c r="K262" i="15"/>
  <c r="K263" i="15"/>
  <c r="K264" i="15"/>
  <c r="K265" i="15"/>
  <c r="K266" i="15"/>
  <c r="K267" i="15"/>
  <c r="K268" i="15"/>
  <c r="K269" i="15"/>
  <c r="K270" i="15"/>
  <c r="K271" i="15"/>
  <c r="K272" i="15"/>
  <c r="K273" i="15"/>
  <c r="K274" i="15"/>
  <c r="K275" i="15"/>
  <c r="K276" i="15"/>
  <c r="K277" i="15"/>
  <c r="K278" i="15"/>
  <c r="K279" i="15"/>
  <c r="K280" i="15"/>
  <c r="K281" i="15"/>
  <c r="K282" i="15"/>
  <c r="K283" i="15"/>
  <c r="K284" i="15"/>
  <c r="K285" i="15"/>
  <c r="K286" i="15"/>
  <c r="K287" i="15"/>
  <c r="K288" i="15"/>
  <c r="K289" i="15"/>
  <c r="K290" i="15"/>
  <c r="K291" i="15"/>
  <c r="K292" i="15"/>
  <c r="K293" i="15"/>
  <c r="K294" i="15"/>
  <c r="K295" i="15"/>
  <c r="K296" i="15"/>
  <c r="K297" i="15"/>
  <c r="K298" i="15"/>
  <c r="K299" i="15"/>
  <c r="K300" i="15"/>
  <c r="K301" i="15"/>
  <c r="K302" i="15"/>
  <c r="K303" i="15"/>
  <c r="K304" i="15"/>
  <c r="K305" i="15"/>
  <c r="K306" i="15"/>
  <c r="K307" i="15"/>
  <c r="K308" i="15"/>
  <c r="K309" i="15"/>
  <c r="K310" i="15"/>
  <c r="K311" i="15"/>
  <c r="K312" i="15"/>
  <c r="K313" i="15"/>
  <c r="K314" i="15"/>
  <c r="K315" i="15"/>
  <c r="K316" i="15"/>
  <c r="K317" i="15"/>
  <c r="K318" i="15"/>
  <c r="K319" i="15"/>
  <c r="K320" i="15"/>
  <c r="K321" i="15"/>
  <c r="K322" i="15"/>
  <c r="K323" i="15"/>
  <c r="K324" i="15"/>
  <c r="K325" i="15"/>
  <c r="K326" i="15"/>
  <c r="K327" i="15"/>
  <c r="K328" i="15"/>
  <c r="K329" i="15"/>
  <c r="K330" i="15"/>
  <c r="K331" i="15"/>
  <c r="K332" i="15"/>
  <c r="K333" i="15"/>
  <c r="K334" i="15"/>
  <c r="K335" i="15"/>
  <c r="K336" i="15"/>
  <c r="K337" i="15"/>
  <c r="K338" i="15"/>
  <c r="K339" i="15"/>
  <c r="K340" i="15"/>
  <c r="K341" i="15"/>
  <c r="K342" i="15"/>
  <c r="K343" i="15"/>
  <c r="K344" i="15"/>
  <c r="K345" i="15"/>
  <c r="K346" i="15"/>
  <c r="K347" i="15"/>
  <c r="K348" i="15"/>
  <c r="K349" i="15"/>
  <c r="K350" i="15"/>
  <c r="K351" i="15"/>
  <c r="K352" i="15"/>
  <c r="K353" i="15"/>
  <c r="K354" i="15"/>
  <c r="K355" i="15"/>
  <c r="K356" i="15"/>
  <c r="K357" i="15"/>
  <c r="K358" i="15"/>
  <c r="K359" i="15"/>
  <c r="K360" i="15"/>
  <c r="K361" i="15"/>
  <c r="K362" i="15"/>
  <c r="K363" i="15"/>
  <c r="K364" i="15"/>
  <c r="K365" i="15"/>
  <c r="K366" i="15"/>
  <c r="K367" i="15"/>
  <c r="K368" i="15"/>
  <c r="K369" i="15"/>
  <c r="K370" i="15"/>
  <c r="K371" i="15"/>
  <c r="K372" i="15"/>
  <c r="K373" i="15"/>
  <c r="K374" i="15"/>
  <c r="K375" i="15"/>
  <c r="K376" i="15"/>
  <c r="K377" i="15"/>
  <c r="K378" i="15"/>
  <c r="K379" i="15"/>
  <c r="K380" i="15"/>
  <c r="K381" i="15"/>
  <c r="K382" i="15"/>
  <c r="K383" i="15"/>
  <c r="K384" i="15"/>
  <c r="K385" i="15"/>
  <c r="K386" i="15"/>
  <c r="K387" i="15"/>
  <c r="K388" i="15"/>
  <c r="K389" i="15"/>
  <c r="K390" i="15"/>
  <c r="K391" i="15"/>
  <c r="K392" i="15"/>
  <c r="K393" i="15"/>
  <c r="K394" i="15"/>
  <c r="K395" i="15"/>
  <c r="K396" i="15"/>
  <c r="K397" i="15"/>
  <c r="K398" i="15"/>
  <c r="K399" i="15"/>
  <c r="K400" i="15"/>
  <c r="K401" i="15"/>
  <c r="K402" i="15"/>
  <c r="K403" i="15"/>
  <c r="K404" i="15"/>
  <c r="K405" i="15"/>
  <c r="K406" i="15"/>
  <c r="K407" i="15"/>
  <c r="K408" i="15"/>
  <c r="K409" i="15"/>
  <c r="K410" i="15"/>
  <c r="K411" i="15"/>
  <c r="K412" i="15"/>
  <c r="K413" i="15"/>
  <c r="K414" i="15"/>
  <c r="K415" i="15"/>
  <c r="K416" i="15"/>
  <c r="K417" i="15"/>
  <c r="K418" i="15"/>
  <c r="K419" i="15"/>
  <c r="K420" i="15"/>
  <c r="K421" i="15"/>
  <c r="K422" i="15"/>
  <c r="K423" i="15"/>
  <c r="K424" i="15"/>
  <c r="K425" i="15"/>
  <c r="K426" i="15"/>
  <c r="K427" i="15"/>
  <c r="K428" i="15"/>
  <c r="K429" i="15"/>
  <c r="K430" i="15"/>
  <c r="K431" i="15"/>
  <c r="K432" i="15"/>
  <c r="K433" i="15"/>
  <c r="K434" i="15"/>
  <c r="K435" i="15"/>
  <c r="K436" i="15"/>
  <c r="K437" i="15"/>
  <c r="K438" i="15"/>
  <c r="K439" i="15"/>
  <c r="K440" i="15"/>
  <c r="K441" i="15"/>
  <c r="K442" i="15"/>
  <c r="K443" i="15"/>
  <c r="K444" i="15"/>
  <c r="K445" i="15"/>
  <c r="K446" i="15"/>
  <c r="K447" i="15"/>
  <c r="K448" i="15"/>
  <c r="K449" i="15"/>
  <c r="K450" i="15"/>
  <c r="K451" i="15"/>
  <c r="K452" i="15"/>
  <c r="K453" i="15"/>
  <c r="K454" i="15"/>
  <c r="K455" i="15"/>
  <c r="K456" i="15"/>
  <c r="K457" i="15"/>
  <c r="K458" i="15"/>
  <c r="K459" i="15"/>
  <c r="K460" i="15"/>
  <c r="K461" i="15"/>
  <c r="K462" i="15"/>
  <c r="K463" i="15"/>
  <c r="K464" i="15"/>
  <c r="K465" i="15"/>
  <c r="K466" i="15"/>
  <c r="K467" i="15"/>
  <c r="K468" i="15"/>
  <c r="K469" i="15"/>
  <c r="K470" i="15"/>
  <c r="K471" i="15"/>
  <c r="K472" i="15"/>
  <c r="K473" i="15"/>
  <c r="K474" i="15"/>
  <c r="K475" i="15"/>
  <c r="K476" i="15"/>
  <c r="K477" i="15"/>
  <c r="K478" i="15"/>
  <c r="K479" i="15"/>
  <c r="K480" i="15"/>
  <c r="K481" i="15"/>
  <c r="K482" i="15"/>
  <c r="K483" i="15"/>
  <c r="K484" i="15"/>
  <c r="K485" i="15"/>
  <c r="K486" i="15"/>
  <c r="K487" i="15"/>
  <c r="K488" i="15"/>
  <c r="K489" i="15"/>
  <c r="K490" i="15"/>
  <c r="K491" i="15"/>
  <c r="K492" i="15"/>
  <c r="K493" i="15"/>
  <c r="K494" i="15"/>
  <c r="K495" i="15"/>
  <c r="K496" i="15"/>
  <c r="K497" i="15"/>
  <c r="K498" i="15"/>
  <c r="K499" i="15"/>
  <c r="K500" i="15"/>
  <c r="K501" i="15"/>
  <c r="K502" i="15"/>
  <c r="K503" i="15"/>
  <c r="K504" i="15"/>
  <c r="K505" i="15"/>
  <c r="K506" i="15"/>
  <c r="K507" i="15"/>
  <c r="K508" i="15"/>
  <c r="K509" i="15"/>
  <c r="K510" i="15"/>
  <c r="K511" i="15"/>
  <c r="K512" i="15"/>
  <c r="K513" i="15"/>
  <c r="K514" i="15"/>
  <c r="K515" i="15"/>
  <c r="K516" i="15"/>
  <c r="K517" i="15"/>
  <c r="K518" i="15"/>
  <c r="K519" i="15"/>
  <c r="K520" i="15"/>
  <c r="K521" i="15"/>
  <c r="K522" i="15"/>
  <c r="K523" i="15"/>
  <c r="K524" i="15"/>
  <c r="K525" i="15"/>
  <c r="K526" i="15"/>
  <c r="K527" i="15"/>
  <c r="K528" i="15"/>
  <c r="K529" i="15"/>
  <c r="K530" i="15"/>
  <c r="K531" i="15"/>
  <c r="K532" i="15"/>
  <c r="K533" i="15"/>
  <c r="K534" i="15"/>
  <c r="K535" i="15"/>
  <c r="K536" i="15"/>
  <c r="K537" i="15"/>
  <c r="K538" i="15"/>
  <c r="K539" i="15"/>
  <c r="K540" i="15"/>
  <c r="K541" i="15"/>
  <c r="K542" i="15"/>
  <c r="K543" i="15"/>
  <c r="K544" i="15"/>
  <c r="K545" i="15"/>
  <c r="K546" i="15"/>
  <c r="K547" i="15"/>
  <c r="K548" i="15"/>
  <c r="K549" i="15"/>
  <c r="K550" i="15"/>
  <c r="K551" i="15"/>
  <c r="K552" i="15"/>
  <c r="K553" i="15"/>
  <c r="K554" i="15"/>
  <c r="K555" i="15"/>
  <c r="K556" i="15"/>
  <c r="K557" i="15"/>
  <c r="K558" i="15"/>
  <c r="K559" i="15"/>
  <c r="K560" i="15"/>
  <c r="K561" i="15"/>
  <c r="K562" i="15"/>
  <c r="K563" i="15"/>
  <c r="K564" i="15"/>
  <c r="K565" i="15"/>
  <c r="K566" i="15"/>
  <c r="K567" i="15"/>
  <c r="K568" i="15"/>
  <c r="K569" i="15"/>
  <c r="K570" i="15"/>
  <c r="K571" i="15"/>
  <c r="K572" i="15"/>
  <c r="K573" i="15"/>
  <c r="K574" i="15"/>
  <c r="K575" i="15"/>
  <c r="K576" i="15"/>
  <c r="K577" i="15"/>
  <c r="K578" i="15"/>
  <c r="K579" i="15"/>
  <c r="K580" i="15"/>
  <c r="K581" i="15"/>
  <c r="K582" i="15"/>
  <c r="K583" i="15"/>
  <c r="K584" i="15"/>
  <c r="K585" i="15"/>
  <c r="K586" i="15"/>
  <c r="K587" i="15"/>
  <c r="K588" i="15"/>
  <c r="K589" i="15"/>
  <c r="K590" i="15"/>
  <c r="K591" i="15"/>
  <c r="K592" i="15"/>
  <c r="K593" i="15"/>
  <c r="K594" i="15"/>
  <c r="K595" i="15"/>
  <c r="K596" i="15"/>
  <c r="K597" i="15"/>
  <c r="K598" i="15"/>
  <c r="K599" i="15"/>
  <c r="K600" i="15"/>
  <c r="K601" i="15"/>
  <c r="K602" i="15"/>
  <c r="K603" i="15"/>
  <c r="K604" i="15"/>
  <c r="K605" i="15"/>
  <c r="K606" i="15"/>
  <c r="K607" i="15"/>
  <c r="K608" i="15"/>
  <c r="K609" i="15"/>
  <c r="K610" i="15"/>
  <c r="K611" i="15"/>
  <c r="K612" i="15"/>
  <c r="K613" i="15"/>
  <c r="K614" i="15"/>
  <c r="K615" i="15"/>
  <c r="K616" i="15"/>
  <c r="K617" i="15"/>
  <c r="K618" i="15"/>
  <c r="K619" i="15"/>
  <c r="K620" i="15"/>
  <c r="K621" i="15"/>
  <c r="K622" i="15"/>
  <c r="K623" i="15"/>
  <c r="K624" i="15"/>
  <c r="K625" i="15"/>
  <c r="K626" i="15"/>
  <c r="K627" i="15"/>
  <c r="K628" i="15"/>
  <c r="K629" i="15"/>
  <c r="K630" i="15"/>
  <c r="K631" i="15"/>
  <c r="K632" i="15"/>
  <c r="K633" i="15"/>
  <c r="K634" i="15"/>
  <c r="K635" i="15"/>
  <c r="K636" i="15"/>
  <c r="K637" i="15"/>
  <c r="K638" i="15"/>
  <c r="K639" i="15"/>
  <c r="K640" i="15"/>
  <c r="K641" i="15"/>
  <c r="K642" i="15"/>
  <c r="K643" i="15"/>
  <c r="K644" i="15"/>
  <c r="K645" i="15"/>
  <c r="K646" i="15"/>
  <c r="K647" i="15"/>
  <c r="K648" i="15"/>
  <c r="K649" i="15"/>
  <c r="K650" i="15"/>
  <c r="K651" i="15"/>
  <c r="K652" i="15"/>
  <c r="K653" i="15"/>
  <c r="K654" i="15"/>
  <c r="K655" i="15"/>
  <c r="K656" i="15"/>
  <c r="K657" i="15"/>
  <c r="K658" i="15"/>
  <c r="K659" i="15"/>
  <c r="K660" i="15"/>
  <c r="K661" i="15"/>
  <c r="K662" i="15"/>
  <c r="K663" i="15"/>
  <c r="K664" i="15"/>
  <c r="K665" i="15"/>
  <c r="K666" i="15"/>
  <c r="K667" i="15"/>
  <c r="K668" i="15"/>
  <c r="K669" i="15"/>
  <c r="K670" i="15"/>
  <c r="K671" i="15"/>
  <c r="K672" i="15"/>
  <c r="K673" i="15"/>
  <c r="K674" i="15"/>
  <c r="K675" i="15"/>
  <c r="K676" i="15"/>
  <c r="K677" i="15"/>
  <c r="K678" i="15"/>
  <c r="K679" i="15"/>
  <c r="K680" i="15"/>
  <c r="K681" i="15"/>
  <c r="K682" i="15"/>
  <c r="K683" i="15"/>
  <c r="K684" i="15"/>
  <c r="K685" i="15"/>
  <c r="K686" i="15"/>
  <c r="K687" i="15"/>
  <c r="K688" i="15"/>
  <c r="K689" i="15"/>
  <c r="K690" i="15"/>
  <c r="K691" i="15"/>
  <c r="K692" i="15"/>
  <c r="K693" i="15"/>
  <c r="K694" i="15"/>
  <c r="K695" i="15"/>
  <c r="K696" i="15"/>
  <c r="K697" i="15"/>
  <c r="K698" i="15"/>
  <c r="K699" i="15"/>
  <c r="K700" i="15"/>
  <c r="K701" i="15"/>
  <c r="K702" i="15"/>
  <c r="K703" i="15"/>
  <c r="K704" i="15"/>
  <c r="K705" i="15"/>
  <c r="K706" i="15"/>
  <c r="K707" i="15"/>
  <c r="K708" i="15"/>
  <c r="K709" i="15"/>
  <c r="K710" i="15"/>
  <c r="K711" i="15"/>
  <c r="K712" i="15"/>
  <c r="K713" i="15"/>
  <c r="K714" i="15"/>
  <c r="K715" i="15"/>
  <c r="K716" i="15"/>
  <c r="K717" i="15"/>
  <c r="K718" i="15"/>
  <c r="K719" i="15"/>
  <c r="K720" i="15"/>
  <c r="K721" i="15"/>
  <c r="K722" i="15"/>
  <c r="K723" i="15"/>
  <c r="K724" i="15"/>
  <c r="K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09" i="15"/>
  <c r="H310" i="15"/>
  <c r="H311" i="15"/>
  <c r="H312" i="15"/>
  <c r="H313" i="15"/>
  <c r="H314" i="15"/>
  <c r="H315" i="15"/>
  <c r="H316" i="15"/>
  <c r="H317" i="15"/>
  <c r="H318" i="15"/>
  <c r="H319" i="15"/>
  <c r="H320" i="15"/>
  <c r="H321" i="15"/>
  <c r="H322" i="15"/>
  <c r="H323" i="15"/>
  <c r="H324" i="15"/>
  <c r="H325" i="15"/>
  <c r="H326" i="15"/>
  <c r="H327" i="15"/>
  <c r="H328" i="15"/>
  <c r="H329" i="15"/>
  <c r="H330" i="15"/>
  <c r="H331" i="15"/>
  <c r="H332" i="15"/>
  <c r="H333" i="15"/>
  <c r="H334" i="15"/>
  <c r="H335" i="15"/>
  <c r="H336" i="15"/>
  <c r="H337" i="15"/>
  <c r="H338" i="15"/>
  <c r="H339" i="15"/>
  <c r="H340" i="15"/>
  <c r="H341" i="15"/>
  <c r="H342" i="15"/>
  <c r="H343" i="15"/>
  <c r="H344" i="15"/>
  <c r="H345" i="15"/>
  <c r="H346" i="15"/>
  <c r="H347" i="15"/>
  <c r="H348" i="15"/>
  <c r="H349" i="15"/>
  <c r="H350" i="15"/>
  <c r="H351" i="15"/>
  <c r="H352" i="15"/>
  <c r="H353" i="15"/>
  <c r="H354" i="15"/>
  <c r="H355" i="15"/>
  <c r="H356" i="15"/>
  <c r="H357" i="15"/>
  <c r="H358" i="15"/>
  <c r="H359" i="15"/>
  <c r="H360" i="15"/>
  <c r="H361" i="15"/>
  <c r="H362" i="15"/>
  <c r="H363" i="15"/>
  <c r="H364" i="15"/>
  <c r="H365" i="15"/>
  <c r="H366" i="15"/>
  <c r="H367" i="15"/>
  <c r="H368" i="15"/>
  <c r="H369" i="15"/>
  <c r="H370" i="15"/>
  <c r="H371" i="15"/>
  <c r="H372" i="15"/>
  <c r="H373" i="15"/>
  <c r="H374" i="15"/>
  <c r="H375" i="15"/>
  <c r="H376" i="15"/>
  <c r="H377" i="15"/>
  <c r="H378" i="15"/>
  <c r="H379" i="15"/>
  <c r="H380" i="15"/>
  <c r="H381" i="15"/>
  <c r="H382" i="15"/>
  <c r="H383" i="15"/>
  <c r="H384" i="15"/>
  <c r="H385" i="15"/>
  <c r="H386" i="15"/>
  <c r="H387" i="15"/>
  <c r="H388" i="15"/>
  <c r="H389" i="15"/>
  <c r="H390" i="15"/>
  <c r="H391" i="15"/>
  <c r="H392" i="15"/>
  <c r="H393" i="15"/>
  <c r="H394" i="15"/>
  <c r="H395" i="15"/>
  <c r="H396" i="15"/>
  <c r="H397" i="15"/>
  <c r="H398" i="15"/>
  <c r="H399" i="15"/>
  <c r="H400" i="15"/>
  <c r="H401" i="15"/>
  <c r="H402" i="15"/>
  <c r="H403" i="15"/>
  <c r="H404" i="15"/>
  <c r="H405" i="15"/>
  <c r="H406" i="15"/>
  <c r="H407" i="15"/>
  <c r="H408" i="15"/>
  <c r="H409" i="15"/>
  <c r="H410" i="15"/>
  <c r="H411" i="15"/>
  <c r="H412" i="15"/>
  <c r="H413" i="15"/>
  <c r="H414" i="15"/>
  <c r="H415" i="15"/>
  <c r="H416" i="15"/>
  <c r="H417" i="15"/>
  <c r="H418" i="15"/>
  <c r="H419" i="15"/>
  <c r="H420" i="15"/>
  <c r="H421" i="15"/>
  <c r="H422" i="15"/>
  <c r="H423" i="15"/>
  <c r="H424" i="15"/>
  <c r="H425" i="15"/>
  <c r="H426" i="15"/>
  <c r="H427" i="15"/>
  <c r="H428" i="15"/>
  <c r="H429" i="15"/>
  <c r="H430" i="15"/>
  <c r="H431" i="15"/>
  <c r="H432" i="15"/>
  <c r="H433" i="15"/>
  <c r="H434" i="15"/>
  <c r="H435" i="15"/>
  <c r="H436" i="15"/>
  <c r="H437" i="15"/>
  <c r="H438" i="15"/>
  <c r="H439" i="15"/>
  <c r="H440" i="15"/>
  <c r="H441" i="15"/>
  <c r="H442" i="15"/>
  <c r="H443" i="15"/>
  <c r="H444" i="15"/>
  <c r="H445" i="15"/>
  <c r="H446" i="15"/>
  <c r="H447" i="15"/>
  <c r="H448" i="15"/>
  <c r="H449" i="15"/>
  <c r="H450" i="15"/>
  <c r="H451" i="15"/>
  <c r="H452" i="15"/>
  <c r="H453" i="15"/>
  <c r="H454" i="15"/>
  <c r="H455" i="15"/>
  <c r="H456" i="15"/>
  <c r="H457" i="15"/>
  <c r="H458" i="15"/>
  <c r="H459" i="15"/>
  <c r="H460" i="15"/>
  <c r="H461" i="15"/>
  <c r="H462" i="15"/>
  <c r="H463" i="15"/>
  <c r="H464" i="15"/>
  <c r="H465" i="15"/>
  <c r="H466" i="15"/>
  <c r="H467" i="15"/>
  <c r="H468" i="15"/>
  <c r="H469" i="15"/>
  <c r="H470" i="15"/>
  <c r="H471" i="15"/>
  <c r="H472" i="15"/>
  <c r="H473" i="15"/>
  <c r="H474" i="15"/>
  <c r="H475" i="15"/>
  <c r="H476" i="15"/>
  <c r="H477" i="15"/>
  <c r="H478" i="15"/>
  <c r="H479" i="15"/>
  <c r="H480" i="15"/>
  <c r="H481" i="15"/>
  <c r="H482" i="15"/>
  <c r="H483" i="15"/>
  <c r="H484" i="15"/>
  <c r="H485" i="15"/>
  <c r="H486" i="15"/>
  <c r="H487" i="15"/>
  <c r="H488" i="15"/>
  <c r="H489" i="15"/>
  <c r="H490" i="15"/>
  <c r="H491" i="15"/>
  <c r="H492" i="15"/>
  <c r="H493" i="15"/>
  <c r="H494" i="15"/>
  <c r="H495" i="15"/>
  <c r="H496" i="15"/>
  <c r="H497" i="15"/>
  <c r="H498" i="15"/>
  <c r="H499" i="15"/>
  <c r="H500" i="15"/>
  <c r="H501" i="15"/>
  <c r="H502" i="15"/>
  <c r="H503" i="15"/>
  <c r="H504" i="15"/>
  <c r="H505" i="15"/>
  <c r="H506" i="15"/>
  <c r="H507" i="15"/>
  <c r="H508" i="15"/>
  <c r="H509" i="15"/>
  <c r="H510" i="15"/>
  <c r="H511" i="15"/>
  <c r="H512" i="15"/>
  <c r="H513" i="15"/>
  <c r="H514" i="15"/>
  <c r="H515" i="15"/>
  <c r="H516" i="15"/>
  <c r="H517" i="15"/>
  <c r="H518" i="15"/>
  <c r="H519" i="15"/>
  <c r="H520" i="15"/>
  <c r="H521" i="15"/>
  <c r="H522" i="15"/>
  <c r="H523" i="15"/>
  <c r="H524" i="15"/>
  <c r="H525" i="15"/>
  <c r="H526" i="15"/>
  <c r="H527" i="15"/>
  <c r="H528" i="15"/>
  <c r="H529" i="15"/>
  <c r="H530" i="15"/>
  <c r="H531" i="15"/>
  <c r="H532" i="15"/>
  <c r="H533" i="15"/>
  <c r="H534" i="15"/>
  <c r="H535" i="15"/>
  <c r="H536" i="15"/>
  <c r="H537" i="15"/>
  <c r="H538" i="15"/>
  <c r="H539" i="15"/>
  <c r="H540" i="15"/>
  <c r="H541" i="15"/>
  <c r="H542" i="15"/>
  <c r="H543" i="15"/>
  <c r="H544" i="15"/>
  <c r="H545" i="15"/>
  <c r="H546" i="15"/>
  <c r="H547" i="15"/>
  <c r="H548" i="15"/>
  <c r="H549" i="15"/>
  <c r="H550" i="15"/>
  <c r="H551" i="15"/>
  <c r="H552" i="15"/>
  <c r="H553" i="15"/>
  <c r="H554" i="15"/>
  <c r="H555" i="15"/>
  <c r="H556" i="15"/>
  <c r="H557" i="15"/>
  <c r="H558" i="15"/>
  <c r="H559" i="15"/>
  <c r="H560" i="15"/>
  <c r="H561" i="15"/>
  <c r="H562" i="15"/>
  <c r="H563" i="15"/>
  <c r="H564" i="15"/>
  <c r="H565" i="15"/>
  <c r="H566" i="15"/>
  <c r="H567" i="15"/>
  <c r="H568" i="15"/>
  <c r="H569" i="15"/>
  <c r="H570" i="15"/>
  <c r="H571" i="15"/>
  <c r="H572" i="15"/>
  <c r="H573" i="15"/>
  <c r="H574" i="15"/>
  <c r="H575" i="15"/>
  <c r="H576" i="15"/>
  <c r="H577" i="15"/>
  <c r="H578" i="15"/>
  <c r="H579" i="15"/>
  <c r="H580" i="15"/>
  <c r="H581" i="15"/>
  <c r="H582" i="15"/>
  <c r="H583" i="15"/>
  <c r="H584" i="15"/>
  <c r="H585" i="15"/>
  <c r="H586" i="15"/>
  <c r="H587" i="15"/>
  <c r="H588" i="15"/>
  <c r="H589" i="15"/>
  <c r="H590" i="15"/>
  <c r="H591" i="15"/>
  <c r="H592" i="15"/>
  <c r="H593" i="15"/>
  <c r="H594" i="15"/>
  <c r="H595" i="15"/>
  <c r="H596" i="15"/>
  <c r="H597" i="15"/>
  <c r="H598" i="15"/>
  <c r="H599" i="15"/>
  <c r="H600" i="15"/>
  <c r="H601" i="15"/>
  <c r="H602" i="15"/>
  <c r="H603" i="15"/>
  <c r="H604" i="15"/>
  <c r="H605" i="15"/>
  <c r="H606" i="15"/>
  <c r="H607" i="15"/>
  <c r="H608" i="15"/>
  <c r="H609" i="15"/>
  <c r="H610" i="15"/>
  <c r="H611" i="15"/>
  <c r="H612" i="15"/>
  <c r="H613" i="15"/>
  <c r="H614" i="15"/>
  <c r="H615" i="15"/>
  <c r="H616" i="15"/>
  <c r="H617" i="15"/>
  <c r="H618" i="15"/>
  <c r="H619" i="15"/>
  <c r="H620" i="15"/>
  <c r="H621" i="15"/>
  <c r="H622" i="15"/>
  <c r="H623" i="15"/>
  <c r="H624" i="15"/>
  <c r="H625" i="15"/>
  <c r="H626" i="15"/>
  <c r="H627" i="15"/>
  <c r="H628" i="15"/>
  <c r="H629" i="15"/>
  <c r="H630" i="15"/>
  <c r="H631" i="15"/>
  <c r="H632" i="15"/>
  <c r="H633" i="15"/>
  <c r="H634" i="15"/>
  <c r="H635" i="15"/>
  <c r="H636" i="15"/>
  <c r="H637" i="15"/>
  <c r="H638" i="15"/>
  <c r="H639" i="15"/>
  <c r="H640" i="15"/>
  <c r="H641" i="15"/>
  <c r="H642" i="15"/>
  <c r="H643" i="15"/>
  <c r="H644" i="15"/>
  <c r="H645" i="15"/>
  <c r="H646" i="15"/>
  <c r="H647" i="15"/>
  <c r="H648" i="15"/>
  <c r="H649" i="15"/>
  <c r="H650" i="15"/>
  <c r="H651" i="15"/>
  <c r="H652" i="15"/>
  <c r="H653" i="15"/>
  <c r="H654" i="15"/>
  <c r="H655" i="15"/>
  <c r="H656" i="15"/>
  <c r="H657" i="15"/>
  <c r="H658" i="15"/>
  <c r="H659" i="15"/>
  <c r="H660" i="15"/>
  <c r="H661" i="15"/>
  <c r="H662" i="15"/>
  <c r="H663" i="15"/>
  <c r="H664" i="15"/>
  <c r="H665" i="15"/>
  <c r="H666" i="15"/>
  <c r="H667" i="15"/>
  <c r="H668" i="15"/>
  <c r="H669" i="15"/>
  <c r="H670" i="15"/>
  <c r="H671" i="15"/>
  <c r="H672" i="15"/>
  <c r="H673" i="15"/>
  <c r="H674" i="15"/>
  <c r="H675" i="15"/>
  <c r="H676" i="15"/>
  <c r="H677" i="15"/>
  <c r="H678" i="15"/>
  <c r="H679" i="15"/>
  <c r="H680" i="15"/>
  <c r="H681" i="15"/>
  <c r="H682" i="15"/>
  <c r="H683" i="15"/>
  <c r="H684" i="15"/>
  <c r="H685" i="15"/>
  <c r="H686" i="15"/>
  <c r="H687" i="15"/>
  <c r="H688" i="15"/>
  <c r="H689" i="15"/>
  <c r="H690" i="15"/>
  <c r="H691" i="15"/>
  <c r="H692" i="15"/>
  <c r="H693" i="15"/>
  <c r="H694" i="15"/>
  <c r="H695" i="15"/>
  <c r="H696" i="15"/>
  <c r="H697" i="15"/>
  <c r="H698" i="15"/>
  <c r="H699" i="15"/>
  <c r="H700" i="15"/>
  <c r="H701" i="15"/>
  <c r="H702" i="15"/>
  <c r="H703" i="15"/>
  <c r="H704" i="15"/>
  <c r="H705" i="15"/>
  <c r="H706" i="15"/>
  <c r="H707" i="15"/>
  <c r="H708" i="15"/>
  <c r="H709" i="15"/>
  <c r="H710" i="15"/>
  <c r="H711" i="15"/>
  <c r="H712" i="15"/>
  <c r="H713" i="15"/>
  <c r="H714" i="15"/>
  <c r="H715" i="15"/>
  <c r="H716" i="15"/>
  <c r="H717" i="15"/>
  <c r="H718" i="15"/>
  <c r="H719" i="15"/>
  <c r="H720" i="15"/>
  <c r="H721" i="15"/>
  <c r="H722" i="15"/>
  <c r="H723" i="15"/>
  <c r="H724" i="15"/>
  <c r="H3" i="15"/>
  <c r="V11" i="12" l="1"/>
  <c r="V14" i="12"/>
  <c r="V23" i="12"/>
  <c r="V24" i="12"/>
  <c r="V4" i="12"/>
  <c r="V5" i="12"/>
  <c r="V6" i="12"/>
  <c r="V7" i="12"/>
  <c r="V8" i="12"/>
  <c r="V9" i="12"/>
  <c r="V10" i="12"/>
  <c r="V12" i="12"/>
  <c r="V13" i="12"/>
  <c r="V15" i="12"/>
  <c r="V16" i="12"/>
  <c r="V17" i="12"/>
  <c r="V18" i="12"/>
  <c r="V19" i="12"/>
  <c r="V20" i="12"/>
  <c r="V21" i="12"/>
  <c r="V22"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3" i="12"/>
  <c r="R42" i="14"/>
  <c r="V42" i="14"/>
  <c r="U42" i="14"/>
  <c r="U41" i="14"/>
  <c r="R41" i="14"/>
  <c r="V41" i="14"/>
  <c r="U40" i="14"/>
  <c r="R40" i="14"/>
  <c r="V40" i="14"/>
  <c r="R39" i="14"/>
  <c r="V39" i="14"/>
  <c r="U39" i="14"/>
  <c r="U38" i="14"/>
  <c r="R38" i="14"/>
  <c r="V38" i="14"/>
  <c r="U37" i="14"/>
  <c r="R37" i="14"/>
  <c r="V37" i="14"/>
  <c r="R36" i="14"/>
  <c r="V36" i="14"/>
  <c r="U36" i="14"/>
  <c r="U35" i="14"/>
  <c r="R35" i="14"/>
  <c r="V35" i="14"/>
  <c r="U34" i="14"/>
  <c r="R34" i="14"/>
  <c r="V34" i="14"/>
  <c r="V33" i="14"/>
  <c r="R33" i="14"/>
  <c r="U33" i="14"/>
  <c r="U32" i="14"/>
  <c r="R32" i="14"/>
  <c r="V32" i="14"/>
  <c r="U31" i="14"/>
  <c r="R31" i="14"/>
  <c r="V31" i="14"/>
  <c r="V30" i="14"/>
  <c r="R30" i="14"/>
  <c r="U30" i="14"/>
  <c r="U29" i="14"/>
  <c r="R29" i="14"/>
  <c r="V29" i="14"/>
  <c r="U28" i="14"/>
  <c r="R28" i="14"/>
  <c r="V28" i="14"/>
  <c r="V27" i="14"/>
  <c r="R27" i="14"/>
  <c r="U27" i="14"/>
  <c r="U26" i="14"/>
  <c r="R26" i="14"/>
  <c r="V26" i="14"/>
  <c r="U25" i="14"/>
  <c r="R25" i="14"/>
  <c r="V25" i="14"/>
  <c r="V24" i="14"/>
  <c r="R24" i="14"/>
  <c r="U24" i="14"/>
  <c r="R23" i="14"/>
  <c r="V23" i="14"/>
  <c r="U23" i="14"/>
  <c r="U22" i="14"/>
  <c r="R22" i="14"/>
  <c r="V22" i="14"/>
  <c r="V21" i="14"/>
  <c r="R21" i="14"/>
  <c r="U21" i="14"/>
  <c r="R20" i="14"/>
  <c r="V20" i="14"/>
  <c r="U20" i="14"/>
  <c r="U19" i="14"/>
  <c r="R19" i="14"/>
  <c r="V19" i="14"/>
  <c r="V18" i="14"/>
  <c r="R18" i="14"/>
  <c r="U18" i="14"/>
  <c r="U17" i="14"/>
  <c r="R17" i="14"/>
  <c r="V17" i="14"/>
  <c r="U16" i="14"/>
  <c r="R16" i="14"/>
  <c r="V16" i="14"/>
  <c r="V15" i="14"/>
  <c r="R15" i="14"/>
  <c r="U15" i="14"/>
  <c r="R14" i="14"/>
  <c r="V14" i="14"/>
  <c r="U14" i="14"/>
  <c r="R13" i="14"/>
  <c r="V13" i="14"/>
  <c r="U13" i="14"/>
  <c r="U12" i="14"/>
  <c r="R12" i="14"/>
  <c r="V12" i="14"/>
  <c r="U11" i="14"/>
  <c r="R11" i="14"/>
  <c r="V11" i="14"/>
  <c r="V10" i="14"/>
  <c r="R10" i="14"/>
  <c r="U10" i="14"/>
  <c r="U9" i="14"/>
  <c r="R9" i="14"/>
  <c r="V9" i="14"/>
  <c r="U8" i="14"/>
  <c r="R8" i="14"/>
  <c r="V8" i="14"/>
  <c r="V7" i="14"/>
  <c r="R7" i="14"/>
  <c r="U7" i="14"/>
  <c r="R6" i="14"/>
  <c r="V6" i="14"/>
  <c r="U6" i="14"/>
  <c r="U5" i="14"/>
  <c r="AA4" i="14" s="1"/>
  <c r="V5" i="14"/>
  <c r="R5" i="1" l="1"/>
  <c r="E5" i="1"/>
  <c r="W12" i="1" l="1"/>
  <c r="U6" i="1" l="1"/>
  <c r="V6" i="1"/>
  <c r="W6" i="1"/>
  <c r="U7" i="1"/>
  <c r="V7" i="1"/>
  <c r="W7" i="1"/>
  <c r="U8" i="1"/>
  <c r="V8" i="1"/>
  <c r="W8" i="1"/>
  <c r="U9" i="1"/>
  <c r="V9" i="1"/>
  <c r="W9" i="1"/>
  <c r="U10" i="1"/>
  <c r="V10" i="1"/>
  <c r="W10" i="1"/>
  <c r="U11" i="1"/>
  <c r="V11" i="1"/>
  <c r="W11" i="1"/>
  <c r="U12" i="1"/>
  <c r="V12" i="1"/>
  <c r="U13" i="1"/>
  <c r="V13" i="1"/>
  <c r="W13" i="1"/>
  <c r="U14" i="1"/>
  <c r="V14" i="1"/>
  <c r="W14" i="1"/>
  <c r="U15" i="1"/>
  <c r="V15" i="1"/>
  <c r="W15" i="1"/>
  <c r="U16" i="1"/>
  <c r="V16" i="1"/>
  <c r="W16" i="1"/>
  <c r="U17" i="1"/>
  <c r="V17" i="1"/>
  <c r="W17" i="1"/>
  <c r="U18" i="1"/>
  <c r="V18" i="1"/>
  <c r="W18" i="1"/>
  <c r="U19" i="1"/>
  <c r="V19" i="1"/>
  <c r="W19" i="1"/>
  <c r="U20" i="1"/>
  <c r="V20" i="1"/>
  <c r="W20" i="1"/>
  <c r="U21" i="1"/>
  <c r="V21" i="1"/>
  <c r="W21" i="1"/>
  <c r="U22" i="1"/>
  <c r="V22" i="1"/>
  <c r="W22" i="1"/>
  <c r="U23" i="1"/>
  <c r="V23" i="1"/>
  <c r="W23" i="1"/>
  <c r="U24" i="1"/>
  <c r="V24" i="1"/>
  <c r="W24" i="1"/>
  <c r="U25" i="1"/>
  <c r="V25" i="1"/>
  <c r="W25" i="1"/>
  <c r="U26" i="1"/>
  <c r="V26" i="1"/>
  <c r="W26" i="1"/>
  <c r="U27" i="1"/>
  <c r="V27" i="1"/>
  <c r="W27" i="1"/>
  <c r="U28" i="1"/>
  <c r="V28" i="1"/>
  <c r="W28" i="1"/>
  <c r="U29" i="1"/>
  <c r="V29" i="1"/>
  <c r="W29" i="1"/>
  <c r="U30" i="1"/>
  <c r="V30" i="1"/>
  <c r="W30" i="1"/>
  <c r="U31" i="1"/>
  <c r="V31" i="1"/>
  <c r="W31" i="1"/>
  <c r="U32" i="1"/>
  <c r="V32" i="1"/>
  <c r="W32" i="1"/>
  <c r="U33" i="1"/>
  <c r="V33" i="1"/>
  <c r="W33" i="1"/>
  <c r="U34" i="1"/>
  <c r="V34" i="1"/>
  <c r="W34" i="1"/>
  <c r="U35" i="1"/>
  <c r="V35" i="1"/>
  <c r="W35" i="1"/>
  <c r="U36" i="1"/>
  <c r="V36" i="1"/>
  <c r="W36" i="1"/>
  <c r="U37" i="1"/>
  <c r="V37" i="1"/>
  <c r="W37" i="1"/>
  <c r="U38" i="1"/>
  <c r="V38" i="1"/>
  <c r="W38" i="1"/>
  <c r="U39" i="1"/>
  <c r="V39" i="1"/>
  <c r="W39" i="1"/>
  <c r="U40" i="1"/>
  <c r="V40" i="1"/>
  <c r="W40" i="1"/>
  <c r="U41" i="1"/>
  <c r="V41" i="1"/>
  <c r="W41" i="1"/>
  <c r="U42" i="1"/>
  <c r="V42" i="1"/>
  <c r="W42" i="1"/>
  <c r="U43" i="1"/>
  <c r="V43" i="1"/>
  <c r="W43" i="1"/>
  <c r="U44" i="1"/>
  <c r="V44" i="1"/>
  <c r="W44" i="1"/>
  <c r="U45" i="1"/>
  <c r="V45" i="1"/>
  <c r="W45" i="1"/>
  <c r="U46" i="1"/>
  <c r="V46" i="1"/>
  <c r="W46" i="1"/>
  <c r="U47" i="1"/>
  <c r="V47" i="1"/>
  <c r="W47" i="1"/>
  <c r="U48" i="1"/>
  <c r="V48" i="1"/>
  <c r="W48" i="1"/>
  <c r="U49" i="1"/>
  <c r="V49" i="1"/>
  <c r="W49" i="1"/>
  <c r="U50" i="1"/>
  <c r="V50" i="1"/>
  <c r="W50" i="1"/>
  <c r="U51" i="1"/>
  <c r="V51" i="1"/>
  <c r="W51" i="1"/>
  <c r="U52" i="1"/>
  <c r="V52" i="1"/>
  <c r="W52" i="1"/>
  <c r="U53" i="1"/>
  <c r="V53" i="1"/>
  <c r="W53" i="1"/>
  <c r="U54" i="1"/>
  <c r="V54" i="1"/>
  <c r="W54" i="1"/>
  <c r="U55" i="1"/>
  <c r="V55" i="1"/>
  <c r="W55" i="1"/>
  <c r="U56" i="1"/>
  <c r="V56" i="1"/>
  <c r="W56" i="1"/>
  <c r="U57" i="1"/>
  <c r="V57" i="1"/>
  <c r="W57" i="1"/>
  <c r="U58" i="1"/>
  <c r="V58" i="1"/>
  <c r="W58" i="1"/>
  <c r="U59" i="1"/>
  <c r="V59" i="1"/>
  <c r="W59" i="1"/>
  <c r="U60" i="1"/>
  <c r="V60" i="1"/>
  <c r="W60" i="1"/>
  <c r="U61" i="1"/>
  <c r="V61" i="1"/>
  <c r="W61" i="1"/>
  <c r="U62" i="1"/>
  <c r="V62" i="1"/>
  <c r="W62" i="1"/>
  <c r="U63" i="1"/>
  <c r="V63" i="1"/>
  <c r="W63" i="1"/>
  <c r="U64" i="1"/>
  <c r="V64" i="1"/>
  <c r="W64" i="1"/>
  <c r="U65" i="1"/>
  <c r="V65" i="1"/>
  <c r="W65" i="1"/>
  <c r="U66" i="1"/>
  <c r="V66" i="1"/>
  <c r="W66" i="1"/>
  <c r="U67" i="1"/>
  <c r="V67" i="1"/>
  <c r="W67" i="1"/>
  <c r="U68" i="1"/>
  <c r="V68" i="1"/>
  <c r="W68" i="1"/>
  <c r="U69" i="1"/>
  <c r="V69" i="1"/>
  <c r="W69" i="1"/>
  <c r="U70" i="1"/>
  <c r="V70" i="1"/>
  <c r="W70" i="1"/>
  <c r="U71" i="1"/>
  <c r="V71" i="1"/>
  <c r="W71" i="1"/>
  <c r="U72" i="1"/>
  <c r="V72" i="1"/>
  <c r="W72" i="1"/>
  <c r="U73" i="1"/>
  <c r="V73" i="1"/>
  <c r="W73" i="1"/>
  <c r="U74" i="1"/>
  <c r="V74" i="1"/>
  <c r="W74" i="1"/>
  <c r="U75" i="1"/>
  <c r="V75" i="1"/>
  <c r="W75" i="1"/>
  <c r="U76" i="1"/>
  <c r="V76" i="1"/>
  <c r="W76" i="1"/>
  <c r="U77" i="1"/>
  <c r="V77" i="1"/>
  <c r="W77" i="1"/>
  <c r="U78" i="1"/>
  <c r="V78" i="1"/>
  <c r="W78" i="1"/>
  <c r="U79" i="1"/>
  <c r="V79" i="1"/>
  <c r="W79" i="1"/>
  <c r="U80" i="1"/>
  <c r="V80" i="1"/>
  <c r="W80" i="1"/>
  <c r="U81" i="1"/>
  <c r="V81" i="1"/>
  <c r="W81" i="1"/>
  <c r="U82" i="1"/>
  <c r="V82" i="1"/>
  <c r="W82" i="1"/>
  <c r="U83" i="1"/>
  <c r="V83" i="1"/>
  <c r="W83" i="1"/>
  <c r="U84" i="1"/>
  <c r="V84" i="1"/>
  <c r="W84" i="1"/>
  <c r="U85" i="1"/>
  <c r="V85" i="1"/>
  <c r="W85" i="1"/>
  <c r="U86" i="1"/>
  <c r="V86" i="1"/>
  <c r="W86" i="1"/>
  <c r="U87" i="1"/>
  <c r="V87" i="1"/>
  <c r="W87" i="1"/>
  <c r="U88" i="1"/>
  <c r="V88" i="1"/>
  <c r="W88" i="1"/>
  <c r="U89" i="1"/>
  <c r="V89" i="1"/>
  <c r="W89" i="1"/>
  <c r="U90" i="1"/>
  <c r="V90" i="1"/>
  <c r="W90" i="1"/>
  <c r="U91" i="1"/>
  <c r="V91" i="1"/>
  <c r="W91" i="1"/>
  <c r="U92" i="1"/>
  <c r="V92" i="1"/>
  <c r="W92" i="1"/>
  <c r="V5" i="1"/>
  <c r="W5" i="1"/>
  <c r="U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J6" i="1"/>
  <c r="K6" i="1"/>
  <c r="L6" i="1"/>
  <c r="J7" i="1"/>
  <c r="K7" i="1"/>
  <c r="L7" i="1"/>
  <c r="J8" i="1"/>
  <c r="K8" i="1"/>
  <c r="L8" i="1"/>
  <c r="J9" i="1"/>
  <c r="K9" i="1"/>
  <c r="L9" i="1"/>
  <c r="J10" i="1"/>
  <c r="K10" i="1"/>
  <c r="L10" i="1"/>
  <c r="J11" i="1"/>
  <c r="K11" i="1"/>
  <c r="L11" i="1"/>
  <c r="J12" i="1"/>
  <c r="K12" i="1"/>
  <c r="L12" i="1"/>
  <c r="J13" i="1"/>
  <c r="L13" i="1"/>
  <c r="J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J51" i="1"/>
  <c r="K51" i="1"/>
  <c r="L51" i="1"/>
  <c r="J52" i="1"/>
  <c r="K52" i="1"/>
  <c r="L52" i="1"/>
  <c r="J53" i="1"/>
  <c r="K53" i="1"/>
  <c r="J54" i="1"/>
  <c r="K54" i="1"/>
  <c r="J55" i="1"/>
  <c r="L55" i="1"/>
  <c r="J56" i="1"/>
  <c r="K56" i="1"/>
  <c r="L56" i="1"/>
  <c r="J57" i="1"/>
  <c r="K57" i="1"/>
  <c r="J58" i="1"/>
  <c r="K58" i="1"/>
  <c r="J59" i="1"/>
  <c r="K59" i="1"/>
  <c r="J60" i="1"/>
  <c r="K60" i="1"/>
  <c r="L60" i="1"/>
  <c r="J61" i="1"/>
  <c r="L61" i="1"/>
  <c r="J62" i="1"/>
  <c r="K62" i="1"/>
  <c r="L62" i="1"/>
  <c r="J63" i="1"/>
  <c r="L63" i="1"/>
  <c r="J64" i="1"/>
  <c r="L64" i="1"/>
  <c r="J65" i="1"/>
  <c r="K65" i="1"/>
  <c r="L65" i="1"/>
  <c r="J66" i="1"/>
  <c r="L66" i="1"/>
  <c r="J67" i="1"/>
  <c r="L67" i="1"/>
  <c r="J68" i="1"/>
  <c r="L68" i="1"/>
  <c r="J69" i="1"/>
  <c r="K69" i="1"/>
  <c r="L69" i="1"/>
  <c r="J70" i="1"/>
  <c r="K70" i="1"/>
  <c r="L70" i="1"/>
  <c r="J71" i="1"/>
  <c r="K71" i="1"/>
  <c r="L71" i="1"/>
  <c r="J72" i="1"/>
  <c r="K72" i="1"/>
  <c r="L72" i="1"/>
  <c r="J73" i="1"/>
  <c r="K73" i="1"/>
  <c r="L73" i="1"/>
  <c r="J74" i="1"/>
  <c r="K74" i="1"/>
  <c r="L74" i="1"/>
  <c r="J75" i="1"/>
  <c r="K75" i="1"/>
  <c r="L75" i="1"/>
  <c r="J76" i="1"/>
  <c r="K76" i="1"/>
  <c r="L76" i="1"/>
  <c r="J77" i="1"/>
  <c r="K77" i="1"/>
  <c r="L77" i="1"/>
  <c r="J78" i="1"/>
  <c r="K78" i="1"/>
  <c r="L78" i="1"/>
  <c r="J79" i="1"/>
  <c r="K79" i="1"/>
  <c r="L79" i="1"/>
  <c r="J80" i="1"/>
  <c r="K80" i="1"/>
  <c r="L80" i="1"/>
  <c r="J81" i="1"/>
  <c r="K81" i="1"/>
  <c r="L81" i="1"/>
  <c r="J82" i="1"/>
  <c r="K82" i="1"/>
  <c r="L82" i="1"/>
  <c r="J83" i="1"/>
  <c r="K83" i="1"/>
  <c r="L83" i="1"/>
  <c r="J84" i="1"/>
  <c r="K84" i="1"/>
  <c r="L84" i="1"/>
  <c r="J85" i="1"/>
  <c r="K85" i="1"/>
  <c r="L85" i="1"/>
  <c r="J86" i="1"/>
  <c r="K86" i="1"/>
  <c r="L86" i="1"/>
  <c r="J87" i="1"/>
  <c r="K87" i="1"/>
  <c r="L87" i="1"/>
  <c r="J88" i="1"/>
  <c r="K88" i="1"/>
  <c r="L88" i="1"/>
  <c r="J89" i="1"/>
  <c r="K89" i="1"/>
  <c r="L89" i="1"/>
  <c r="J90" i="1"/>
  <c r="K90" i="1"/>
  <c r="L90" i="1"/>
  <c r="J91" i="1"/>
  <c r="K91" i="1"/>
  <c r="L91" i="1"/>
  <c r="J92" i="1"/>
  <c r="K92" i="1"/>
  <c r="L92" i="1"/>
  <c r="K5" i="1"/>
  <c r="L5" i="1"/>
  <c r="J5" i="1"/>
  <c r="T470" i="3"/>
  <c r="U470" i="3" s="1"/>
  <c r="T471" i="3"/>
  <c r="U471" i="3"/>
  <c r="T472" i="3"/>
  <c r="U472" i="3"/>
  <c r="T473" i="3"/>
  <c r="U473" i="3"/>
  <c r="T134" i="3"/>
  <c r="U134" i="3" s="1"/>
  <c r="T135" i="3"/>
  <c r="U135" i="3"/>
  <c r="T136" i="3"/>
  <c r="U136" i="3"/>
  <c r="T137" i="3"/>
  <c r="U137" i="3" s="1"/>
  <c r="T138" i="3"/>
  <c r="U138" i="3"/>
  <c r="T139" i="3"/>
  <c r="U139" i="3"/>
  <c r="T140" i="3"/>
  <c r="U140" i="3" s="1"/>
  <c r="T141" i="3"/>
  <c r="U141" i="3"/>
  <c r="T142" i="3"/>
  <c r="U142" i="3"/>
  <c r="T143" i="3"/>
  <c r="U143" i="3" s="1"/>
  <c r="T144" i="3"/>
  <c r="U144" i="3"/>
  <c r="T145" i="3"/>
  <c r="U145" i="3"/>
  <c r="T146" i="3"/>
  <c r="U146" i="3" s="1"/>
  <c r="T147" i="3"/>
  <c r="U147" i="3"/>
  <c r="T148" i="3"/>
  <c r="U148" i="3"/>
  <c r="T149" i="3"/>
  <c r="U149" i="3" s="1"/>
  <c r="T150" i="3"/>
  <c r="U150" i="3"/>
  <c r="T151" i="3"/>
  <c r="U151" i="3"/>
  <c r="T152" i="3"/>
  <c r="U152" i="3" s="1"/>
  <c r="T153" i="3"/>
  <c r="U153" i="3"/>
  <c r="T154" i="3"/>
  <c r="U154" i="3"/>
  <c r="T155" i="3"/>
  <c r="U155" i="3" s="1"/>
  <c r="T156" i="3"/>
  <c r="U156" i="3"/>
  <c r="T157" i="3"/>
  <c r="U157" i="3"/>
  <c r="T158" i="3"/>
  <c r="U158" i="3" s="1"/>
  <c r="T159" i="3"/>
  <c r="U159" i="3"/>
  <c r="T160" i="3"/>
  <c r="U160" i="3"/>
  <c r="T161" i="3"/>
  <c r="U161" i="3" s="1"/>
  <c r="T162" i="3"/>
  <c r="U162" i="3"/>
  <c r="T163" i="3"/>
  <c r="U163" i="3"/>
  <c r="T164" i="3"/>
  <c r="U164" i="3" s="1"/>
  <c r="T165" i="3"/>
  <c r="U165" i="3"/>
  <c r="T166" i="3"/>
  <c r="U166" i="3"/>
  <c r="T167" i="3"/>
  <c r="U167" i="3" s="1"/>
  <c r="T168" i="3"/>
  <c r="U168" i="3"/>
  <c r="T169" i="3"/>
  <c r="U169" i="3"/>
  <c r="T170" i="3"/>
  <c r="U170" i="3" s="1"/>
  <c r="T171" i="3"/>
  <c r="U171" i="3"/>
  <c r="T172" i="3"/>
  <c r="U172" i="3"/>
  <c r="T173" i="3"/>
  <c r="U173" i="3" s="1"/>
  <c r="T174" i="3"/>
  <c r="U174" i="3"/>
  <c r="T175" i="3"/>
  <c r="U175" i="3"/>
  <c r="T176" i="3"/>
  <c r="U176" i="3" s="1"/>
  <c r="T177" i="3"/>
  <c r="U177" i="3"/>
  <c r="T178" i="3"/>
  <c r="U178" i="3"/>
  <c r="T179" i="3"/>
  <c r="U179" i="3" s="1"/>
  <c r="T180" i="3"/>
  <c r="U180" i="3"/>
  <c r="T181" i="3"/>
  <c r="U181" i="3"/>
  <c r="T182" i="3"/>
  <c r="U182" i="3" s="1"/>
  <c r="T183" i="3"/>
  <c r="U183" i="3"/>
  <c r="T184" i="3"/>
  <c r="U184" i="3"/>
  <c r="T185" i="3"/>
  <c r="U185" i="3" s="1"/>
  <c r="T186" i="3"/>
  <c r="U186" i="3"/>
  <c r="T187" i="3"/>
  <c r="U187" i="3"/>
  <c r="T188" i="3"/>
  <c r="U188" i="3" s="1"/>
  <c r="T189" i="3"/>
  <c r="U189" i="3"/>
  <c r="T190" i="3"/>
  <c r="U190" i="3"/>
  <c r="T191" i="3"/>
  <c r="U191" i="3" s="1"/>
  <c r="T192" i="3"/>
  <c r="U192" i="3"/>
  <c r="T193" i="3"/>
  <c r="U193" i="3"/>
  <c r="T194" i="3"/>
  <c r="U194" i="3" s="1"/>
  <c r="T195" i="3"/>
  <c r="U195" i="3"/>
  <c r="T196" i="3"/>
  <c r="U196" i="3"/>
  <c r="T197" i="3"/>
  <c r="U197" i="3" s="1"/>
  <c r="T198" i="3"/>
  <c r="U198" i="3"/>
  <c r="T199" i="3"/>
  <c r="U199" i="3"/>
  <c r="T200" i="3"/>
  <c r="U200" i="3" s="1"/>
  <c r="T201" i="3"/>
  <c r="U201" i="3"/>
  <c r="T202" i="3"/>
  <c r="U202" i="3"/>
  <c r="T203" i="3"/>
  <c r="U203" i="3" s="1"/>
  <c r="T204" i="3"/>
  <c r="U204" i="3"/>
  <c r="T205" i="3"/>
  <c r="U205" i="3"/>
  <c r="T206" i="3"/>
  <c r="U206" i="3" s="1"/>
  <c r="T207" i="3"/>
  <c r="U207" i="3"/>
  <c r="T208" i="3"/>
  <c r="U208" i="3"/>
  <c r="T209" i="3"/>
  <c r="U209" i="3" s="1"/>
  <c r="T210" i="3"/>
  <c r="U210" i="3"/>
  <c r="T211" i="3"/>
  <c r="U211" i="3"/>
  <c r="T212" i="3"/>
  <c r="U212" i="3" s="1"/>
  <c r="T213" i="3"/>
  <c r="U213" i="3"/>
  <c r="T214" i="3"/>
  <c r="U214" i="3"/>
  <c r="T215" i="3"/>
  <c r="U215" i="3" s="1"/>
  <c r="T216" i="3"/>
  <c r="U216" i="3"/>
  <c r="T217" i="3"/>
  <c r="U217" i="3"/>
  <c r="T218" i="3"/>
  <c r="U218" i="3" s="1"/>
  <c r="T219" i="3"/>
  <c r="U219" i="3"/>
  <c r="T220" i="3"/>
  <c r="U220" i="3"/>
  <c r="T221" i="3"/>
  <c r="U221" i="3" s="1"/>
  <c r="T222" i="3"/>
  <c r="U222" i="3"/>
  <c r="T223" i="3"/>
  <c r="U223" i="3"/>
  <c r="T224" i="3"/>
  <c r="U224" i="3" s="1"/>
  <c r="T225" i="3"/>
  <c r="U225" i="3"/>
  <c r="T226" i="3"/>
  <c r="U226" i="3"/>
  <c r="T227" i="3"/>
  <c r="U227" i="3" s="1"/>
  <c r="T228" i="3"/>
  <c r="U228" i="3"/>
  <c r="T229" i="3"/>
  <c r="U229" i="3"/>
  <c r="T230" i="3"/>
  <c r="U230" i="3" s="1"/>
  <c r="T231" i="3"/>
  <c r="U231" i="3"/>
  <c r="T232" i="3"/>
  <c r="U232" i="3"/>
  <c r="T233" i="3"/>
  <c r="U233" i="3" s="1"/>
  <c r="T234" i="3"/>
  <c r="U234" i="3"/>
  <c r="T235" i="3"/>
  <c r="U235" i="3"/>
  <c r="T236" i="3"/>
  <c r="U236" i="3" s="1"/>
  <c r="T237" i="3"/>
  <c r="U237" i="3"/>
  <c r="T238" i="3"/>
  <c r="U238" i="3"/>
  <c r="T239" i="3"/>
  <c r="U239" i="3" s="1"/>
  <c r="T240" i="3"/>
  <c r="U240" i="3"/>
  <c r="T241" i="3"/>
  <c r="U241" i="3"/>
  <c r="T242" i="3"/>
  <c r="U242" i="3" s="1"/>
  <c r="T243" i="3"/>
  <c r="U243" i="3"/>
  <c r="T244" i="3"/>
  <c r="U244" i="3"/>
  <c r="T245" i="3"/>
  <c r="U245" i="3" s="1"/>
  <c r="T246" i="3"/>
  <c r="U246" i="3"/>
  <c r="T247" i="3"/>
  <c r="U247" i="3"/>
  <c r="T248" i="3"/>
  <c r="U248" i="3" s="1"/>
  <c r="T249" i="3"/>
  <c r="U249" i="3"/>
  <c r="T250" i="3"/>
  <c r="U250" i="3"/>
  <c r="T251" i="3"/>
  <c r="U251" i="3" s="1"/>
  <c r="T252" i="3"/>
  <c r="U252" i="3"/>
  <c r="T253" i="3"/>
  <c r="U253" i="3"/>
  <c r="T254" i="3"/>
  <c r="U254" i="3" s="1"/>
  <c r="T255" i="3"/>
  <c r="U255" i="3"/>
  <c r="T256" i="3"/>
  <c r="U256" i="3"/>
  <c r="T257" i="3"/>
  <c r="U257" i="3" s="1"/>
  <c r="T258" i="3"/>
  <c r="U258" i="3"/>
  <c r="T259" i="3"/>
  <c r="U259" i="3"/>
  <c r="T260" i="3"/>
  <c r="U260" i="3" s="1"/>
  <c r="T261" i="3"/>
  <c r="U261" i="3"/>
  <c r="T262" i="3"/>
  <c r="U262" i="3"/>
  <c r="T263" i="3"/>
  <c r="U263" i="3" s="1"/>
  <c r="T264" i="3"/>
  <c r="U264" i="3"/>
  <c r="T265" i="3"/>
  <c r="U265" i="3"/>
  <c r="T266" i="3"/>
  <c r="U266" i="3" s="1"/>
  <c r="T267" i="3"/>
  <c r="U267" i="3"/>
  <c r="T268" i="3"/>
  <c r="U268" i="3"/>
  <c r="T269" i="3"/>
  <c r="U269" i="3" s="1"/>
  <c r="T270" i="3"/>
  <c r="U270" i="3"/>
  <c r="T271" i="3"/>
  <c r="U271" i="3"/>
  <c r="T272" i="3"/>
  <c r="U272" i="3" s="1"/>
  <c r="T273" i="3"/>
  <c r="U273" i="3"/>
  <c r="T274" i="3"/>
  <c r="U274" i="3"/>
  <c r="T275" i="3"/>
  <c r="U275" i="3" s="1"/>
  <c r="T276" i="3"/>
  <c r="U276" i="3"/>
  <c r="T277" i="3"/>
  <c r="U277" i="3"/>
  <c r="T278" i="3"/>
  <c r="U278" i="3" s="1"/>
  <c r="T279" i="3"/>
  <c r="U279" i="3"/>
  <c r="T280" i="3"/>
  <c r="U280" i="3"/>
  <c r="T281" i="3"/>
  <c r="U281" i="3" s="1"/>
  <c r="T282" i="3"/>
  <c r="U282" i="3"/>
  <c r="T283" i="3"/>
  <c r="U283" i="3"/>
  <c r="T284" i="3"/>
  <c r="U284" i="3" s="1"/>
  <c r="T285" i="3"/>
  <c r="U285" i="3"/>
  <c r="T286" i="3"/>
  <c r="U286" i="3"/>
  <c r="T287" i="3"/>
  <c r="U287" i="3" s="1"/>
  <c r="T288" i="3"/>
  <c r="U288" i="3"/>
  <c r="T289" i="3"/>
  <c r="U289" i="3"/>
  <c r="T290" i="3"/>
  <c r="U290" i="3" s="1"/>
  <c r="T291" i="3"/>
  <c r="U291" i="3"/>
  <c r="T292" i="3"/>
  <c r="U292" i="3"/>
  <c r="T293" i="3"/>
  <c r="U293" i="3" s="1"/>
  <c r="T294" i="3"/>
  <c r="U294" i="3"/>
  <c r="T295" i="3"/>
  <c r="U295" i="3"/>
  <c r="T296" i="3"/>
  <c r="U296" i="3" s="1"/>
  <c r="T297" i="3"/>
  <c r="U297" i="3"/>
  <c r="T298" i="3"/>
  <c r="U298" i="3"/>
  <c r="T299" i="3"/>
  <c r="U299" i="3" s="1"/>
  <c r="T300" i="3"/>
  <c r="U300" i="3"/>
  <c r="T301" i="3"/>
  <c r="U301" i="3"/>
  <c r="T302" i="3"/>
  <c r="U302" i="3" s="1"/>
  <c r="T303" i="3"/>
  <c r="U303" i="3"/>
  <c r="T304" i="3"/>
  <c r="U304" i="3"/>
  <c r="T305" i="3"/>
  <c r="U305" i="3" s="1"/>
  <c r="T306" i="3"/>
  <c r="U306" i="3"/>
  <c r="T307" i="3"/>
  <c r="U307" i="3"/>
  <c r="T308" i="3"/>
  <c r="U308" i="3" s="1"/>
  <c r="T309" i="3"/>
  <c r="U309" i="3"/>
  <c r="T310" i="3"/>
  <c r="U310" i="3"/>
  <c r="T311" i="3"/>
  <c r="U311" i="3" s="1"/>
  <c r="T312" i="3"/>
  <c r="U312" i="3"/>
  <c r="T313" i="3"/>
  <c r="U313" i="3"/>
  <c r="T314" i="3"/>
  <c r="U314" i="3" s="1"/>
  <c r="T315" i="3"/>
  <c r="U315" i="3"/>
  <c r="T316" i="3"/>
  <c r="U316" i="3"/>
  <c r="T317" i="3"/>
  <c r="U317" i="3" s="1"/>
  <c r="T318" i="3"/>
  <c r="U318" i="3"/>
  <c r="T319" i="3"/>
  <c r="U319" i="3"/>
  <c r="T320" i="3"/>
  <c r="U320" i="3" s="1"/>
  <c r="T321" i="3"/>
  <c r="U321" i="3"/>
  <c r="T322" i="3"/>
  <c r="U322" i="3"/>
  <c r="T323" i="3"/>
  <c r="U323" i="3" s="1"/>
  <c r="T324" i="3"/>
  <c r="U324" i="3"/>
  <c r="T325" i="3"/>
  <c r="U325" i="3"/>
  <c r="T326" i="3"/>
  <c r="U326" i="3" s="1"/>
  <c r="T327" i="3"/>
  <c r="U327" i="3"/>
  <c r="T328" i="3"/>
  <c r="U328" i="3"/>
  <c r="T329" i="3"/>
  <c r="U329" i="3" s="1"/>
  <c r="T330" i="3"/>
  <c r="U330" i="3"/>
  <c r="T331" i="3"/>
  <c r="U331" i="3"/>
  <c r="T332" i="3"/>
  <c r="U332" i="3" s="1"/>
  <c r="T333" i="3"/>
  <c r="U333" i="3"/>
  <c r="T334" i="3"/>
  <c r="U334" i="3"/>
  <c r="T335" i="3"/>
  <c r="U335" i="3" s="1"/>
  <c r="T336" i="3"/>
  <c r="U336" i="3"/>
  <c r="T337" i="3"/>
  <c r="U337" i="3"/>
  <c r="T338" i="3"/>
  <c r="U338" i="3" s="1"/>
  <c r="T339" i="3"/>
  <c r="U339" i="3" s="1"/>
  <c r="T340" i="3"/>
  <c r="U340" i="3"/>
  <c r="T341" i="3"/>
  <c r="U341" i="3" s="1"/>
  <c r="T342" i="3"/>
  <c r="U342" i="3"/>
  <c r="T343" i="3"/>
  <c r="U343" i="3"/>
  <c r="T344" i="3"/>
  <c r="U344" i="3" s="1"/>
  <c r="T345" i="3"/>
  <c r="U345" i="3" s="1"/>
  <c r="T346" i="3"/>
  <c r="U346" i="3"/>
  <c r="T347" i="3"/>
  <c r="U347" i="3" s="1"/>
  <c r="T348" i="3"/>
  <c r="U348" i="3"/>
  <c r="T349" i="3"/>
  <c r="U349" i="3"/>
  <c r="T350" i="3"/>
  <c r="U350" i="3" s="1"/>
  <c r="T351" i="3"/>
  <c r="U351" i="3" s="1"/>
  <c r="T352" i="3"/>
  <c r="U352" i="3"/>
  <c r="T353" i="3"/>
  <c r="U353" i="3" s="1"/>
  <c r="T354" i="3"/>
  <c r="U354" i="3"/>
  <c r="T355" i="3"/>
  <c r="U355" i="3"/>
  <c r="T356" i="3"/>
  <c r="U356" i="3" s="1"/>
  <c r="T357" i="3"/>
  <c r="U357" i="3" s="1"/>
  <c r="T358" i="3"/>
  <c r="U358" i="3"/>
  <c r="T359" i="3"/>
  <c r="U359" i="3" s="1"/>
  <c r="T360" i="3"/>
  <c r="U360" i="3"/>
  <c r="T361" i="3"/>
  <c r="U361" i="3"/>
  <c r="T362" i="3"/>
  <c r="U362" i="3" s="1"/>
  <c r="T363" i="3"/>
  <c r="U363" i="3" s="1"/>
  <c r="T364" i="3"/>
  <c r="U364" i="3"/>
  <c r="T365" i="3"/>
  <c r="U365" i="3" s="1"/>
  <c r="T366" i="3"/>
  <c r="U366" i="3"/>
  <c r="T367" i="3"/>
  <c r="U367" i="3"/>
  <c r="T368" i="3"/>
  <c r="U368" i="3" s="1"/>
  <c r="T369" i="3"/>
  <c r="U369" i="3" s="1"/>
  <c r="T370" i="3"/>
  <c r="U370" i="3"/>
  <c r="T371" i="3"/>
  <c r="U371" i="3" s="1"/>
  <c r="T372" i="3"/>
  <c r="U372" i="3"/>
  <c r="T373" i="3"/>
  <c r="U373" i="3"/>
  <c r="T374" i="3"/>
  <c r="U374" i="3" s="1"/>
  <c r="T375" i="3"/>
  <c r="U375" i="3" s="1"/>
  <c r="T376" i="3"/>
  <c r="U376" i="3"/>
  <c r="T377" i="3"/>
  <c r="U377" i="3" s="1"/>
  <c r="T378" i="3"/>
  <c r="U378" i="3"/>
  <c r="T379" i="3"/>
  <c r="U379" i="3"/>
  <c r="T380" i="3"/>
  <c r="U380" i="3" s="1"/>
  <c r="T381" i="3"/>
  <c r="U381" i="3" s="1"/>
  <c r="T382" i="3"/>
  <c r="U382" i="3"/>
  <c r="T383" i="3"/>
  <c r="U383" i="3" s="1"/>
  <c r="T384" i="3"/>
  <c r="U384" i="3"/>
  <c r="T385" i="3"/>
  <c r="U385" i="3"/>
  <c r="T386" i="3"/>
  <c r="U386" i="3" s="1"/>
  <c r="T387" i="3"/>
  <c r="U387" i="3"/>
  <c r="T388" i="3"/>
  <c r="U388" i="3"/>
  <c r="T389" i="3"/>
  <c r="U389" i="3" s="1"/>
  <c r="T390" i="3"/>
  <c r="U390" i="3"/>
  <c r="T391" i="3"/>
  <c r="U391" i="3"/>
  <c r="T392" i="3"/>
  <c r="U392" i="3" s="1"/>
  <c r="T393" i="3"/>
  <c r="U393" i="3"/>
  <c r="T394" i="3"/>
  <c r="U394" i="3"/>
  <c r="T395" i="3"/>
  <c r="U395" i="3" s="1"/>
  <c r="T396" i="3"/>
  <c r="U396" i="3" s="1"/>
  <c r="T397" i="3"/>
  <c r="U397" i="3"/>
  <c r="T398" i="3"/>
  <c r="U398" i="3" s="1"/>
  <c r="T399" i="3"/>
  <c r="U399" i="3" s="1"/>
  <c r="T400" i="3"/>
  <c r="U400" i="3"/>
  <c r="T401" i="3"/>
  <c r="U401" i="3" s="1"/>
  <c r="T402" i="3"/>
  <c r="U402" i="3" s="1"/>
  <c r="T403" i="3"/>
  <c r="U403" i="3"/>
  <c r="T404" i="3"/>
  <c r="U404" i="3" s="1"/>
  <c r="T405" i="3"/>
  <c r="U405" i="3" s="1"/>
  <c r="T406" i="3"/>
  <c r="U406" i="3"/>
  <c r="T407" i="3"/>
  <c r="U407" i="3" s="1"/>
  <c r="T408" i="3"/>
  <c r="U408" i="3" s="1"/>
  <c r="T409" i="3"/>
  <c r="U409" i="3"/>
  <c r="T410" i="3"/>
  <c r="U410" i="3" s="1"/>
  <c r="T411" i="3"/>
  <c r="U411" i="3" s="1"/>
  <c r="T412" i="3"/>
  <c r="U412" i="3"/>
  <c r="T413" i="3"/>
  <c r="U413" i="3" s="1"/>
  <c r="T414" i="3"/>
  <c r="U414" i="3" s="1"/>
  <c r="T415" i="3"/>
  <c r="U415" i="3"/>
  <c r="T416" i="3"/>
  <c r="U416" i="3" s="1"/>
  <c r="T417" i="3"/>
  <c r="U417" i="3" s="1"/>
  <c r="T418" i="3"/>
  <c r="U418" i="3"/>
  <c r="T419" i="3"/>
  <c r="U419" i="3" s="1"/>
  <c r="T420" i="3"/>
  <c r="U420" i="3" s="1"/>
  <c r="T421" i="3"/>
  <c r="U421" i="3"/>
  <c r="T422" i="3"/>
  <c r="U422" i="3" s="1"/>
  <c r="T423" i="3"/>
  <c r="U423" i="3" s="1"/>
  <c r="T424" i="3"/>
  <c r="U424" i="3"/>
  <c r="T425" i="3"/>
  <c r="U425" i="3" s="1"/>
  <c r="T426" i="3"/>
  <c r="U426" i="3" s="1"/>
  <c r="T427" i="3"/>
  <c r="U427" i="3"/>
  <c r="T428" i="3"/>
  <c r="U428" i="3" s="1"/>
  <c r="T429" i="3"/>
  <c r="U429" i="3" s="1"/>
  <c r="T430" i="3"/>
  <c r="U430" i="3"/>
  <c r="T431" i="3"/>
  <c r="U431" i="3" s="1"/>
  <c r="T432" i="3"/>
  <c r="U432" i="3" s="1"/>
  <c r="T433" i="3"/>
  <c r="U433" i="3"/>
  <c r="T434" i="3"/>
  <c r="U434" i="3" s="1"/>
  <c r="T435" i="3"/>
  <c r="U435" i="3" s="1"/>
  <c r="T436" i="3"/>
  <c r="U436" i="3"/>
  <c r="T437" i="3"/>
  <c r="U437" i="3" s="1"/>
  <c r="T438" i="3"/>
  <c r="U438" i="3" s="1"/>
  <c r="T439" i="3"/>
  <c r="U439" i="3"/>
  <c r="T440" i="3"/>
  <c r="U440" i="3" s="1"/>
  <c r="T441" i="3"/>
  <c r="U441" i="3" s="1"/>
  <c r="T442" i="3"/>
  <c r="U442" i="3"/>
  <c r="T443" i="3"/>
  <c r="U443" i="3" s="1"/>
  <c r="T444" i="3"/>
  <c r="U444" i="3" s="1"/>
  <c r="T445" i="3"/>
  <c r="U445" i="3"/>
  <c r="T446" i="3"/>
  <c r="U446" i="3" s="1"/>
  <c r="T447" i="3"/>
  <c r="U447" i="3" s="1"/>
  <c r="T448" i="3"/>
  <c r="U448" i="3"/>
  <c r="T449" i="3"/>
  <c r="U449" i="3" s="1"/>
  <c r="T450" i="3"/>
  <c r="U450" i="3" s="1"/>
  <c r="T451" i="3"/>
  <c r="U451" i="3"/>
  <c r="T452" i="3"/>
  <c r="U452" i="3" s="1"/>
  <c r="T453" i="3"/>
  <c r="U453" i="3" s="1"/>
  <c r="T454" i="3"/>
  <c r="U454" i="3"/>
  <c r="T455" i="3"/>
  <c r="U455" i="3" s="1"/>
  <c r="T456" i="3"/>
  <c r="U456" i="3" s="1"/>
  <c r="T457" i="3"/>
  <c r="U457" i="3"/>
  <c r="T458" i="3"/>
  <c r="U458" i="3" s="1"/>
  <c r="T459" i="3"/>
  <c r="U459" i="3" s="1"/>
  <c r="T460" i="3"/>
  <c r="U460" i="3"/>
  <c r="T461" i="3"/>
  <c r="U461" i="3" s="1"/>
  <c r="T4" i="3"/>
  <c r="U4" i="3" s="1"/>
  <c r="T5" i="3"/>
  <c r="U5" i="3" s="1"/>
  <c r="T6" i="3"/>
  <c r="U6" i="3"/>
  <c r="T7" i="3"/>
  <c r="U7" i="3" s="1"/>
  <c r="T8" i="3"/>
  <c r="U8" i="3"/>
  <c r="T9" i="3"/>
  <c r="U9" i="3"/>
  <c r="T10" i="3"/>
  <c r="U10" i="3" s="1"/>
  <c r="T11" i="3"/>
  <c r="U11" i="3"/>
  <c r="T12" i="3"/>
  <c r="U12" i="3"/>
  <c r="T13" i="3"/>
  <c r="U13" i="3" s="1"/>
  <c r="T14" i="3"/>
  <c r="U14" i="3"/>
  <c r="T15" i="3"/>
  <c r="U15" i="3"/>
  <c r="T16" i="3"/>
  <c r="U16" i="3" s="1"/>
  <c r="T17" i="3"/>
  <c r="U17" i="3"/>
  <c r="T18" i="3"/>
  <c r="U18" i="3"/>
  <c r="T19" i="3"/>
  <c r="U19" i="3" s="1"/>
  <c r="T20" i="3"/>
  <c r="U20" i="3"/>
  <c r="T21" i="3"/>
  <c r="U21" i="3"/>
  <c r="T22" i="3"/>
  <c r="U22" i="3" s="1"/>
  <c r="T23" i="3"/>
  <c r="U23" i="3"/>
  <c r="T24" i="3"/>
  <c r="U24" i="3"/>
  <c r="T25" i="3"/>
  <c r="U25" i="3" s="1"/>
  <c r="T26" i="3"/>
  <c r="U26" i="3"/>
  <c r="T27" i="3"/>
  <c r="U27" i="3"/>
  <c r="T28" i="3"/>
  <c r="U28" i="3" s="1"/>
  <c r="T29" i="3"/>
  <c r="U29" i="3"/>
  <c r="T30" i="3"/>
  <c r="U30" i="3"/>
  <c r="T31" i="3"/>
  <c r="U31" i="3" s="1"/>
  <c r="T32" i="3"/>
  <c r="U32" i="3"/>
  <c r="T33" i="3"/>
  <c r="U33" i="3"/>
  <c r="T34" i="3"/>
  <c r="U34" i="3" s="1"/>
  <c r="T35" i="3"/>
  <c r="U35" i="3"/>
  <c r="T36" i="3"/>
  <c r="U36" i="3"/>
  <c r="T37" i="3"/>
  <c r="U37" i="3" s="1"/>
  <c r="T38" i="3"/>
  <c r="U38" i="3"/>
  <c r="T39" i="3"/>
  <c r="U39" i="3"/>
  <c r="T40" i="3"/>
  <c r="U40" i="3" s="1"/>
  <c r="T41" i="3"/>
  <c r="U41" i="3"/>
  <c r="T42" i="3"/>
  <c r="U42" i="3"/>
  <c r="T43" i="3"/>
  <c r="U43" i="3" s="1"/>
  <c r="T44" i="3"/>
  <c r="U44" i="3"/>
  <c r="T45" i="3"/>
  <c r="U45" i="3"/>
  <c r="T46" i="3"/>
  <c r="U46" i="3" s="1"/>
  <c r="T47" i="3"/>
  <c r="U47" i="3"/>
  <c r="T48" i="3"/>
  <c r="U48" i="3"/>
  <c r="T49" i="3"/>
  <c r="U49" i="3" s="1"/>
  <c r="T50" i="3"/>
  <c r="U50" i="3"/>
  <c r="T51" i="3"/>
  <c r="U51" i="3"/>
  <c r="T52" i="3"/>
  <c r="U52" i="3" s="1"/>
  <c r="T53" i="3"/>
  <c r="U53" i="3"/>
  <c r="T54" i="3"/>
  <c r="U54" i="3"/>
  <c r="T55" i="3"/>
  <c r="U55" i="3" s="1"/>
  <c r="T56" i="3"/>
  <c r="U56" i="3"/>
  <c r="T57" i="3"/>
  <c r="U57" i="3"/>
  <c r="T58" i="3"/>
  <c r="U58" i="3" s="1"/>
  <c r="T59" i="3"/>
  <c r="U59" i="3"/>
  <c r="T60" i="3"/>
  <c r="U60" i="3"/>
  <c r="T61" i="3"/>
  <c r="U61" i="3" s="1"/>
  <c r="T62" i="3"/>
  <c r="U62" i="3"/>
  <c r="T63" i="3"/>
  <c r="U63" i="3"/>
  <c r="T64" i="3"/>
  <c r="U64" i="3" s="1"/>
  <c r="T65" i="3"/>
  <c r="U65" i="3"/>
  <c r="T66" i="3"/>
  <c r="U66" i="3"/>
  <c r="T67" i="3"/>
  <c r="U67" i="3" s="1"/>
  <c r="T68" i="3"/>
  <c r="U68" i="3"/>
  <c r="T69" i="3"/>
  <c r="U69" i="3"/>
  <c r="T70" i="3"/>
  <c r="U70" i="3" s="1"/>
  <c r="T71" i="3"/>
  <c r="U71" i="3"/>
  <c r="T72" i="3"/>
  <c r="U72" i="3"/>
  <c r="T73" i="3"/>
  <c r="U73" i="3" s="1"/>
  <c r="T74" i="3"/>
  <c r="U74" i="3"/>
  <c r="T75" i="3"/>
  <c r="U75" i="3"/>
  <c r="T76" i="3"/>
  <c r="U76" i="3" s="1"/>
  <c r="T77" i="3"/>
  <c r="U77" i="3"/>
  <c r="T78" i="3"/>
  <c r="U78" i="3"/>
  <c r="T79" i="3"/>
  <c r="U79" i="3" s="1"/>
  <c r="T80" i="3"/>
  <c r="U80" i="3"/>
  <c r="T81" i="3"/>
  <c r="U81" i="3"/>
  <c r="T82" i="3"/>
  <c r="U82" i="3" s="1"/>
  <c r="T83" i="3"/>
  <c r="U83" i="3"/>
  <c r="T84" i="3"/>
  <c r="U84" i="3"/>
  <c r="T85" i="3"/>
  <c r="U85" i="3" s="1"/>
  <c r="T86" i="3"/>
  <c r="U86" i="3"/>
  <c r="T87" i="3"/>
  <c r="U87" i="3"/>
  <c r="T88" i="3"/>
  <c r="U88" i="3" s="1"/>
  <c r="T89" i="3"/>
  <c r="U89" i="3"/>
  <c r="T90" i="3"/>
  <c r="U90" i="3"/>
  <c r="T91" i="3"/>
  <c r="U91" i="3" s="1"/>
  <c r="T92" i="3"/>
  <c r="U92" i="3"/>
  <c r="T93" i="3"/>
  <c r="U93" i="3"/>
  <c r="T94" i="3"/>
  <c r="U94" i="3" s="1"/>
  <c r="T95" i="3"/>
  <c r="U95" i="3"/>
  <c r="T96" i="3"/>
  <c r="U96" i="3"/>
  <c r="T97" i="3"/>
  <c r="U97" i="3" s="1"/>
  <c r="T98" i="3"/>
  <c r="U98" i="3"/>
  <c r="T99" i="3"/>
  <c r="U99" i="3"/>
  <c r="T100" i="3"/>
  <c r="U100" i="3" s="1"/>
  <c r="T101" i="3"/>
  <c r="U101" i="3"/>
  <c r="T102" i="3"/>
  <c r="U102" i="3"/>
  <c r="T103" i="3"/>
  <c r="U103" i="3" s="1"/>
  <c r="T104" i="3"/>
  <c r="U104" i="3"/>
  <c r="T105" i="3"/>
  <c r="U105" i="3"/>
  <c r="T106" i="3"/>
  <c r="U106" i="3" s="1"/>
  <c r="T107" i="3"/>
  <c r="U107" i="3"/>
  <c r="T108" i="3"/>
  <c r="U108" i="3"/>
  <c r="T109" i="3"/>
  <c r="U109" i="3" s="1"/>
  <c r="T110" i="3"/>
  <c r="U110" i="3"/>
  <c r="T111" i="3"/>
  <c r="U111" i="3"/>
  <c r="T112" i="3"/>
  <c r="U112" i="3" s="1"/>
  <c r="T113" i="3"/>
  <c r="U113" i="3"/>
  <c r="T114" i="3"/>
  <c r="U114" i="3"/>
  <c r="T115" i="3"/>
  <c r="U115" i="3" s="1"/>
  <c r="T116" i="3"/>
  <c r="U116" i="3"/>
  <c r="T117" i="3"/>
  <c r="U117" i="3"/>
  <c r="T118" i="3"/>
  <c r="U118" i="3" s="1"/>
  <c r="T119" i="3"/>
  <c r="U119" i="3"/>
  <c r="T120" i="3"/>
  <c r="U120" i="3"/>
  <c r="T121" i="3"/>
  <c r="U121" i="3" s="1"/>
  <c r="T122" i="3"/>
  <c r="U122" i="3"/>
  <c r="T123" i="3"/>
  <c r="U123" i="3"/>
  <c r="T124" i="3"/>
  <c r="U124" i="3" s="1"/>
  <c r="T125" i="3"/>
  <c r="U125" i="3"/>
  <c r="T126" i="3"/>
  <c r="U126" i="3"/>
  <c r="T127" i="3"/>
  <c r="U127" i="3" s="1"/>
  <c r="T128" i="3"/>
  <c r="U128" i="3"/>
  <c r="T129" i="3"/>
  <c r="U129" i="3"/>
  <c r="T130" i="3"/>
  <c r="U130" i="3" s="1"/>
  <c r="T131" i="3"/>
  <c r="U131" i="3"/>
  <c r="T132" i="3"/>
  <c r="U132" i="3"/>
  <c r="T133" i="3"/>
  <c r="U133" i="3" s="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3" i="6"/>
  <c r="T469" i="3"/>
  <c r="U469" i="3" s="1"/>
  <c r="T468" i="3"/>
  <c r="U468" i="3" s="1"/>
  <c r="T467" i="3"/>
  <c r="U467" i="3" s="1"/>
  <c r="T466" i="3"/>
  <c r="U466" i="3" s="1"/>
  <c r="T465" i="3"/>
  <c r="U465" i="3" s="1"/>
  <c r="T464" i="3"/>
  <c r="U464" i="3" s="1"/>
  <c r="T463" i="3"/>
  <c r="U463" i="3" s="1"/>
  <c r="T462" i="3"/>
  <c r="U462" i="3" s="1"/>
  <c r="T3" i="3"/>
  <c r="U3" i="3" s="1"/>
  <c r="E4" i="3"/>
  <c r="E5" i="3"/>
  <c r="E49" i="1" s="1"/>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3" i="3"/>
  <c r="E48" i="1" s="1"/>
  <c r="G76" i="1" l="1"/>
  <c r="G70" i="1"/>
  <c r="G62" i="1"/>
  <c r="G54" i="1"/>
  <c r="F46" i="1"/>
  <c r="F38" i="1"/>
  <c r="F28" i="1"/>
  <c r="F18" i="1"/>
  <c r="F10" i="1"/>
  <c r="F85" i="1"/>
  <c r="F68" i="1"/>
  <c r="F66" i="1"/>
  <c r="F64" i="1"/>
  <c r="F62" i="1"/>
  <c r="F60" i="1"/>
  <c r="F58" i="1"/>
  <c r="F56" i="1"/>
  <c r="F54" i="1"/>
  <c r="F52" i="1"/>
  <c r="F50" i="1"/>
  <c r="E46" i="1"/>
  <c r="E44" i="1"/>
  <c r="E42" i="1"/>
  <c r="E40" i="1"/>
  <c r="E38" i="1"/>
  <c r="E36" i="1"/>
  <c r="E34" i="1"/>
  <c r="E32" i="1"/>
  <c r="E30" i="1"/>
  <c r="E28" i="1"/>
  <c r="E26" i="1"/>
  <c r="E24" i="1"/>
  <c r="E22" i="1"/>
  <c r="E20" i="1"/>
  <c r="E18" i="1"/>
  <c r="E16" i="1"/>
  <c r="E14" i="1"/>
  <c r="E12" i="1"/>
  <c r="E10" i="1"/>
  <c r="E8" i="1"/>
  <c r="E6" i="1"/>
  <c r="E91" i="1"/>
  <c r="E89" i="1"/>
  <c r="E87" i="1"/>
  <c r="E85" i="1"/>
  <c r="E83" i="1"/>
  <c r="E81" i="1"/>
  <c r="F70" i="1"/>
  <c r="F5" i="1"/>
  <c r="E78" i="1"/>
  <c r="E76" i="1"/>
  <c r="E74" i="1"/>
  <c r="E72" i="1"/>
  <c r="E70" i="1"/>
  <c r="E68" i="1"/>
  <c r="E66" i="1"/>
  <c r="E64" i="1"/>
  <c r="E62" i="1"/>
  <c r="E60" i="1"/>
  <c r="E58" i="1"/>
  <c r="E56" i="1"/>
  <c r="E54" i="1"/>
  <c r="E52" i="1"/>
  <c r="E50" i="1"/>
  <c r="G47" i="1"/>
  <c r="G45" i="1"/>
  <c r="G43" i="1"/>
  <c r="G41" i="1"/>
  <c r="G39" i="1"/>
  <c r="G37" i="1"/>
  <c r="G35" i="1"/>
  <c r="G33" i="1"/>
  <c r="G31" i="1"/>
  <c r="G29" i="1"/>
  <c r="G27" i="1"/>
  <c r="G25" i="1"/>
  <c r="G23" i="1"/>
  <c r="G21" i="1"/>
  <c r="G19" i="1"/>
  <c r="G17" i="1"/>
  <c r="G15" i="1"/>
  <c r="G13" i="1"/>
  <c r="G11" i="1"/>
  <c r="G9" i="1"/>
  <c r="G7" i="1"/>
  <c r="G92" i="1"/>
  <c r="G90" i="1"/>
  <c r="G88" i="1"/>
  <c r="G86" i="1"/>
  <c r="G84" i="1"/>
  <c r="G82" i="1"/>
  <c r="G80" i="1"/>
  <c r="G74" i="1"/>
  <c r="G64" i="1"/>
  <c r="G56" i="1"/>
  <c r="F48" i="1"/>
  <c r="F40" i="1"/>
  <c r="F34" i="1"/>
  <c r="F26" i="1"/>
  <c r="F20" i="1"/>
  <c r="F14" i="1"/>
  <c r="F6" i="1"/>
  <c r="F91" i="1"/>
  <c r="F87" i="1"/>
  <c r="G5" i="1"/>
  <c r="F78" i="1"/>
  <c r="F72" i="1"/>
  <c r="G79" i="1"/>
  <c r="G77" i="1"/>
  <c r="G75" i="1"/>
  <c r="G73" i="1"/>
  <c r="G71" i="1"/>
  <c r="G69" i="1"/>
  <c r="G67" i="1"/>
  <c r="G65" i="1"/>
  <c r="G63" i="1"/>
  <c r="G61" i="1"/>
  <c r="G59" i="1"/>
  <c r="G57" i="1"/>
  <c r="G55" i="1"/>
  <c r="G53" i="1"/>
  <c r="G51" i="1"/>
  <c r="G49" i="1"/>
  <c r="F47" i="1"/>
  <c r="F45" i="1"/>
  <c r="F43" i="1"/>
  <c r="F41" i="1"/>
  <c r="F39" i="1"/>
  <c r="F37" i="1"/>
  <c r="F35" i="1"/>
  <c r="F33" i="1"/>
  <c r="F31" i="1"/>
  <c r="F29" i="1"/>
  <c r="F27" i="1"/>
  <c r="F25" i="1"/>
  <c r="F23" i="1"/>
  <c r="F21" i="1"/>
  <c r="F19" i="1"/>
  <c r="F17" i="1"/>
  <c r="F15" i="1"/>
  <c r="F13" i="1"/>
  <c r="F11" i="1"/>
  <c r="F9" i="1"/>
  <c r="F7" i="1"/>
  <c r="F92" i="1"/>
  <c r="F90" i="1"/>
  <c r="F88" i="1"/>
  <c r="F86" i="1"/>
  <c r="F84" i="1"/>
  <c r="F82" i="1"/>
  <c r="F80" i="1"/>
  <c r="G78" i="1"/>
  <c r="G68" i="1"/>
  <c r="G58" i="1"/>
  <c r="G50" i="1"/>
  <c r="F42" i="1"/>
  <c r="F32" i="1"/>
  <c r="F24" i="1"/>
  <c r="F12" i="1"/>
  <c r="F81" i="1"/>
  <c r="F74" i="1"/>
  <c r="F79" i="1"/>
  <c r="F77" i="1"/>
  <c r="F75" i="1"/>
  <c r="F73" i="1"/>
  <c r="F71" i="1"/>
  <c r="F69" i="1"/>
  <c r="F67" i="1"/>
  <c r="F65" i="1"/>
  <c r="F63" i="1"/>
  <c r="F61" i="1"/>
  <c r="F59" i="1"/>
  <c r="F57" i="1"/>
  <c r="F55" i="1"/>
  <c r="F53" i="1"/>
  <c r="F51" i="1"/>
  <c r="F49" i="1"/>
  <c r="E47" i="1"/>
  <c r="E45" i="1"/>
  <c r="E43" i="1"/>
  <c r="E41" i="1"/>
  <c r="E39" i="1"/>
  <c r="E37" i="1"/>
  <c r="E35" i="1"/>
  <c r="E33" i="1"/>
  <c r="E31" i="1"/>
  <c r="E29" i="1"/>
  <c r="E27" i="1"/>
  <c r="E25" i="1"/>
  <c r="E23" i="1"/>
  <c r="E21" i="1"/>
  <c r="E19" i="1"/>
  <c r="E17" i="1"/>
  <c r="E15" i="1"/>
  <c r="E13" i="1"/>
  <c r="E11" i="1"/>
  <c r="E9" i="1"/>
  <c r="E7" i="1"/>
  <c r="E92" i="1"/>
  <c r="E90" i="1"/>
  <c r="E88" i="1"/>
  <c r="E86" i="1"/>
  <c r="E84" i="1"/>
  <c r="E82" i="1"/>
  <c r="E80" i="1"/>
  <c r="G72" i="1"/>
  <c r="G66" i="1"/>
  <c r="G60" i="1"/>
  <c r="G52" i="1"/>
  <c r="F44" i="1"/>
  <c r="F36" i="1"/>
  <c r="F30" i="1"/>
  <c r="F22" i="1"/>
  <c r="F16" i="1"/>
  <c r="F8" i="1"/>
  <c r="F89" i="1"/>
  <c r="F83" i="1"/>
  <c r="F76" i="1"/>
  <c r="E79" i="1"/>
  <c r="E77" i="1"/>
  <c r="E75" i="1"/>
  <c r="E73" i="1"/>
  <c r="E71" i="1"/>
  <c r="E69" i="1"/>
  <c r="E67" i="1"/>
  <c r="E65" i="1"/>
  <c r="E63" i="1"/>
  <c r="E61" i="1"/>
  <c r="E59" i="1"/>
  <c r="E57" i="1"/>
  <c r="E55" i="1"/>
  <c r="E53" i="1"/>
  <c r="E51" i="1"/>
  <c r="G48" i="1"/>
  <c r="G46" i="1"/>
  <c r="G44" i="1"/>
  <c r="G42" i="1"/>
  <c r="G40" i="1"/>
  <c r="G38" i="1"/>
  <c r="G36" i="1"/>
  <c r="G34" i="1"/>
  <c r="G32" i="1"/>
  <c r="G30" i="1"/>
  <c r="G28" i="1"/>
  <c r="G26" i="1"/>
  <c r="G24" i="1"/>
  <c r="G22" i="1"/>
  <c r="G20" i="1"/>
  <c r="G18" i="1"/>
  <c r="G16" i="1"/>
  <c r="G14" i="1"/>
  <c r="G12" i="1"/>
  <c r="G10" i="1"/>
  <c r="G8" i="1"/>
  <c r="G6" i="1"/>
  <c r="G91" i="1"/>
  <c r="G89" i="1"/>
  <c r="G87" i="1"/>
  <c r="G85" i="1"/>
  <c r="G83" i="1"/>
  <c r="G81" i="1"/>
</calcChain>
</file>

<file path=xl/sharedStrings.xml><?xml version="1.0" encoding="utf-8"?>
<sst xmlns="http://schemas.openxmlformats.org/spreadsheetml/2006/main" count="12870" uniqueCount="552">
  <si>
    <t>Flight Cost</t>
  </si>
  <si>
    <t>Flight</t>
  </si>
  <si>
    <t>Fleet</t>
  </si>
  <si>
    <t>DADCAN</t>
  </si>
  <si>
    <t>DADHGH</t>
  </si>
  <si>
    <t>DADNRT</t>
  </si>
  <si>
    <t>HANBKK</t>
  </si>
  <si>
    <t>HANCDG</t>
  </si>
  <si>
    <t>HANCXR</t>
  </si>
  <si>
    <t>HANDAD</t>
  </si>
  <si>
    <t>HANDME</t>
  </si>
  <si>
    <t>HANFRA</t>
  </si>
  <si>
    <t>HANHND</t>
  </si>
  <si>
    <t>HANICN</t>
  </si>
  <si>
    <t>HANKIX</t>
  </si>
  <si>
    <t>HANKUL</t>
  </si>
  <si>
    <t>HANLHR</t>
  </si>
  <si>
    <t>HANNGO</t>
  </si>
  <si>
    <t>HANNRT</t>
  </si>
  <si>
    <t>HANPEK</t>
  </si>
  <si>
    <t>HANPQC</t>
  </si>
  <si>
    <t>HANPUS</t>
  </si>
  <si>
    <t>HANPVG</t>
  </si>
  <si>
    <t>HANSGN</t>
  </si>
  <si>
    <t>HANSIN</t>
  </si>
  <si>
    <t>HANSYD</t>
  </si>
  <si>
    <t>HANTPE</t>
  </si>
  <si>
    <t>SGNCDG</t>
  </si>
  <si>
    <t>SGNDAD</t>
  </si>
  <si>
    <t>SGNDME</t>
  </si>
  <si>
    <t>SGNFRA</t>
  </si>
  <si>
    <t>SGNICN</t>
  </si>
  <si>
    <t>SGNKIX</t>
  </si>
  <si>
    <t>SGNKUL</t>
  </si>
  <si>
    <t>SGNLHR</t>
  </si>
  <si>
    <t>SGNMEL</t>
  </si>
  <si>
    <t>SGNNGO</t>
  </si>
  <si>
    <t>SGNNRT</t>
  </si>
  <si>
    <t>SGNPUS</t>
  </si>
  <si>
    <t>SGNPVG</t>
  </si>
  <si>
    <t>SGNSYD</t>
  </si>
  <si>
    <t>SGNTPE</t>
  </si>
  <si>
    <t>SGNVDO</t>
  </si>
  <si>
    <t>VN548</t>
  </si>
  <si>
    <t>VN549</t>
  </si>
  <si>
    <t>VN550</t>
  </si>
  <si>
    <t>VN551</t>
  </si>
  <si>
    <t>VN568</t>
  </si>
  <si>
    <t>VN569</t>
  </si>
  <si>
    <t>VN319</t>
  </si>
  <si>
    <t>VN610</t>
  </si>
  <si>
    <t>VN611</t>
  </si>
  <si>
    <t>VN18</t>
  </si>
  <si>
    <t>VN19</t>
  </si>
  <si>
    <t>VN1556</t>
  </si>
  <si>
    <t>VN1557</t>
  </si>
  <si>
    <t>VN160</t>
  </si>
  <si>
    <t>VN163</t>
  </si>
  <si>
    <t>VN168</t>
  </si>
  <si>
    <t>VN170</t>
  </si>
  <si>
    <t>VN172</t>
  </si>
  <si>
    <t>VN173</t>
  </si>
  <si>
    <t>VN175</t>
  </si>
  <si>
    <t>VN177</t>
  </si>
  <si>
    <t>VN181</t>
  </si>
  <si>
    <t>VN182</t>
  </si>
  <si>
    <t>VN183</t>
  </si>
  <si>
    <t>VN184</t>
  </si>
  <si>
    <t>VN185</t>
  </si>
  <si>
    <t>VN186</t>
  </si>
  <si>
    <t>VN190</t>
  </si>
  <si>
    <t>VN193</t>
  </si>
  <si>
    <t>VN194</t>
  </si>
  <si>
    <t>VN196</t>
  </si>
  <si>
    <t>VN197</t>
  </si>
  <si>
    <t>VN263</t>
  </si>
  <si>
    <t>VN7150</t>
  </si>
  <si>
    <t>VN7152</t>
  </si>
  <si>
    <t>VN7156</t>
  </si>
  <si>
    <t>VN7158</t>
  </si>
  <si>
    <t>VN7160</t>
  </si>
  <si>
    <t>VN7161</t>
  </si>
  <si>
    <t>VN7162</t>
  </si>
  <si>
    <t>VN7164</t>
  </si>
  <si>
    <t>VN7165</t>
  </si>
  <si>
    <t>VN7166</t>
  </si>
  <si>
    <t>VN7167</t>
  </si>
  <si>
    <t>VN7168</t>
  </si>
  <si>
    <t>VN7175</t>
  </si>
  <si>
    <t>VN7176</t>
  </si>
  <si>
    <t>VN7186</t>
  </si>
  <si>
    <t>VN171</t>
  </si>
  <si>
    <t>VN253</t>
  </si>
  <si>
    <t>VN176</t>
  </si>
  <si>
    <t>VN259</t>
  </si>
  <si>
    <t>VN7253</t>
  </si>
  <si>
    <t>VN64</t>
  </si>
  <si>
    <t>VN65</t>
  </si>
  <si>
    <t>VN36</t>
  </si>
  <si>
    <t>VN37</t>
  </si>
  <si>
    <t>VN384</t>
  </si>
  <si>
    <t>VN385</t>
  </si>
  <si>
    <t>VN414</t>
  </si>
  <si>
    <t>VN415</t>
  </si>
  <si>
    <t>VN416</t>
  </si>
  <si>
    <t>VN417</t>
  </si>
  <si>
    <t>VN330</t>
  </si>
  <si>
    <t>VN331</t>
  </si>
  <si>
    <t>VN680</t>
  </si>
  <si>
    <t>VN54</t>
  </si>
  <si>
    <t>VN55</t>
  </si>
  <si>
    <t>VN346</t>
  </si>
  <si>
    <t>VN347</t>
  </si>
  <si>
    <t>VN310</t>
  </si>
  <si>
    <t>VN311</t>
  </si>
  <si>
    <t>VN6310</t>
  </si>
  <si>
    <t>VN6312</t>
  </si>
  <si>
    <t>VN512</t>
  </si>
  <si>
    <t>VN513</t>
  </si>
  <si>
    <t>VN1236</t>
  </si>
  <si>
    <t>VN1237</t>
  </si>
  <si>
    <t>VN426</t>
  </si>
  <si>
    <t>VN427</t>
  </si>
  <si>
    <t>VN530</t>
  </si>
  <si>
    <t>VN531</t>
  </si>
  <si>
    <t>VN208</t>
  </si>
  <si>
    <t>VN209</t>
  </si>
  <si>
    <t>VN211</t>
  </si>
  <si>
    <t>VN212</t>
  </si>
  <si>
    <t>VN216</t>
  </si>
  <si>
    <t>VN217</t>
  </si>
  <si>
    <t>VN218</t>
  </si>
  <si>
    <t>VN219</t>
  </si>
  <si>
    <t>VN220</t>
  </si>
  <si>
    <t>VN223</t>
  </si>
  <si>
    <t>VN225</t>
  </si>
  <si>
    <t>VN226</t>
  </si>
  <si>
    <t>VN227</t>
  </si>
  <si>
    <t>VN228</t>
  </si>
  <si>
    <t>VN229</t>
  </si>
  <si>
    <t>VN230</t>
  </si>
  <si>
    <t>VN231</t>
  </si>
  <si>
    <t>VN232</t>
  </si>
  <si>
    <t>VN233</t>
  </si>
  <si>
    <t>VN236</t>
  </si>
  <si>
    <t>VN237</t>
  </si>
  <si>
    <t>VN238</t>
  </si>
  <si>
    <t>VN239</t>
  </si>
  <si>
    <t>VN242</t>
  </si>
  <si>
    <t>VN243</t>
  </si>
  <si>
    <t>VN246</t>
  </si>
  <si>
    <t>VN247</t>
  </si>
  <si>
    <t>VN248</t>
  </si>
  <si>
    <t>VN249</t>
  </si>
  <si>
    <t>VN252</t>
  </si>
  <si>
    <t>VN256</t>
  </si>
  <si>
    <t>VN257</t>
  </si>
  <si>
    <t>VN258</t>
  </si>
  <si>
    <t>VN262</t>
  </si>
  <si>
    <t>VN266</t>
  </si>
  <si>
    <t>VN267</t>
  </si>
  <si>
    <t>VN269</t>
  </si>
  <si>
    <t>VN272</t>
  </si>
  <si>
    <t>VN274</t>
  </si>
  <si>
    <t>VN276</t>
  </si>
  <si>
    <t>VN277</t>
  </si>
  <si>
    <t>VN279</t>
  </si>
  <si>
    <t>VN281</t>
  </si>
  <si>
    <t>VN284</t>
  </si>
  <si>
    <t>VN285</t>
  </si>
  <si>
    <t>VN286</t>
  </si>
  <si>
    <t>VN287</t>
  </si>
  <si>
    <t>VN7216</t>
  </si>
  <si>
    <t>VN7218</t>
  </si>
  <si>
    <t>VN7224</t>
  </si>
  <si>
    <t>VN7225</t>
  </si>
  <si>
    <t>VN7251</t>
  </si>
  <si>
    <t>VN7254</t>
  </si>
  <si>
    <t>VN7263</t>
  </si>
  <si>
    <t>VN7281</t>
  </si>
  <si>
    <t>VN224</t>
  </si>
  <si>
    <t>VN7206</t>
  </si>
  <si>
    <t>VN7208</t>
  </si>
  <si>
    <t>VN7213</t>
  </si>
  <si>
    <t>VN7219</t>
  </si>
  <si>
    <t>VN7220</t>
  </si>
  <si>
    <t>VN7226</t>
  </si>
  <si>
    <t>VN7228</t>
  </si>
  <si>
    <t>VN7229</t>
  </si>
  <si>
    <t>VN7246</t>
  </si>
  <si>
    <t>VN7249</t>
  </si>
  <si>
    <t>VN7250</t>
  </si>
  <si>
    <t>VN7252</t>
  </si>
  <si>
    <t>VN7255</t>
  </si>
  <si>
    <t>VN7256</t>
  </si>
  <si>
    <t>VN7258</t>
  </si>
  <si>
    <t>VN7259</t>
  </si>
  <si>
    <t>VN7262</t>
  </si>
  <si>
    <t>VN7268</t>
  </si>
  <si>
    <t>VN7269</t>
  </si>
  <si>
    <t>VN7275</t>
  </si>
  <si>
    <t>VN7276</t>
  </si>
  <si>
    <t>VN7279</t>
  </si>
  <si>
    <t>VN7287</t>
  </si>
  <si>
    <t>VN7212</t>
  </si>
  <si>
    <t>VN7214</t>
  </si>
  <si>
    <t>VN7221</t>
  </si>
  <si>
    <t>VN7236</t>
  </si>
  <si>
    <t>VN7238</t>
  </si>
  <si>
    <t>VN7247</t>
  </si>
  <si>
    <t>VN7248</t>
  </si>
  <si>
    <t>VN7257</t>
  </si>
  <si>
    <t>VN7265</t>
  </si>
  <si>
    <t>VN7266</t>
  </si>
  <si>
    <t>VN7277</t>
  </si>
  <si>
    <t>VN7284</t>
  </si>
  <si>
    <t>VN7285</t>
  </si>
  <si>
    <t>VN7297</t>
  </si>
  <si>
    <t>VN7555</t>
  </si>
  <si>
    <t>VN6661</t>
  </si>
  <si>
    <t>VN786</t>
  </si>
  <si>
    <t>VN787</t>
  </si>
  <si>
    <t>VN578</t>
  </si>
  <si>
    <t>VN579</t>
  </si>
  <si>
    <t>VN576</t>
  </si>
  <si>
    <t>VN577</t>
  </si>
  <si>
    <t>VN10</t>
  </si>
  <si>
    <t>VN11</t>
  </si>
  <si>
    <t>VN105</t>
  </si>
  <si>
    <t>VN110</t>
  </si>
  <si>
    <t>VN112</t>
  </si>
  <si>
    <t>VN113</t>
  </si>
  <si>
    <t>VN117</t>
  </si>
  <si>
    <t>VN122</t>
  </si>
  <si>
    <t>VN124</t>
  </si>
  <si>
    <t>VN125</t>
  </si>
  <si>
    <t>VN126</t>
  </si>
  <si>
    <t>VN127</t>
  </si>
  <si>
    <t>VN128</t>
  </si>
  <si>
    <t>VN129</t>
  </si>
  <si>
    <t>VN130</t>
  </si>
  <si>
    <t>VN131</t>
  </si>
  <si>
    <t>VN132</t>
  </si>
  <si>
    <t>VN133</t>
  </si>
  <si>
    <t>VN135</t>
  </si>
  <si>
    <t>VN136</t>
  </si>
  <si>
    <t>VN141</t>
  </si>
  <si>
    <t>VN7121</t>
  </si>
  <si>
    <t>VN7124</t>
  </si>
  <si>
    <t>VN7127</t>
  </si>
  <si>
    <t>VN7129</t>
  </si>
  <si>
    <t>VN7135</t>
  </si>
  <si>
    <t>VN7136</t>
  </si>
  <si>
    <t>VN7140</t>
  </si>
  <si>
    <t>VN7141</t>
  </si>
  <si>
    <t>VN7145</t>
  </si>
  <si>
    <t>VN116</t>
  </si>
  <si>
    <t>VN121</t>
  </si>
  <si>
    <t>VN134</t>
  </si>
  <si>
    <t>VN137</t>
  </si>
  <si>
    <t>VN140</t>
  </si>
  <si>
    <t>VN7108</t>
  </si>
  <si>
    <t>VN7109</t>
  </si>
  <si>
    <t>VN7137</t>
  </si>
  <si>
    <t>VN7147</t>
  </si>
  <si>
    <t>VN6061</t>
  </si>
  <si>
    <t>VN30</t>
  </si>
  <si>
    <t>VN31</t>
  </si>
  <si>
    <t>VN408</t>
  </si>
  <si>
    <t>VN409</t>
  </si>
  <si>
    <t>VN320</t>
  </si>
  <si>
    <t>VN321</t>
  </si>
  <si>
    <t>VN6678</t>
  </si>
  <si>
    <t>VN6679</t>
  </si>
  <si>
    <t>VN675</t>
  </si>
  <si>
    <t>VN50</t>
  </si>
  <si>
    <t>VN51</t>
  </si>
  <si>
    <t>VN780</t>
  </si>
  <si>
    <t>VN781</t>
  </si>
  <si>
    <t>VN340</t>
  </si>
  <si>
    <t>VN341</t>
  </si>
  <si>
    <t>VN300</t>
  </si>
  <si>
    <t>VN301</t>
  </si>
  <si>
    <t>VN302</t>
  </si>
  <si>
    <t>VN303</t>
  </si>
  <si>
    <t>VN422</t>
  </si>
  <si>
    <t>VN423</t>
  </si>
  <si>
    <t>VN522</t>
  </si>
  <si>
    <t>VN523</t>
  </si>
  <si>
    <t>VN772</t>
  </si>
  <si>
    <t>VN773</t>
  </si>
  <si>
    <t>VN570</t>
  </si>
  <si>
    <t>VN573</t>
  </si>
  <si>
    <t>VN1287</t>
  </si>
  <si>
    <t>ROUTE_2W</t>
  </si>
  <si>
    <t>AC_GROUP</t>
  </si>
  <si>
    <t>FLT_NO</t>
  </si>
  <si>
    <t>AREA</t>
  </si>
  <si>
    <t>NEA</t>
  </si>
  <si>
    <t>SEA</t>
  </si>
  <si>
    <t>EUR</t>
  </si>
  <si>
    <t>Other</t>
  </si>
  <si>
    <t>SWP</t>
  </si>
  <si>
    <t>Tourism</t>
  </si>
  <si>
    <t>Flt2w</t>
  </si>
  <si>
    <t>PAX</t>
  </si>
  <si>
    <t>BH</t>
  </si>
  <si>
    <t>FH</t>
  </si>
  <si>
    <t>ASK_TM</t>
  </si>
  <si>
    <t>RPK</t>
  </si>
  <si>
    <t>DT_VTHK</t>
  </si>
  <si>
    <t>DT_KHACH_YQ</t>
  </si>
  <si>
    <t>DT_OTHER</t>
  </si>
  <si>
    <t>DT_HH</t>
  </si>
  <si>
    <t>COST</t>
  </si>
  <si>
    <t>FUEL_COST</t>
  </si>
  <si>
    <t>VAR_COST</t>
  </si>
  <si>
    <t>FIX_COST</t>
  </si>
  <si>
    <t>VLOOKUP</t>
  </si>
  <si>
    <t>COST/chuyến</t>
  </si>
  <si>
    <t>COST/chuyến (trđ)</t>
  </si>
  <si>
    <t>Decision Variable</t>
  </si>
  <si>
    <t>Route</t>
  </si>
  <si>
    <t>Area</t>
  </si>
  <si>
    <t>giả định các đường ĐBÁ là mandatory</t>
  </si>
  <si>
    <t>các area khác là optional</t>
  </si>
  <si>
    <t>Fleet assignment thực tế</t>
  </si>
  <si>
    <t>ROUTE</t>
  </si>
  <si>
    <t>FlNo</t>
  </si>
  <si>
    <t>hour eta</t>
  </si>
  <si>
    <t>hour etd</t>
  </si>
  <si>
    <t>Vlookup</t>
  </si>
  <si>
    <t>AC</t>
  </si>
  <si>
    <t>mỗi 1 ô là 1 decision variable</t>
  </si>
  <si>
    <t>Coverage constraint</t>
  </si>
  <si>
    <t>Incurred Cost</t>
  </si>
  <si>
    <t>The decision variables of the problem are represented mathematically by a
set of binary variables X, where each element xfe ∈ X is equal to 1 if flight f ∈ F is
assigned to equipment e ∈ E, and zero otherwise. The number of elements in
the set X is equal to the multiplication of the number of flights |F| in the schedule
by the number of fleet types |E|. The solution of the fleet assignment problem
is to determine the value of xfe ∀f ∈ F and ∀e ∈ E.</t>
  </si>
  <si>
    <t>We use rfe to denote the unconstrained revenue associated with assigning
flight f ∈ F to any fleet type e ∈ E. The unconstrained revenue is a constant and
does not depend on the aircraft type. It is defined as the maximum attainable
revenue for a flight regardless of assigned capacity to this flight. The unconstrained
revenue is calculated as a function of the unconstrained demand of
the flight and its average fare. The unconstrained demand is the maximum
demand that the airline is able to capture. The term unconstrained is used to
denote that the amount of demand is determined without taking into consideration
any flight capacity restrictions.</t>
  </si>
  <si>
    <t>We also use cfe to denote the cost, associated with assigning flight f ∈ F to
fleet type e ∈ E. This cost is a function of the assigned fleet type. It consists of
two main components: (i) the flight operating cost and (ii) the spill cost. The
flight operating cost is related to fuel cost, crew cost, landing fees, etc. The spill
cost of a flight is the revenue lost in case the assigned aircraft (fleet type) cannot
accommodate all passengers (i.e. the unconstrained demand). The difference
between the unconstrained revenue rfe and the cost cfe is the flight net revenue
(or net income or profit)</t>
  </si>
  <si>
    <t>In solving the fleet assignment problem, the objective is to maximize the
profit P. Since the unconstrained revenue rfe is constant (i.e. does not change by
altering the fleet assignment to the flights), the unconstrained revenue term rfe
can be removed from the objective function</t>
  </si>
  <si>
    <t>Problem definition and formulation</t>
  </si>
  <si>
    <t>The Constraints of the Basic Fleet Assignment Problem</t>
  </si>
  <si>
    <t>The Coverage Constraints</t>
  </si>
  <si>
    <t>The coverage constraints are pertinent to making sure that each flight in the
schedule is assigned to one and only one fleet type. If a flight is not assigned to
any fleet, the flight is marked as uncovered and cannot be included in the
schedule (or otherwise the problem is infeasible to solve). In addition, a flight
cannot be assigned to more than one fleet type</t>
  </si>
  <si>
    <t>The constraint indicates that the sum of the assignment decision variables
for a flight over all the fleet types must be equal to 1.</t>
  </si>
  <si>
    <t>xf1 + xf2 + xf3 +xf4 = 1</t>
  </si>
  <si>
    <t>This constraint forces only one of the decision variables xf1, xf2, xf3, and xf4 to
be equal to 1 and forces the remaining variables to be equal to zeros. Thus, the
flight f ∈ F is assigned to the fleet type that its corresponding decision variable
is equal to 1. For instance, if xf3 = 1, this means that the flight f is assigned to
fleet type III, and xf1, xf 2, and xf 4 must be equal to 0.</t>
  </si>
  <si>
    <t>Resources Constraints</t>
  </si>
  <si>
    <t>The resources constraints ensure that there is a sufficient number of aircraft
from each fleet type that can satisfy the fleet assignment to the flights. For the
fleet assignment solution, at any point in time throughout the day, the number
of aircraft in the air plus the number of aircraft on the ground at all stations
should not exceed the number of aircraft belonging to that fleet.</t>
  </si>
  <si>
    <t>The Through‐flights Constraints</t>
  </si>
  <si>
    <t>an airline might decide to connect an inbound
flight at a given station with an outbound flight at the same station using
the same aircraft. In other words, one aircraft is used for both flights. In
this case, the fleet assignment solution must ensure that both flights are
assigned to the same fleet type. Simply, the fleet assignment of the
inbound flight has to be the same as the fleet assignment of the outbound
flight. For each through‐flights f − f ′, the fleet assignment decision of the
inbound flight f and fleet assignment decision of the outbound flight f ′
have to be equal.</t>
  </si>
  <si>
    <t>xfe = xf'e</t>
  </si>
  <si>
    <t>The Balance Constraints</t>
  </si>
  <si>
    <t>The balance constraints are essential to correctly
define the structure of the fleet assignment problem.
The balance constraints entail that, at every
station s ∈ S, the number of inbound flights that
are assigned to a given fleet type is equal to the
number of outbound flights that are assigned to
that fleet type.</t>
  </si>
  <si>
    <t>Flights that are inbound to a given station are outbound flights from other
station(s). Thus, the balance constraints have to be satisfied simultaneously for
all stations. In addition, ensuring the balance of the resources is more binding
than the demand–supply matching. For example, it could be the case that the
two inbound flights F1 and F2 are more suitable to be operated by Airbus A320
and the two outbound flights F3 and F4 are more suitable to be operated by
Airbus A319. However, this assignment plan cannot be adopted because it
violates the balance constraints.</t>
  </si>
  <si>
    <t>Interconnection Nodes</t>
  </si>
  <si>
    <t>The balance constraints might result in inefficient solutions
characterized by long fleet ground times (do tàu bị assign khác cặp roundtrip)</t>
  </si>
  <si>
    <t>RON HAN</t>
  </si>
  <si>
    <t>RON SGN</t>
  </si>
  <si>
    <t>Một số vấn đề của model trong sách:</t>
  </si>
  <si>
    <t>Sách assume các tần suất đều giống nhau giữa các ngày (ko áp dụng được các tần suất 3-4 chuyến/tuần)</t>
  </si>
  <si>
    <t>Sách đang để chi phí ground của 1 aircraft giữa 2 interconnection node = 1 triệu USD (nghiên cứu thay thế = chi phí tàu/giờ groundtime)</t>
  </si>
  <si>
    <t>Cân nhắc có thể chỉ cần áp dụng balance constraint tại các sân bay ko phải là base</t>
  </si>
  <si>
    <t>Model trong sách ko có yếu tố thời gian mà chỉ dùng interconnection node và balance constraint. Như vậy ko rõ được chuyến bay có tgian bay dài ngắn ra sao (nên bay 2 chuyến ngắn hay 1 chuyến dài thì hiệu quả hơn?)</t>
  </si>
  <si>
    <t>Sách đang assume DTTB và demand/chuyến tại mọi thời điểm trong ngày như nhau (việc thay đổi giờ bay ko ảnh hưởng đến doanh thu) (do vậy phải áp dụng spill cost khác nhau cho các options chuyến bay khác nhau).</t>
  </si>
  <si>
    <t>NET3</t>
  </si>
  <si>
    <t>SECTOR</t>
  </si>
  <si>
    <t>DOM</t>
  </si>
  <si>
    <t>DADDLI</t>
  </si>
  <si>
    <t>0V8927</t>
  </si>
  <si>
    <t>DLIDAD</t>
  </si>
  <si>
    <t>0V8926</t>
  </si>
  <si>
    <t>SGNDLI</t>
  </si>
  <si>
    <t>DLISGN</t>
  </si>
  <si>
    <t>0V8381</t>
  </si>
  <si>
    <t>0V8380</t>
  </si>
  <si>
    <t>ZOther</t>
  </si>
  <si>
    <t>DADVII</t>
  </si>
  <si>
    <t>0V8020</t>
  </si>
  <si>
    <t>VIIDAD</t>
  </si>
  <si>
    <t>0V8021</t>
  </si>
  <si>
    <t>HANDIN</t>
  </si>
  <si>
    <t>DINHAN</t>
  </si>
  <si>
    <t>0V8203</t>
  </si>
  <si>
    <t>0V8205</t>
  </si>
  <si>
    <t>0V8207</t>
  </si>
  <si>
    <t>0V8202</t>
  </si>
  <si>
    <t>0V8204</t>
  </si>
  <si>
    <t>0V8206</t>
  </si>
  <si>
    <t>HANVDH</t>
  </si>
  <si>
    <t>0V8593</t>
  </si>
  <si>
    <t>VDHHAN</t>
  </si>
  <si>
    <t>0V8592</t>
  </si>
  <si>
    <t>HANVII</t>
  </si>
  <si>
    <t>0V8313</t>
  </si>
  <si>
    <t>VIIHAN</t>
  </si>
  <si>
    <t>0V8312</t>
  </si>
  <si>
    <t>PQCVCA</t>
  </si>
  <si>
    <t>0V8015</t>
  </si>
  <si>
    <t>VCAPQC</t>
  </si>
  <si>
    <t>0V8014</t>
  </si>
  <si>
    <t>SGNCAH</t>
  </si>
  <si>
    <t>CAHSGN</t>
  </si>
  <si>
    <t>0V8060</t>
  </si>
  <si>
    <t>0V8061</t>
  </si>
  <si>
    <t>SGNPXU</t>
  </si>
  <si>
    <t>PXUSGN</t>
  </si>
  <si>
    <t>0V8423</t>
  </si>
  <si>
    <t>0V8424</t>
  </si>
  <si>
    <t>SGNVCA</t>
  </si>
  <si>
    <t>VCASGN</t>
  </si>
  <si>
    <t>0V8070</t>
  </si>
  <si>
    <t>SGNVCS</t>
  </si>
  <si>
    <t>0V8051</t>
  </si>
  <si>
    <t>0V8053</t>
  </si>
  <si>
    <t>0V8055</t>
  </si>
  <si>
    <t>0V8057</t>
  </si>
  <si>
    <t>0V8059</t>
  </si>
  <si>
    <t>0V8063</t>
  </si>
  <si>
    <t>0V8065</t>
  </si>
  <si>
    <t>0V8067</t>
  </si>
  <si>
    <t>0V8073</t>
  </si>
  <si>
    <t>0V8077</t>
  </si>
  <si>
    <t>0V8079</t>
  </si>
  <si>
    <t>0V8081</t>
  </si>
  <si>
    <t>0V8083</t>
  </si>
  <si>
    <t>0V8085</t>
  </si>
  <si>
    <t>VCSSGN</t>
  </si>
  <si>
    <t>0V8050</t>
  </si>
  <si>
    <t>0V8052</t>
  </si>
  <si>
    <t>0V8054</t>
  </si>
  <si>
    <t>0V8056</t>
  </si>
  <si>
    <t>0V8058</t>
  </si>
  <si>
    <t>0V8062</t>
  </si>
  <si>
    <t>0V8064</t>
  </si>
  <si>
    <t>0V8066</t>
  </si>
  <si>
    <t>0V8072</t>
  </si>
  <si>
    <t>0V8074</t>
  </si>
  <si>
    <t>0V8076</t>
  </si>
  <si>
    <t>0V8078</t>
  </si>
  <si>
    <t>0V8080</t>
  </si>
  <si>
    <t>0V8082</t>
  </si>
  <si>
    <t>0V8084</t>
  </si>
  <si>
    <t>SGNVKG</t>
  </si>
  <si>
    <t>0V8003</t>
  </si>
  <si>
    <t>VKGSGN</t>
  </si>
  <si>
    <t>0V8002</t>
  </si>
  <si>
    <t>VCAVCS</t>
  </si>
  <si>
    <t>0V8068</t>
  </si>
  <si>
    <t>VCSVCA</t>
  </si>
  <si>
    <t>0V8069</t>
  </si>
  <si>
    <t>0V8071</t>
  </si>
  <si>
    <t>0V8075</t>
  </si>
  <si>
    <t>FLS</t>
  </si>
  <si>
    <t>AT7</t>
  </si>
  <si>
    <t>SGNVDH</t>
  </si>
  <si>
    <t>VDHSGN</t>
  </si>
  <si>
    <t>#N/A</t>
  </si>
  <si>
    <t>SGNSGN</t>
  </si>
  <si>
    <t>HANHAN</t>
  </si>
  <si>
    <t>Hours STA</t>
  </si>
  <si>
    <t>AM</t>
  </si>
  <si>
    <t>PM</t>
  </si>
  <si>
    <t>Minutes STA</t>
  </si>
  <si>
    <t>0V8590</t>
  </si>
  <si>
    <t>0V8640</t>
  </si>
  <si>
    <t>0V8591</t>
  </si>
  <si>
    <t>0V8641</t>
  </si>
  <si>
    <t>0V8422</t>
  </si>
  <si>
    <t>Cost/flight (tr đ)</t>
  </si>
  <si>
    <t>Sector</t>
  </si>
  <si>
    <t>LT_NO</t>
  </si>
  <si>
    <t>ETD</t>
  </si>
  <si>
    <t>ETA</t>
  </si>
  <si>
    <t>Count of Srv</t>
  </si>
  <si>
    <t>0V8221</t>
  </si>
  <si>
    <t>0V8247</t>
  </si>
  <si>
    <t>0V8572</t>
  </si>
  <si>
    <t>SGNHAN</t>
  </si>
  <si>
    <t>0V7272</t>
  </si>
  <si>
    <t>0V8220</t>
  </si>
  <si>
    <t>0V8573</t>
  </si>
  <si>
    <t>SGNVII</t>
  </si>
  <si>
    <t>VIISGN</t>
  </si>
  <si>
    <t>0V8311</t>
  </si>
  <si>
    <t>SGNPQC</t>
  </si>
  <si>
    <t>PQCSGN</t>
  </si>
  <si>
    <t>0V8824</t>
  </si>
  <si>
    <t>Zother</t>
  </si>
  <si>
    <t>HANPXU</t>
  </si>
  <si>
    <t>PXUHAN</t>
  </si>
  <si>
    <t>0V8612</t>
  </si>
  <si>
    <t>0V8425</t>
  </si>
  <si>
    <t>0V8001</t>
  </si>
  <si>
    <t>0V8400</t>
  </si>
  <si>
    <t>0V8401</t>
  </si>
  <si>
    <t>Hours ETD</t>
  </si>
  <si>
    <t>Minutes ETD</t>
  </si>
  <si>
    <t>RJs</t>
  </si>
  <si>
    <t>Departure</t>
  </si>
  <si>
    <t>Arrival</t>
  </si>
  <si>
    <t>CAH</t>
  </si>
  <si>
    <t>DIN</t>
  </si>
  <si>
    <t>HAN</t>
  </si>
  <si>
    <t>PQC</t>
  </si>
  <si>
    <t>SGN</t>
  </si>
  <si>
    <t>VCA</t>
  </si>
  <si>
    <t>VCS</t>
  </si>
  <si>
    <t>VDH</t>
  </si>
  <si>
    <t>VII</t>
  </si>
  <si>
    <t>VKG</t>
  </si>
  <si>
    <t>Số hiệu chuyến bay</t>
  </si>
  <si>
    <t>Ngày khai thác</t>
  </si>
  <si>
    <t>Máy bay</t>
  </si>
  <si>
    <t>Giờ cất cánh</t>
  </si>
  <si>
    <t>Sân bay đến</t>
  </si>
  <si>
    <t>Giờ hạ cánh</t>
  </si>
  <si>
    <t>Sân bay đi</t>
  </si>
  <si>
    <t>ETD hour</t>
  </si>
  <si>
    <t>ETD minute</t>
  </si>
  <si>
    <t>ETA hour</t>
  </si>
  <si>
    <t>ETA minue</t>
  </si>
  <si>
    <t>Các sân bay khai thác đến</t>
  </si>
  <si>
    <t>mỗi 1 ô là 1 decision variable. Cần áp dụng through-flight constraint cho các cặp flight QT để đảm bảo các cặp flight dùng chung 1 loại tàu. Đối với các cặp flight NĐ thì chỉ cần áp dụng balance constraint/interconnection nodes tại các đầu sân bay (do NĐ có thể có 1 cặp flights dùng 2 loại tàu bay khác nhau)</t>
  </si>
  <si>
    <r>
      <t xml:space="preserve">To avoid such inefficiencies, the balance constraints are modified.
</t>
    </r>
    <r>
      <rPr>
        <sz val="11"/>
        <color rgb="FFFF0000"/>
        <rFont val="Arial"/>
        <family val="2"/>
        <scheme val="minor"/>
      </rPr>
      <t>The modification entails balancing flights assigned to a certain fleet type
over shorter time periods (intervals) instead of balancing the flights over the
entire day.</t>
    </r>
    <r>
      <rPr>
        <sz val="11"/>
        <color theme="1"/>
        <rFont val="Arial"/>
        <family val="2"/>
        <scheme val="minor"/>
      </rPr>
      <t xml:space="preserve"> Thus, the timeline of each station is divided into what is known as
interconnection nodes. An interconnection node is defined by a set of flight
arrivals followed by a set of flight departures. The number of interconnection
nodes at each station depends on the number of scheduled flights (arrivals and
departures) at this station.</t>
    </r>
  </si>
  <si>
    <t>The balance constraints should be applied for each interconnection node
and for each fleet type. Therefore, a new set of ground and overnight links are
considered to maintain aircraft counts between successive interconnection
nodes at the same station.</t>
  </si>
  <si>
    <r>
      <t>It should be noted that the number of aircraft of a fleet type starting the day/</t>
    </r>
    <r>
      <rPr>
        <sz val="11"/>
        <color rgb="FFFF0000"/>
        <rFont val="Arial"/>
        <family val="2"/>
        <scheme val="minor"/>
      </rPr>
      <t>week</t>
    </r>
    <r>
      <rPr>
        <sz val="11"/>
        <color theme="1"/>
        <rFont val="Arial"/>
        <family val="2"/>
        <scheme val="minor"/>
      </rPr>
      <t xml:space="preserve"> at a station is equivalent to the number of aircraft from the same fleet that remain overnight at the same station.
This condition entails the assumption that the flight schedule is repeating
itself every day</t>
    </r>
    <r>
      <rPr>
        <sz val="11"/>
        <color rgb="FFFF0000"/>
        <rFont val="Arial"/>
        <family val="2"/>
        <scheme val="minor"/>
      </rPr>
      <t xml:space="preserve"> (or week if I turn it into a week cycle)</t>
    </r>
  </si>
  <si>
    <t>Balance constraint for AT7:</t>
  </si>
  <si>
    <t>Sân bay</t>
  </si>
  <si>
    <t>DOW</t>
  </si>
  <si>
    <t>Hour</t>
  </si>
  <si>
    <t>LHS</t>
  </si>
  <si>
    <t>RHS</t>
  </si>
  <si>
    <t>Node1 + inwards = Node2 + outwards</t>
  </si>
  <si>
    <t>2</t>
  </si>
  <si>
    <t>3</t>
  </si>
  <si>
    <t>4</t>
  </si>
  <si>
    <t>5</t>
  </si>
  <si>
    <t>6</t>
  </si>
  <si>
    <t>7</t>
  </si>
  <si>
    <t>1</t>
  </si>
  <si>
    <t>0</t>
  </si>
  <si>
    <t>Tổng tàu đậu đỗ</t>
  </si>
  <si>
    <t>Chi phí tàu đậu đỗ</t>
  </si>
  <si>
    <t>Chi phí tàu bay 1 giờ AT7:</t>
  </si>
  <si>
    <t>Chi phí spill cost nếu ko bay:</t>
  </si>
  <si>
    <t>Rev/hour (tr đ)</t>
  </si>
  <si>
    <t>Tổng CP tàu đỗ trong 1h:</t>
  </si>
  <si>
    <t>Tổng chi phí (objective):</t>
  </si>
  <si>
    <t>Time nodes for AT7 (decision variable):</t>
  </si>
  <si>
    <t>Minutes</t>
  </si>
  <si>
    <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</si>
</sst>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_(* #,##0.0_);_(* \(#,##0.0\);_(* &quot;-&quot;??_);_(@_)"/>
    <numFmt numFmtId="167" formatCode="_(* #,##0.0_);_(* \(#,##0.0\);_(* &quot;-&quot;?_);_(@_)"/>
    <numFmt numFmtId="168" formatCode="_(* #,##0_);_(* \(#,##0\);_(* &quot;-&quot;?_);_(@_)"/>
    <numFmt numFmtId="169" formatCode="0.0000000"/>
  </numFmts>
  <fonts count="9" x14ac:knownFonts="1">
    <font>
      <sz val="11"/>
      <color theme="1"/>
      <name val="Arial"/>
      <family val="2"/>
      <scheme val="minor"/>
    </font>
    <font>
      <sz val="11"/>
      <color theme="1"/>
      <name val="Arial"/>
      <family val="2"/>
      <scheme val="minor"/>
    </font>
    <font>
      <b/>
      <sz val="11"/>
      <color theme="1"/>
      <name val="Arial"/>
      <family val="2"/>
      <scheme val="minor"/>
    </font>
    <font>
      <b/>
      <sz val="11"/>
      <name val="Arial"/>
      <family val="2"/>
      <scheme val="minor"/>
    </font>
    <font>
      <sz val="11"/>
      <name val="Arial"/>
      <family val="2"/>
      <scheme val="minor"/>
    </font>
    <font>
      <b/>
      <sz val="11"/>
      <color rgb="FFFF0000"/>
      <name val="Arial"/>
      <family val="2"/>
      <scheme val="minor"/>
    </font>
    <font>
      <sz val="11"/>
      <color rgb="FFFF0000"/>
      <name val="Arial"/>
      <family val="2"/>
      <scheme val="minor"/>
    </font>
    <font>
      <sz val="11"/>
      <color rgb="FF000000"/>
      <name val="Arial"/>
      <family val="2"/>
      <scheme val="minor"/>
    </font>
    <font>
      <b/>
      <u/>
      <sz val="11"/>
      <color theme="1"/>
      <name val="Arial"/>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FF00"/>
        <bgColor theme="4" tint="0.79998168889431442"/>
      </patternFill>
    </fill>
  </fills>
  <borders count="7">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69">
    <xf numFmtId="0" fontId="0" fillId="0" borderId="0" xfId="0"/>
    <xf numFmtId="0" fontId="3" fillId="2" borderId="1" xfId="0" applyFont="1" applyFill="1" applyBorder="1"/>
    <xf numFmtId="165" fontId="4" fillId="0" borderId="0" xfId="0" applyNumberFormat="1" applyFont="1" applyFill="1" applyBorder="1"/>
    <xf numFmtId="0" fontId="3" fillId="0" borderId="0" xfId="0" applyFont="1" applyBorder="1"/>
    <xf numFmtId="0" fontId="4" fillId="0" borderId="0" xfId="0" applyFont="1" applyFill="1" applyBorder="1"/>
    <xf numFmtId="0" fontId="3" fillId="0" borderId="1" xfId="0" applyFont="1" applyBorder="1"/>
    <xf numFmtId="0" fontId="4" fillId="0" borderId="2" xfId="0" applyFont="1" applyFill="1" applyBorder="1"/>
    <xf numFmtId="0" fontId="0" fillId="0" borderId="2" xfId="0" applyBorder="1"/>
    <xf numFmtId="165" fontId="0" fillId="0" borderId="2" xfId="1" applyNumberFormat="1" applyFont="1" applyBorder="1"/>
    <xf numFmtId="165" fontId="0" fillId="0" borderId="0" xfId="0" applyNumberFormat="1"/>
    <xf numFmtId="165" fontId="0" fillId="0" borderId="0" xfId="1" applyNumberFormat="1" applyFont="1"/>
    <xf numFmtId="0" fontId="3" fillId="4" borderId="1" xfId="0" applyFont="1" applyFill="1" applyBorder="1" applyAlignment="1">
      <alignment horizontal="center"/>
    </xf>
    <xf numFmtId="0" fontId="4" fillId="0" borderId="2" xfId="0" applyFont="1" applyBorder="1"/>
    <xf numFmtId="0" fontId="2" fillId="0" borderId="2" xfId="0" applyFont="1" applyBorder="1" applyAlignment="1">
      <alignment horizontal="center" vertical="center"/>
    </xf>
    <xf numFmtId="0" fontId="2" fillId="2" borderId="1" xfId="0" applyFont="1" applyFill="1" applyBorder="1"/>
    <xf numFmtId="0" fontId="2" fillId="0" borderId="0" xfId="0" applyFont="1"/>
    <xf numFmtId="0" fontId="2" fillId="0" borderId="1" xfId="0" applyFont="1" applyBorder="1"/>
    <xf numFmtId="0" fontId="2" fillId="0" borderId="0" xfId="0" applyFont="1" applyBorder="1"/>
    <xf numFmtId="0" fontId="0" fillId="0" borderId="2" xfId="0" applyBorder="1" applyAlignment="1">
      <alignment horizontal="center"/>
    </xf>
    <xf numFmtId="165" fontId="0" fillId="0" borderId="2" xfId="0" applyNumberFormat="1" applyBorder="1" applyAlignment="1">
      <alignment horizontal="center"/>
    </xf>
    <xf numFmtId="0" fontId="0" fillId="0" borderId="0" xfId="0" applyFont="1" applyAlignment="1"/>
    <xf numFmtId="0" fontId="2" fillId="0" borderId="0" xfId="0" applyFont="1" applyAlignment="1"/>
    <xf numFmtId="0" fontId="2" fillId="0" borderId="0" xfId="0" applyFont="1" applyBorder="1" applyAlignment="1">
      <alignment vertical="center"/>
    </xf>
    <xf numFmtId="0" fontId="2" fillId="0" borderId="3" xfId="0" applyFont="1" applyBorder="1" applyAlignment="1">
      <alignment vertical="center"/>
    </xf>
    <xf numFmtId="0" fontId="2" fillId="0" borderId="0" xfId="0" applyFont="1" applyAlignment="1">
      <alignment horizontal="center"/>
    </xf>
    <xf numFmtId="0" fontId="0" fillId="0" borderId="0" xfId="0" applyAlignment="1">
      <alignment wrapText="1"/>
    </xf>
    <xf numFmtId="0" fontId="5" fillId="0" borderId="0" xfId="0" applyFont="1"/>
    <xf numFmtId="0" fontId="2" fillId="0" borderId="0" xfId="0" applyFont="1" applyAlignment="1">
      <alignment wrapText="1"/>
    </xf>
    <xf numFmtId="165" fontId="2" fillId="0" borderId="0" xfId="1" applyNumberFormat="1" applyFont="1" applyAlignment="1">
      <alignment horizontal="center"/>
    </xf>
    <xf numFmtId="165" fontId="2" fillId="0" borderId="0" xfId="0" applyNumberFormat="1" applyFont="1"/>
    <xf numFmtId="165" fontId="2" fillId="0" borderId="0" xfId="0" applyNumberFormat="1" applyFont="1" applyAlignment="1">
      <alignment horizontal="center"/>
    </xf>
    <xf numFmtId="165" fontId="2" fillId="0" borderId="0" xfId="1" applyNumberFormat="1" applyFont="1"/>
    <xf numFmtId="0" fontId="0" fillId="0" borderId="4" xfId="0" applyFill="1" applyBorder="1"/>
    <xf numFmtId="0" fontId="2" fillId="2" borderId="1" xfId="0" applyFont="1" applyFill="1" applyBorder="1" applyAlignment="1">
      <alignment horizontal="center"/>
    </xf>
    <xf numFmtId="0" fontId="2" fillId="0" borderId="2" xfId="0" applyFont="1" applyBorder="1" applyAlignment="1">
      <alignment horizontal="center" vertical="center"/>
    </xf>
    <xf numFmtId="166" fontId="0" fillId="0" borderId="0" xfId="1" applyNumberFormat="1" applyFont="1" applyAlignment="1">
      <alignment horizontal="center"/>
    </xf>
    <xf numFmtId="0" fontId="2" fillId="4" borderId="1" xfId="0" applyFont="1" applyFill="1" applyBorder="1"/>
    <xf numFmtId="0" fontId="0" fillId="0" borderId="0" xfId="0" applyNumberFormat="1"/>
    <xf numFmtId="0" fontId="0" fillId="0" borderId="0" xfId="0" applyFont="1"/>
    <xf numFmtId="0" fontId="7" fillId="0" borderId="0" xfId="0" applyFont="1" applyAlignment="1">
      <alignment vertical="center"/>
    </xf>
    <xf numFmtId="20" fontId="7" fillId="0" borderId="0" xfId="0" applyNumberFormat="1" applyFont="1" applyAlignment="1">
      <alignment vertical="center"/>
    </xf>
    <xf numFmtId="0" fontId="7" fillId="0" borderId="0" xfId="0" applyFont="1"/>
    <xf numFmtId="20" fontId="7" fillId="0" borderId="0" xfId="0" applyNumberFormat="1" applyFont="1"/>
    <xf numFmtId="166" fontId="7" fillId="0" borderId="0" xfId="1" applyNumberFormat="1" applyFont="1" applyAlignment="1">
      <alignment vertical="center"/>
    </xf>
    <xf numFmtId="165" fontId="7" fillId="0" borderId="0" xfId="1" applyNumberFormat="1" applyFont="1" applyAlignment="1">
      <alignment vertical="center"/>
    </xf>
    <xf numFmtId="0" fontId="2" fillId="3" borderId="0" xfId="0" applyFont="1" applyFill="1"/>
    <xf numFmtId="0" fontId="0" fillId="0" borderId="0" xfId="0" applyAlignment="1">
      <alignment horizontal="center"/>
    </xf>
    <xf numFmtId="49" fontId="4" fillId="0" borderId="2" xfId="0" applyNumberFormat="1" applyFont="1" applyFill="1" applyBorder="1" applyAlignment="1">
      <alignment horizontal="center"/>
    </xf>
    <xf numFmtId="0" fontId="4" fillId="0" borderId="2" xfId="0" applyFont="1" applyBorder="1" applyAlignment="1">
      <alignment horizontal="center"/>
    </xf>
    <xf numFmtId="0" fontId="2" fillId="0" borderId="0" xfId="0" applyFont="1" applyBorder="1" applyAlignment="1">
      <alignment horizontal="center" vertical="center"/>
    </xf>
    <xf numFmtId="0" fontId="4" fillId="0" borderId="2" xfId="0" applyFont="1" applyFill="1" applyBorder="1" applyAlignment="1">
      <alignment horizontal="center"/>
    </xf>
    <xf numFmtId="166" fontId="4" fillId="0" borderId="2" xfId="1" applyNumberFormat="1" applyFont="1" applyFill="1" applyBorder="1" applyAlignment="1">
      <alignment horizontal="center"/>
    </xf>
    <xf numFmtId="165" fontId="0" fillId="0" borderId="2" xfId="1" applyNumberFormat="1" applyFont="1" applyBorder="1" applyAlignment="1">
      <alignment horizontal="center"/>
    </xf>
    <xf numFmtId="0" fontId="8" fillId="0" borderId="0" xfId="0" applyFont="1" applyAlignment="1">
      <alignment horizontal="center"/>
    </xf>
    <xf numFmtId="0" fontId="5" fillId="0" borderId="0" xfId="0" applyFont="1" applyAlignment="1">
      <alignment horizontal="center"/>
    </xf>
    <xf numFmtId="0" fontId="0" fillId="0" borderId="0" xfId="0" applyAlignment="1">
      <alignment horizontal="left"/>
    </xf>
    <xf numFmtId="0" fontId="8" fillId="0" borderId="0" xfId="0" applyFont="1" applyAlignment="1">
      <alignment horizontal="left"/>
    </xf>
    <xf numFmtId="0" fontId="5" fillId="0" borderId="0" xfId="0" applyFont="1" applyAlignment="1">
      <alignment horizontal="left"/>
    </xf>
    <xf numFmtId="0" fontId="2" fillId="0" borderId="0" xfId="0" applyFont="1" applyAlignment="1">
      <alignment horizontal="left"/>
    </xf>
    <xf numFmtId="166" fontId="0" fillId="0" borderId="0" xfId="1" applyNumberFormat="1" applyFont="1"/>
    <xf numFmtId="167" fontId="0" fillId="0" borderId="0" xfId="0" applyNumberFormat="1"/>
    <xf numFmtId="168" fontId="4" fillId="0" borderId="2" xfId="0" applyNumberFormat="1" applyFont="1" applyBorder="1" applyAlignment="1">
      <alignment horizontal="center"/>
    </xf>
    <xf numFmtId="165" fontId="5" fillId="0" borderId="0" xfId="1" applyNumberFormat="1" applyFont="1"/>
    <xf numFmtId="169" fontId="0" fillId="0" borderId="0" xfId="0" applyNumberFormat="1"/>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34810-DDC4-42CC-8E62-0FF2D2992B7C}">
  <dimension ref="A1:A44"/>
  <sheetViews>
    <sheetView topLeftCell="A17" zoomScale="120" zoomScaleNormal="120" workbookViewId="0">
      <selection activeCell="A26" sqref="A26"/>
    </sheetView>
  </sheetViews>
  <sheetFormatPr defaultRowHeight="14.25" x14ac:dyDescent="0.2"/>
  <cols>
    <col min="1" max="1" width="67.5" bestFit="1" customWidth="1"/>
  </cols>
  <sheetData>
    <row r="1" spans="1:1" ht="15" x14ac:dyDescent="0.25">
      <c r="A1" s="26" t="s">
        <v>340</v>
      </c>
    </row>
    <row r="2" spans="1:1" ht="85.5" x14ac:dyDescent="0.2">
      <c r="A2" s="25" t="s">
        <v>336</v>
      </c>
    </row>
    <row r="4" spans="1:1" ht="166.5" customHeight="1" x14ac:dyDescent="0.2">
      <c r="A4" s="25" t="s">
        <v>337</v>
      </c>
    </row>
    <row r="6" spans="1:1" ht="114" x14ac:dyDescent="0.2">
      <c r="A6" s="25" t="s">
        <v>338</v>
      </c>
    </row>
    <row r="8" spans="1:1" ht="71.25" x14ac:dyDescent="0.2">
      <c r="A8" s="25" t="s">
        <v>339</v>
      </c>
    </row>
    <row r="10" spans="1:1" ht="15" x14ac:dyDescent="0.25">
      <c r="A10" s="26" t="s">
        <v>341</v>
      </c>
    </row>
    <row r="11" spans="1:1" ht="15" x14ac:dyDescent="0.25">
      <c r="A11" s="15" t="s">
        <v>342</v>
      </c>
    </row>
    <row r="12" spans="1:1" ht="71.25" x14ac:dyDescent="0.2">
      <c r="A12" s="25" t="s">
        <v>343</v>
      </c>
    </row>
    <row r="13" spans="1:1" ht="28.5" x14ac:dyDescent="0.2">
      <c r="A13" s="25" t="s">
        <v>344</v>
      </c>
    </row>
    <row r="14" spans="1:1" ht="15" x14ac:dyDescent="0.25">
      <c r="A14" s="15" t="s">
        <v>345</v>
      </c>
    </row>
    <row r="16" spans="1:1" ht="71.25" x14ac:dyDescent="0.2">
      <c r="A16" s="25" t="s">
        <v>346</v>
      </c>
    </row>
    <row r="18" spans="1:1" ht="15" x14ac:dyDescent="0.25">
      <c r="A18" s="15" t="s">
        <v>347</v>
      </c>
    </row>
    <row r="19" spans="1:1" ht="71.25" x14ac:dyDescent="0.2">
      <c r="A19" s="25" t="s">
        <v>348</v>
      </c>
    </row>
    <row r="21" spans="1:1" ht="15" x14ac:dyDescent="0.25">
      <c r="A21" s="15" t="s">
        <v>349</v>
      </c>
    </row>
    <row r="22" spans="1:1" ht="128.25" x14ac:dyDescent="0.2">
      <c r="A22" s="25" t="s">
        <v>350</v>
      </c>
    </row>
    <row r="23" spans="1:1" x14ac:dyDescent="0.2">
      <c r="A23" t="s">
        <v>351</v>
      </c>
    </row>
    <row r="25" spans="1:1" ht="15" x14ac:dyDescent="0.25">
      <c r="A25" s="15" t="s">
        <v>352</v>
      </c>
    </row>
    <row r="26" spans="1:1" ht="99.75" x14ac:dyDescent="0.2">
      <c r="A26" s="25" t="s">
        <v>353</v>
      </c>
    </row>
    <row r="27" spans="1:1" ht="114" x14ac:dyDescent="0.2">
      <c r="A27" s="25" t="s">
        <v>354</v>
      </c>
    </row>
    <row r="29" spans="1:1" ht="15" x14ac:dyDescent="0.25">
      <c r="A29" s="27" t="s">
        <v>355</v>
      </c>
    </row>
    <row r="30" spans="1:1" ht="31.5" customHeight="1" x14ac:dyDescent="0.2">
      <c r="A30" s="25" t="s">
        <v>356</v>
      </c>
    </row>
    <row r="31" spans="1:1" ht="114" x14ac:dyDescent="0.2">
      <c r="A31" s="25" t="s">
        <v>524</v>
      </c>
    </row>
    <row r="32" spans="1:1" ht="71.25" x14ac:dyDescent="0.2">
      <c r="A32" s="25" t="s">
        <v>526</v>
      </c>
    </row>
    <row r="33" spans="1:1" ht="57" x14ac:dyDescent="0.2">
      <c r="A33" s="25" t="s">
        <v>525</v>
      </c>
    </row>
    <row r="39" spans="1:1" x14ac:dyDescent="0.2">
      <c r="A39" s="25" t="s">
        <v>359</v>
      </c>
    </row>
    <row r="40" spans="1:1" ht="49.5" customHeight="1" x14ac:dyDescent="0.2">
      <c r="A40" s="25" t="s">
        <v>364</v>
      </c>
    </row>
    <row r="41" spans="1:1" ht="28.5" x14ac:dyDescent="0.2">
      <c r="A41" s="25" t="s">
        <v>360</v>
      </c>
    </row>
    <row r="42" spans="1:1" ht="28.5" x14ac:dyDescent="0.2">
      <c r="A42" s="25" t="s">
        <v>361</v>
      </c>
    </row>
    <row r="43" spans="1:1" ht="53.25" customHeight="1" x14ac:dyDescent="0.2">
      <c r="A43" s="25" t="s">
        <v>363</v>
      </c>
    </row>
    <row r="44" spans="1:1" ht="28.5" x14ac:dyDescent="0.2">
      <c r="A44" s="25" t="s">
        <v>362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94"/>
  <sheetViews>
    <sheetView workbookViewId="0">
      <selection activeCell="D21" sqref="D21"/>
    </sheetView>
  </sheetViews>
  <sheetFormatPr defaultRowHeight="14.25" x14ac:dyDescent="0.2"/>
  <cols>
    <col min="2" max="2" width="10.125" customWidth="1"/>
    <col min="3" max="3" width="10.375" customWidth="1"/>
    <col min="4" max="4" width="7.875" customWidth="1"/>
    <col min="5" max="7" width="6.625" bestFit="1" customWidth="1"/>
    <col min="8" max="8" width="3.625" customWidth="1"/>
    <col min="9" max="9" width="6.25" bestFit="1" customWidth="1"/>
    <col min="10" max="12" width="8.125" customWidth="1"/>
    <col min="13" max="13" width="4.25" customWidth="1"/>
    <col min="15" max="17" width="7.5" customWidth="1"/>
    <col min="18" max="18" width="19.25" bestFit="1" customWidth="1"/>
    <col min="19" max="19" width="14.75" bestFit="1" customWidth="1"/>
  </cols>
  <sheetData>
    <row r="1" spans="1:23" x14ac:dyDescent="0.2">
      <c r="N1" t="s">
        <v>333</v>
      </c>
    </row>
    <row r="2" spans="1:23" s="24" customFormat="1" ht="15" x14ac:dyDescent="0.25">
      <c r="A2" s="20" t="s">
        <v>324</v>
      </c>
      <c r="B2" s="21"/>
      <c r="C2" s="22"/>
      <c r="D2" s="23"/>
      <c r="E2" s="65" t="s">
        <v>0</v>
      </c>
      <c r="F2" s="65"/>
      <c r="G2" s="65"/>
      <c r="I2" s="64" t="s">
        <v>1</v>
      </c>
      <c r="J2" s="65" t="s">
        <v>326</v>
      </c>
      <c r="K2" s="65"/>
      <c r="L2" s="65"/>
      <c r="N2" s="64" t="s">
        <v>1</v>
      </c>
      <c r="O2" s="65" t="s">
        <v>321</v>
      </c>
      <c r="P2" s="65"/>
      <c r="Q2" s="65"/>
      <c r="R2" s="28"/>
      <c r="S2" s="30"/>
      <c r="T2" s="64" t="s">
        <v>1</v>
      </c>
      <c r="U2" s="65" t="s">
        <v>335</v>
      </c>
      <c r="V2" s="65"/>
      <c r="W2" s="65"/>
    </row>
    <row r="3" spans="1:23" s="15" customFormat="1" ht="15" x14ac:dyDescent="0.25">
      <c r="A3" s="20" t="s">
        <v>325</v>
      </c>
      <c r="B3" s="22"/>
      <c r="C3" s="22"/>
      <c r="D3" s="23"/>
      <c r="E3" s="64" t="s">
        <v>2</v>
      </c>
      <c r="F3" s="64"/>
      <c r="G3" s="64"/>
      <c r="I3" s="64"/>
      <c r="J3" s="64" t="s">
        <v>2</v>
      </c>
      <c r="K3" s="64"/>
      <c r="L3" s="64"/>
      <c r="N3" s="64"/>
      <c r="O3" s="64" t="s">
        <v>2</v>
      </c>
      <c r="P3" s="64"/>
      <c r="Q3" s="64"/>
      <c r="R3" s="29"/>
      <c r="S3" s="31"/>
      <c r="T3" s="64"/>
      <c r="U3" s="64" t="s">
        <v>2</v>
      </c>
      <c r="V3" s="64"/>
      <c r="W3" s="64"/>
    </row>
    <row r="4" spans="1:23" s="15" customFormat="1" ht="15" x14ac:dyDescent="0.25">
      <c r="B4" s="13" t="s">
        <v>323</v>
      </c>
      <c r="C4" s="13" t="s">
        <v>322</v>
      </c>
      <c r="D4" s="13" t="s">
        <v>1</v>
      </c>
      <c r="E4" s="13">
        <v>330</v>
      </c>
      <c r="F4" s="13">
        <v>350</v>
      </c>
      <c r="G4" s="13">
        <v>787</v>
      </c>
      <c r="I4" s="64"/>
      <c r="J4" s="13">
        <v>330</v>
      </c>
      <c r="K4" s="13">
        <v>350</v>
      </c>
      <c r="L4" s="13">
        <v>787</v>
      </c>
      <c r="N4" s="64"/>
      <c r="O4" s="13">
        <v>330</v>
      </c>
      <c r="P4" s="13">
        <v>350</v>
      </c>
      <c r="Q4" s="13">
        <v>787</v>
      </c>
      <c r="R4" s="15" t="s">
        <v>334</v>
      </c>
      <c r="S4" s="29"/>
      <c r="T4" s="64"/>
      <c r="U4" s="13">
        <v>330</v>
      </c>
      <c r="V4" s="13">
        <v>350</v>
      </c>
      <c r="W4" s="13">
        <v>787</v>
      </c>
    </row>
    <row r="5" spans="1:23" x14ac:dyDescent="0.2">
      <c r="B5" s="12" t="s">
        <v>298</v>
      </c>
      <c r="C5" s="12" t="s">
        <v>12</v>
      </c>
      <c r="D5" s="6" t="s">
        <v>100</v>
      </c>
      <c r="E5" s="8">
        <f>IFERROR(VLOOKUP(E$4&amp;$D5,'MIS 2018'!$E$2:$U$473,17,FALSE),VLOOKUP($D5,'MIS 2018'!$D$3:$U$473,18,FALSE))</f>
        <v>1483.4910310627079</v>
      </c>
      <c r="F5" s="8">
        <f>IFERROR(VLOOKUP(F$4&amp;$D5,'MIS 2018'!$E$2:$U$473,17,FALSE),VLOOKUP($D5,'MIS 2018'!$D$3:$U$473,18,FALSE))</f>
        <v>1483.4910310627079</v>
      </c>
      <c r="G5" s="8">
        <f>IFERROR(VLOOKUP(G$4&amp;$D5,'MIS 2018'!$E$2:$U$473,17,FALSE),VLOOKUP($D5,'MIS 2018'!$D$3:$U$473,18,FALSE))</f>
        <v>1404.99800336883</v>
      </c>
      <c r="I5" s="6" t="s">
        <v>100</v>
      </c>
      <c r="J5" s="18">
        <f>IFERROR(VLOOKUP(J$4&amp;$I5,'W18'!$F$3:$H$110,2,FALSE)/VLOOKUP(J$4&amp;$I5,'W18'!$F$3:$H$110,2,FALSE),0)</f>
        <v>0</v>
      </c>
      <c r="K5" s="18">
        <f>IFERROR(VLOOKUP(K$4&amp;$I5,'W18'!$F$3:$H$110,2,FALSE)/VLOOKUP(K$4&amp;$I5,'W18'!$F$3:$H$110,2,FALSE),0)</f>
        <v>1</v>
      </c>
      <c r="L5" s="18">
        <f>IFERROR(VLOOKUP(L$4&amp;$I5,'W18'!$F$3:$H$110,2,FALSE)/VLOOKUP(L$4&amp;$I5,'W18'!$F$3:$H$110,2,FALSE),0)</f>
        <v>0</v>
      </c>
      <c r="N5" s="6" t="s">
        <v>100</v>
      </c>
      <c r="O5" s="18">
        <v>0</v>
      </c>
      <c r="P5" s="18">
        <v>1</v>
      </c>
      <c r="Q5" s="18">
        <v>0</v>
      </c>
      <c r="R5">
        <f>SUM(O5:Q5)</f>
        <v>1</v>
      </c>
      <c r="T5" s="6" t="s">
        <v>100</v>
      </c>
      <c r="U5" s="19">
        <f>E5*O5</f>
        <v>0</v>
      </c>
      <c r="V5" s="19">
        <f t="shared" ref="V5:W5" si="0">F5*P5</f>
        <v>1483.4910310627079</v>
      </c>
      <c r="W5" s="19">
        <f t="shared" si="0"/>
        <v>0</v>
      </c>
    </row>
    <row r="6" spans="1:23" x14ac:dyDescent="0.2">
      <c r="B6" s="12" t="s">
        <v>298</v>
      </c>
      <c r="C6" s="12" t="s">
        <v>12</v>
      </c>
      <c r="D6" s="6" t="s">
        <v>101</v>
      </c>
      <c r="E6" s="8">
        <f>IFERROR(VLOOKUP(E$4&amp;$D6,'MIS 2018'!$E$2:$U$473,17,FALSE),VLOOKUP($D6,'MIS 2018'!$D$3:$U$473,18,FALSE))</f>
        <v>1903.0807142001954</v>
      </c>
      <c r="F6" s="8">
        <f>IFERROR(VLOOKUP(F$4&amp;$D6,'MIS 2018'!$E$2:$U$473,17,FALSE),VLOOKUP($D6,'MIS 2018'!$D$3:$U$473,18,FALSE))</f>
        <v>1903.0807142001954</v>
      </c>
      <c r="G6" s="8">
        <f>IFERROR(VLOOKUP(G$4&amp;$D6,'MIS 2018'!$E$2:$U$473,17,FALSE),VLOOKUP($D6,'MIS 2018'!$D$3:$U$473,18,FALSE))</f>
        <v>1801.1037295538999</v>
      </c>
      <c r="I6" s="6" t="s">
        <v>101</v>
      </c>
      <c r="J6" s="18">
        <f>IFERROR(VLOOKUP(J$4&amp;$I6,'W18'!$F$3:$H$110,2,FALSE)/VLOOKUP(J$4&amp;$I6,'W18'!$F$3:$H$110,2,FALSE),0)</f>
        <v>0</v>
      </c>
      <c r="K6" s="18">
        <f>IFERROR(VLOOKUP(K$4&amp;$I6,'W18'!$F$3:$H$110,2,FALSE)/VLOOKUP(K$4&amp;$I6,'W18'!$F$3:$H$110,2,FALSE),0)</f>
        <v>1</v>
      </c>
      <c r="L6" s="18">
        <f>IFERROR(VLOOKUP(L$4&amp;$I6,'W18'!$F$3:$H$110,2,FALSE)/VLOOKUP(L$4&amp;$I6,'W18'!$F$3:$H$110,2,FALSE),0)</f>
        <v>0</v>
      </c>
      <c r="N6" s="6" t="s">
        <v>101</v>
      </c>
      <c r="O6" s="18">
        <v>0</v>
      </c>
      <c r="P6" s="18">
        <v>1</v>
      </c>
      <c r="Q6" s="18">
        <v>0</v>
      </c>
      <c r="R6">
        <f t="shared" ref="R6:R69" si="1">SUM(O6:Q6)</f>
        <v>1</v>
      </c>
      <c r="T6" s="6" t="s">
        <v>101</v>
      </c>
      <c r="U6" s="19">
        <f t="shared" ref="U6:U69" si="2">E6*O6</f>
        <v>0</v>
      </c>
      <c r="V6" s="19">
        <f t="shared" ref="V6:V69" si="3">F6*P6</f>
        <v>1903.0807142001954</v>
      </c>
      <c r="W6" s="19">
        <f t="shared" ref="W6:W69" si="4">G6*Q6</f>
        <v>0</v>
      </c>
    </row>
    <row r="7" spans="1:23" x14ac:dyDescent="0.2">
      <c r="B7" s="12" t="s">
        <v>298</v>
      </c>
      <c r="C7" s="12" t="s">
        <v>13</v>
      </c>
      <c r="D7" s="6" t="s">
        <v>102</v>
      </c>
      <c r="E7" s="8">
        <f>IFERROR(VLOOKUP(E$4&amp;$D7,'MIS 2018'!$E$2:$U$473,17,FALSE),VLOOKUP($D7,'MIS 2018'!$D$3:$U$473,18,FALSE))</f>
        <v>1337.8221579741098</v>
      </c>
      <c r="F7" s="8">
        <f>IFERROR(VLOOKUP(F$4&amp;$D7,'MIS 2018'!$E$2:$U$473,17,FALSE),VLOOKUP($D7,'MIS 2018'!$D$3:$U$473,18,FALSE))</f>
        <v>1212.818653333401</v>
      </c>
      <c r="G7" s="8">
        <f>IFERROR(VLOOKUP(G$4&amp;$D7,'MIS 2018'!$E$2:$U$473,17,FALSE),VLOOKUP($D7,'MIS 2018'!$D$3:$U$473,18,FALSE))</f>
        <v>1055.6699756835358</v>
      </c>
      <c r="I7" s="6" t="s">
        <v>102</v>
      </c>
      <c r="J7" s="18">
        <f>IFERROR(VLOOKUP(J$4&amp;$I7,'W18'!$F$3:$H$110,2,FALSE)/VLOOKUP(J$4&amp;$I7,'W18'!$F$3:$H$110,2,FALSE),0)</f>
        <v>0</v>
      </c>
      <c r="K7" s="18">
        <f>IFERROR(VLOOKUP(K$4&amp;$I7,'W18'!$F$3:$H$110,2,FALSE)/VLOOKUP(K$4&amp;$I7,'W18'!$F$3:$H$110,2,FALSE),0)</f>
        <v>0</v>
      </c>
      <c r="L7" s="18">
        <f>IFERROR(VLOOKUP(L$4&amp;$I7,'W18'!$F$3:$H$110,2,FALSE)/VLOOKUP(L$4&amp;$I7,'W18'!$F$3:$H$110,2,FALSE),0)</f>
        <v>1</v>
      </c>
      <c r="N7" s="6" t="s">
        <v>102</v>
      </c>
      <c r="O7" s="18">
        <v>0</v>
      </c>
      <c r="P7" s="18">
        <v>0</v>
      </c>
      <c r="Q7" s="18">
        <v>1</v>
      </c>
      <c r="R7">
        <f t="shared" si="1"/>
        <v>1</v>
      </c>
      <c r="T7" s="6" t="s">
        <v>102</v>
      </c>
      <c r="U7" s="19">
        <f t="shared" si="2"/>
        <v>0</v>
      </c>
      <c r="V7" s="19">
        <f t="shared" si="3"/>
        <v>0</v>
      </c>
      <c r="W7" s="19">
        <f t="shared" si="4"/>
        <v>1055.6699756835358</v>
      </c>
    </row>
    <row r="8" spans="1:23" x14ac:dyDescent="0.2">
      <c r="B8" s="12" t="s">
        <v>298</v>
      </c>
      <c r="C8" s="12" t="s">
        <v>13</v>
      </c>
      <c r="D8" s="6" t="s">
        <v>103</v>
      </c>
      <c r="E8" s="8">
        <f>IFERROR(VLOOKUP(E$4&amp;$D8,'MIS 2018'!$E$2:$U$473,17,FALSE),VLOOKUP($D8,'MIS 2018'!$D$3:$U$473,18,FALSE))</f>
        <v>1490.62166945473</v>
      </c>
      <c r="F8" s="8">
        <f>IFERROR(VLOOKUP(F$4&amp;$D8,'MIS 2018'!$E$2:$U$473,17,FALSE),VLOOKUP($D8,'MIS 2018'!$D$3:$U$473,18,FALSE))</f>
        <v>1389.3625253318114</v>
      </c>
      <c r="G8" s="8">
        <f>IFERROR(VLOOKUP(G$4&amp;$D8,'MIS 2018'!$E$2:$U$473,17,FALSE),VLOOKUP($D8,'MIS 2018'!$D$3:$U$473,18,FALSE))</f>
        <v>1220.4993933463686</v>
      </c>
      <c r="I8" s="6" t="s">
        <v>103</v>
      </c>
      <c r="J8" s="18">
        <f>IFERROR(VLOOKUP(J$4&amp;$I8,'W18'!$F$3:$H$110,2,FALSE)/VLOOKUP(J$4&amp;$I8,'W18'!$F$3:$H$110,2,FALSE),0)</f>
        <v>0</v>
      </c>
      <c r="K8" s="18">
        <f>IFERROR(VLOOKUP(K$4&amp;$I8,'W18'!$F$3:$H$110,2,FALSE)/VLOOKUP(K$4&amp;$I8,'W18'!$F$3:$H$110,2,FALSE),0)</f>
        <v>0</v>
      </c>
      <c r="L8" s="18">
        <f>IFERROR(VLOOKUP(L$4&amp;$I8,'W18'!$F$3:$H$110,2,FALSE)/VLOOKUP(L$4&amp;$I8,'W18'!$F$3:$H$110,2,FALSE),0)</f>
        <v>1</v>
      </c>
      <c r="N8" s="6" t="s">
        <v>103</v>
      </c>
      <c r="O8" s="18">
        <v>0</v>
      </c>
      <c r="P8" s="18">
        <v>0</v>
      </c>
      <c r="Q8" s="18">
        <v>1</v>
      </c>
      <c r="R8">
        <f t="shared" si="1"/>
        <v>1</v>
      </c>
      <c r="T8" s="6" t="s">
        <v>103</v>
      </c>
      <c r="U8" s="19">
        <f t="shared" si="2"/>
        <v>0</v>
      </c>
      <c r="V8" s="19">
        <f t="shared" si="3"/>
        <v>0</v>
      </c>
      <c r="W8" s="19">
        <f t="shared" si="4"/>
        <v>1220.4993933463686</v>
      </c>
    </row>
    <row r="9" spans="1:23" x14ac:dyDescent="0.2">
      <c r="B9" s="12" t="s">
        <v>298</v>
      </c>
      <c r="C9" s="12" t="s">
        <v>13</v>
      </c>
      <c r="D9" s="6" t="s">
        <v>104</v>
      </c>
      <c r="E9" s="8">
        <f>IFERROR(VLOOKUP(E$4&amp;$D9,'MIS 2018'!$E$2:$U$473,17,FALSE),VLOOKUP($D9,'MIS 2018'!$D$3:$U$473,18,FALSE))</f>
        <v>1244.3141521288012</v>
      </c>
      <c r="F9" s="8">
        <f>IFERROR(VLOOKUP(F$4&amp;$D9,'MIS 2018'!$E$2:$U$473,17,FALSE),VLOOKUP($D9,'MIS 2018'!$D$3:$U$473,18,FALSE))</f>
        <v>1244.3141521288012</v>
      </c>
      <c r="G9" s="8">
        <f>IFERROR(VLOOKUP(G$4&amp;$D9,'MIS 2018'!$E$2:$U$473,17,FALSE),VLOOKUP($D9,'MIS 2018'!$D$3:$U$473,18,FALSE))</f>
        <v>1148.5030488402037</v>
      </c>
      <c r="I9" s="6" t="s">
        <v>104</v>
      </c>
      <c r="J9" s="18">
        <f>IFERROR(VLOOKUP(J$4&amp;$I9,'W18'!$F$3:$H$110,2,FALSE)/VLOOKUP(J$4&amp;$I9,'W18'!$F$3:$H$110,2,FALSE),0)</f>
        <v>0</v>
      </c>
      <c r="K9" s="18">
        <f>IFERROR(VLOOKUP(K$4&amp;$I9,'W18'!$F$3:$H$110,2,FALSE)/VLOOKUP(K$4&amp;$I9,'W18'!$F$3:$H$110,2,FALSE),0)</f>
        <v>1</v>
      </c>
      <c r="L9" s="18">
        <f>IFERROR(VLOOKUP(L$4&amp;$I9,'W18'!$F$3:$H$110,2,FALSE)/VLOOKUP(L$4&amp;$I9,'W18'!$F$3:$H$110,2,FALSE),0)</f>
        <v>0</v>
      </c>
      <c r="N9" s="6" t="s">
        <v>104</v>
      </c>
      <c r="O9" s="18">
        <v>0</v>
      </c>
      <c r="P9" s="18">
        <v>1</v>
      </c>
      <c r="Q9" s="18">
        <v>0</v>
      </c>
      <c r="R9">
        <f t="shared" si="1"/>
        <v>1</v>
      </c>
      <c r="T9" s="6" t="s">
        <v>104</v>
      </c>
      <c r="U9" s="19">
        <f t="shared" si="2"/>
        <v>0</v>
      </c>
      <c r="V9" s="19">
        <f t="shared" si="3"/>
        <v>1244.3141521288012</v>
      </c>
      <c r="W9" s="19">
        <f t="shared" si="4"/>
        <v>0</v>
      </c>
    </row>
    <row r="10" spans="1:23" x14ac:dyDescent="0.2">
      <c r="B10" s="12" t="s">
        <v>298</v>
      </c>
      <c r="C10" s="12" t="s">
        <v>13</v>
      </c>
      <c r="D10" s="6" t="s">
        <v>105</v>
      </c>
      <c r="E10" s="8">
        <f>IFERROR(VLOOKUP(E$4&amp;$D10,'MIS 2018'!$E$2:$U$473,17,FALSE),VLOOKUP($D10,'MIS 2018'!$D$3:$U$473,18,FALSE))</f>
        <v>1466.1212882861871</v>
      </c>
      <c r="F10" s="8">
        <f>IFERROR(VLOOKUP(F$4&amp;$D10,'MIS 2018'!$E$2:$U$473,17,FALSE),VLOOKUP($D10,'MIS 2018'!$D$3:$U$473,18,FALSE))</f>
        <v>1466.1212882861871</v>
      </c>
      <c r="G10" s="8">
        <f>IFERROR(VLOOKUP(G$4&amp;$D10,'MIS 2018'!$E$2:$U$473,17,FALSE),VLOOKUP($D10,'MIS 2018'!$D$3:$U$473,18,FALSE))</f>
        <v>1411.9325733978344</v>
      </c>
      <c r="I10" s="6" t="s">
        <v>105</v>
      </c>
      <c r="J10" s="18">
        <f>IFERROR(VLOOKUP(J$4&amp;$I10,'W18'!$F$3:$H$110,2,FALSE)/VLOOKUP(J$4&amp;$I10,'W18'!$F$3:$H$110,2,FALSE),0)</f>
        <v>0</v>
      </c>
      <c r="K10" s="18">
        <f>IFERROR(VLOOKUP(K$4&amp;$I10,'W18'!$F$3:$H$110,2,FALSE)/VLOOKUP(K$4&amp;$I10,'W18'!$F$3:$H$110,2,FALSE),0)</f>
        <v>1</v>
      </c>
      <c r="L10" s="18">
        <f>IFERROR(VLOOKUP(L$4&amp;$I10,'W18'!$F$3:$H$110,2,FALSE)/VLOOKUP(L$4&amp;$I10,'W18'!$F$3:$H$110,2,FALSE),0)</f>
        <v>0</v>
      </c>
      <c r="N10" s="6" t="s">
        <v>105</v>
      </c>
      <c r="O10" s="18">
        <v>0</v>
      </c>
      <c r="P10" s="18">
        <v>1</v>
      </c>
      <c r="Q10" s="18">
        <v>0</v>
      </c>
      <c r="R10">
        <f t="shared" si="1"/>
        <v>1</v>
      </c>
      <c r="T10" s="6" t="s">
        <v>105</v>
      </c>
      <c r="U10" s="19">
        <f t="shared" si="2"/>
        <v>0</v>
      </c>
      <c r="V10" s="19">
        <f t="shared" si="3"/>
        <v>1466.1212882861871</v>
      </c>
      <c r="W10" s="19">
        <f t="shared" si="4"/>
        <v>0</v>
      </c>
    </row>
    <row r="11" spans="1:23" x14ac:dyDescent="0.2">
      <c r="B11" s="12" t="s">
        <v>298</v>
      </c>
      <c r="C11" s="12" t="s">
        <v>14</v>
      </c>
      <c r="D11" s="6" t="s">
        <v>106</v>
      </c>
      <c r="E11" s="8">
        <f>IFERROR(VLOOKUP(E$4&amp;$D11,'MIS 2018'!$E$2:$U$473,17,FALSE),VLOOKUP($D11,'MIS 2018'!$D$3:$U$473,18,FALSE))</f>
        <v>1462.4074986937999</v>
      </c>
      <c r="F11" s="8">
        <f>IFERROR(VLOOKUP(F$4&amp;$D11,'MIS 2018'!$E$2:$U$473,17,FALSE),VLOOKUP($D11,'MIS 2018'!$D$3:$U$473,18,FALSE))</f>
        <v>1270.9006367534439</v>
      </c>
      <c r="G11" s="8">
        <f>IFERROR(VLOOKUP(G$4&amp;$D11,'MIS 2018'!$E$2:$U$473,17,FALSE),VLOOKUP($D11,'MIS 2018'!$D$3:$U$473,18,FALSE))</f>
        <v>1351.9314855210775</v>
      </c>
      <c r="I11" s="6" t="s">
        <v>106</v>
      </c>
      <c r="J11" s="18">
        <f>IFERROR(VLOOKUP(J$4&amp;$I11,'W18'!$F$3:$H$110,2,FALSE)/VLOOKUP(J$4&amp;$I11,'W18'!$F$3:$H$110,2,FALSE),0)</f>
        <v>0</v>
      </c>
      <c r="K11" s="18">
        <f>IFERROR(VLOOKUP(K$4&amp;$I11,'W18'!$F$3:$H$110,2,FALSE)/VLOOKUP(K$4&amp;$I11,'W18'!$F$3:$H$110,2,FALSE),0)</f>
        <v>0</v>
      </c>
      <c r="L11" s="18">
        <f>IFERROR(VLOOKUP(L$4&amp;$I11,'W18'!$F$3:$H$110,2,FALSE)/VLOOKUP(L$4&amp;$I11,'W18'!$F$3:$H$110,2,FALSE),0)</f>
        <v>1</v>
      </c>
      <c r="N11" s="6" t="s">
        <v>106</v>
      </c>
      <c r="O11" s="18">
        <v>0</v>
      </c>
      <c r="P11" s="18">
        <v>0</v>
      </c>
      <c r="Q11" s="18">
        <v>1</v>
      </c>
      <c r="R11">
        <f t="shared" si="1"/>
        <v>1</v>
      </c>
      <c r="T11" s="6" t="s">
        <v>106</v>
      </c>
      <c r="U11" s="19">
        <f t="shared" si="2"/>
        <v>0</v>
      </c>
      <c r="V11" s="19">
        <f t="shared" si="3"/>
        <v>0</v>
      </c>
      <c r="W11" s="19">
        <f t="shared" si="4"/>
        <v>1351.9314855210775</v>
      </c>
    </row>
    <row r="12" spans="1:23" x14ac:dyDescent="0.2">
      <c r="B12" s="12" t="s">
        <v>298</v>
      </c>
      <c r="C12" s="12" t="s">
        <v>14</v>
      </c>
      <c r="D12" s="6" t="s">
        <v>107</v>
      </c>
      <c r="E12" s="8">
        <f>IFERROR(VLOOKUP(E$4&amp;$D12,'MIS 2018'!$E$2:$U$473,17,FALSE),VLOOKUP($D12,'MIS 2018'!$D$3:$U$473,18,FALSE))</f>
        <v>1862.03809786905</v>
      </c>
      <c r="F12" s="8">
        <f>IFERROR(VLOOKUP(F$4&amp;$D12,'MIS 2018'!$E$2:$U$473,17,FALSE),VLOOKUP($D12,'MIS 2018'!$D$3:$U$473,18,FALSE))</f>
        <v>1839.7635859887885</v>
      </c>
      <c r="G12" s="8">
        <f>IFERROR(VLOOKUP(G$4&amp;$D12,'MIS 2018'!$E$2:$U$473,17,FALSE),VLOOKUP($D12,'MIS 2018'!$D$3:$U$473,18,FALSE))</f>
        <v>1783.8305765946718</v>
      </c>
      <c r="I12" s="6" t="s">
        <v>107</v>
      </c>
      <c r="J12" s="18">
        <f>IFERROR(VLOOKUP(J$4&amp;$I12,'W18'!$F$3:$H$110,2,FALSE)/VLOOKUP(J$4&amp;$I12,'W18'!$F$3:$H$110,2,FALSE),0)</f>
        <v>0</v>
      </c>
      <c r="K12" s="18">
        <f>IFERROR(VLOOKUP(K$4&amp;$I12,'W18'!$F$3:$H$110,2,FALSE)/VLOOKUP(K$4&amp;$I12,'W18'!$F$3:$H$110,2,FALSE),0)</f>
        <v>0</v>
      </c>
      <c r="L12" s="18">
        <f>IFERROR(VLOOKUP(L$4&amp;$I12,'W18'!$F$3:$H$110,2,FALSE)/VLOOKUP(L$4&amp;$I12,'W18'!$F$3:$H$110,2,FALSE),0)</f>
        <v>1</v>
      </c>
      <c r="N12" s="6" t="s">
        <v>107</v>
      </c>
      <c r="O12" s="18">
        <v>0</v>
      </c>
      <c r="P12" s="18">
        <v>0</v>
      </c>
      <c r="Q12" s="18">
        <v>1</v>
      </c>
      <c r="R12">
        <f t="shared" si="1"/>
        <v>1</v>
      </c>
      <c r="T12" s="6" t="s">
        <v>107</v>
      </c>
      <c r="U12" s="19">
        <f t="shared" si="2"/>
        <v>0</v>
      </c>
      <c r="V12" s="19">
        <f t="shared" si="3"/>
        <v>0</v>
      </c>
      <c r="W12" s="19">
        <f>G12*Q12</f>
        <v>1783.8305765946718</v>
      </c>
    </row>
    <row r="13" spans="1:23" x14ac:dyDescent="0.2">
      <c r="B13" s="12" t="s">
        <v>298</v>
      </c>
      <c r="C13" s="12" t="s">
        <v>17</v>
      </c>
      <c r="D13" s="6" t="s">
        <v>111</v>
      </c>
      <c r="E13" s="8">
        <f>IFERROR(VLOOKUP(E$4&amp;$D13,'MIS 2018'!$E$2:$U$473,17,FALSE),VLOOKUP($D13,'MIS 2018'!$D$3:$U$473,18,FALSE))</f>
        <v>1380.1248524600687</v>
      </c>
      <c r="F13" s="8">
        <f>IFERROR(VLOOKUP(F$4&amp;$D13,'MIS 2018'!$E$2:$U$473,17,FALSE),VLOOKUP($D13,'MIS 2018'!$D$3:$U$473,18,FALSE))</f>
        <v>1380.1248524600687</v>
      </c>
      <c r="G13" s="8">
        <f>IFERROR(VLOOKUP(G$4&amp;$D13,'MIS 2018'!$E$2:$U$473,17,FALSE),VLOOKUP($D13,'MIS 2018'!$D$3:$U$473,18,FALSE))</f>
        <v>1379.2750936689201</v>
      </c>
      <c r="I13" s="6" t="s">
        <v>111</v>
      </c>
      <c r="J13" s="18">
        <f>IFERROR(VLOOKUP(J$4&amp;$I13,'W18'!$F$3:$H$110,2,FALSE)/VLOOKUP(J$4&amp;$I13,'W18'!$F$3:$H$110,2,FALSE),0)</f>
        <v>0</v>
      </c>
      <c r="K13" s="18">
        <v>0</v>
      </c>
      <c r="L13" s="18">
        <f>IFERROR(VLOOKUP(L$4&amp;$I13,'W18'!$F$3:$H$110,2,FALSE)/VLOOKUP(L$4&amp;$I13,'W18'!$F$3:$H$110,2,FALSE),0)</f>
        <v>1</v>
      </c>
      <c r="N13" s="6" t="s">
        <v>111</v>
      </c>
      <c r="O13" s="18">
        <v>0</v>
      </c>
      <c r="P13" s="18">
        <v>0</v>
      </c>
      <c r="Q13" s="18">
        <v>1</v>
      </c>
      <c r="R13">
        <f t="shared" si="1"/>
        <v>1</v>
      </c>
      <c r="T13" s="6" t="s">
        <v>111</v>
      </c>
      <c r="U13" s="19">
        <f t="shared" si="2"/>
        <v>0</v>
      </c>
      <c r="V13" s="19">
        <f t="shared" si="3"/>
        <v>0</v>
      </c>
      <c r="W13" s="19">
        <f t="shared" si="4"/>
        <v>1379.2750936689201</v>
      </c>
    </row>
    <row r="14" spans="1:23" x14ac:dyDescent="0.2">
      <c r="B14" s="12" t="s">
        <v>298</v>
      </c>
      <c r="C14" s="12" t="s">
        <v>17</v>
      </c>
      <c r="D14" s="6" t="s">
        <v>112</v>
      </c>
      <c r="E14" s="8">
        <f>IFERROR(VLOOKUP(E$4&amp;$D14,'MIS 2018'!$E$2:$U$473,17,FALSE),VLOOKUP($D14,'MIS 2018'!$D$3:$U$473,18,FALSE))</f>
        <v>1818.9797039693358</v>
      </c>
      <c r="F14" s="8">
        <f>IFERROR(VLOOKUP(F$4&amp;$D14,'MIS 2018'!$E$2:$U$473,17,FALSE),VLOOKUP($D14,'MIS 2018'!$D$3:$U$473,18,FALSE))</f>
        <v>1818.9797039693358</v>
      </c>
      <c r="G14" s="8">
        <f>IFERROR(VLOOKUP(G$4&amp;$D14,'MIS 2018'!$E$2:$U$473,17,FALSE),VLOOKUP($D14,'MIS 2018'!$D$3:$U$473,18,FALSE))</f>
        <v>1871.3562758886812</v>
      </c>
      <c r="I14" s="6" t="s">
        <v>112</v>
      </c>
      <c r="J14" s="18">
        <f>IFERROR(VLOOKUP(J$4&amp;$I14,'W18'!$F$3:$H$110,2,FALSE)/VLOOKUP(J$4&amp;$I14,'W18'!$F$3:$H$110,2,FALSE),0)</f>
        <v>0</v>
      </c>
      <c r="K14" s="18">
        <v>0</v>
      </c>
      <c r="L14" s="18">
        <f>IFERROR(VLOOKUP(L$4&amp;$I14,'W18'!$F$3:$H$110,2,FALSE)/VLOOKUP(L$4&amp;$I14,'W18'!$F$3:$H$110,2,FALSE),0)</f>
        <v>1</v>
      </c>
      <c r="N14" s="6" t="s">
        <v>112</v>
      </c>
      <c r="O14" s="18">
        <v>0</v>
      </c>
      <c r="P14" s="18">
        <v>0</v>
      </c>
      <c r="Q14" s="18">
        <v>1</v>
      </c>
      <c r="R14">
        <f t="shared" si="1"/>
        <v>1</v>
      </c>
      <c r="T14" s="6" t="s">
        <v>112</v>
      </c>
      <c r="U14" s="19">
        <f t="shared" si="2"/>
        <v>0</v>
      </c>
      <c r="V14" s="19">
        <f t="shared" si="3"/>
        <v>0</v>
      </c>
      <c r="W14" s="19">
        <f t="shared" si="4"/>
        <v>1871.3562758886812</v>
      </c>
    </row>
    <row r="15" spans="1:23" x14ac:dyDescent="0.2">
      <c r="B15" s="12" t="s">
        <v>298</v>
      </c>
      <c r="C15" s="12" t="s">
        <v>18</v>
      </c>
      <c r="D15" s="6" t="s">
        <v>113</v>
      </c>
      <c r="E15" s="8">
        <f>IFERROR(VLOOKUP(E$4&amp;$D15,'MIS 2018'!$E$2:$U$473,17,FALSE),VLOOKUP($D15,'MIS 2018'!$D$3:$U$473,18,FALSE))</f>
        <v>1517.1493696150258</v>
      </c>
      <c r="F15" s="8">
        <f>IFERROR(VLOOKUP(F$4&amp;$D15,'MIS 2018'!$E$2:$U$473,17,FALSE),VLOOKUP($D15,'MIS 2018'!$D$3:$U$473,18,FALSE))</f>
        <v>1517.1493696150258</v>
      </c>
      <c r="G15" s="8">
        <f>IFERROR(VLOOKUP(G$4&amp;$D15,'MIS 2018'!$E$2:$U$473,17,FALSE),VLOOKUP($D15,'MIS 2018'!$D$3:$U$473,18,FALSE))</f>
        <v>1263.0626041428661</v>
      </c>
      <c r="I15" s="6" t="s">
        <v>113</v>
      </c>
      <c r="J15" s="18">
        <f>IFERROR(VLOOKUP(J$4&amp;$I15,'W18'!$F$3:$H$110,2,FALSE)/VLOOKUP(J$4&amp;$I15,'W18'!$F$3:$H$110,2,FALSE),0)</f>
        <v>0</v>
      </c>
      <c r="K15" s="18">
        <f>IFERROR(VLOOKUP(K$4&amp;$I15,'W18'!$F$3:$H$110,2,FALSE)/VLOOKUP(K$4&amp;$I15,'W18'!$F$3:$H$110,2,FALSE),0)</f>
        <v>1</v>
      </c>
      <c r="L15" s="18">
        <f>IFERROR(VLOOKUP(L$4&amp;$I15,'W18'!$F$3:$H$110,2,FALSE)/VLOOKUP(L$4&amp;$I15,'W18'!$F$3:$H$110,2,FALSE),0)</f>
        <v>0</v>
      </c>
      <c r="N15" s="6" t="s">
        <v>113</v>
      </c>
      <c r="O15" s="18">
        <v>0</v>
      </c>
      <c r="P15" s="18">
        <v>1</v>
      </c>
      <c r="Q15" s="18">
        <v>0</v>
      </c>
      <c r="R15">
        <f t="shared" si="1"/>
        <v>1</v>
      </c>
      <c r="T15" s="6" t="s">
        <v>113</v>
      </c>
      <c r="U15" s="19">
        <f t="shared" si="2"/>
        <v>0</v>
      </c>
      <c r="V15" s="19">
        <f t="shared" si="3"/>
        <v>1517.1493696150258</v>
      </c>
      <c r="W15" s="19">
        <f t="shared" si="4"/>
        <v>0</v>
      </c>
    </row>
    <row r="16" spans="1:23" x14ac:dyDescent="0.2">
      <c r="B16" s="12" t="s">
        <v>298</v>
      </c>
      <c r="C16" s="12" t="s">
        <v>18</v>
      </c>
      <c r="D16" s="6" t="s">
        <v>114</v>
      </c>
      <c r="E16" s="8">
        <f>IFERROR(VLOOKUP(E$4&amp;$D16,'MIS 2018'!$E$2:$U$473,17,FALSE),VLOOKUP($D16,'MIS 2018'!$D$3:$U$473,18,FALSE))</f>
        <v>1873.5920039755601</v>
      </c>
      <c r="F16" s="8">
        <f>IFERROR(VLOOKUP(F$4&amp;$D16,'MIS 2018'!$E$2:$U$473,17,FALSE),VLOOKUP($D16,'MIS 2018'!$D$3:$U$473,18,FALSE))</f>
        <v>1873.5920039755601</v>
      </c>
      <c r="G16" s="8">
        <f>IFERROR(VLOOKUP(G$4&amp;$D16,'MIS 2018'!$E$2:$U$473,17,FALSE),VLOOKUP($D16,'MIS 2018'!$D$3:$U$473,18,FALSE))</f>
        <v>1677.5224872323088</v>
      </c>
      <c r="I16" s="6" t="s">
        <v>114</v>
      </c>
      <c r="J16" s="18">
        <f>IFERROR(VLOOKUP(J$4&amp;$I16,'W18'!$F$3:$H$110,2,FALSE)/VLOOKUP(J$4&amp;$I16,'W18'!$F$3:$H$110,2,FALSE),0)</f>
        <v>0</v>
      </c>
      <c r="K16" s="18">
        <f>IFERROR(VLOOKUP(K$4&amp;$I16,'W18'!$F$3:$H$110,2,FALSE)/VLOOKUP(K$4&amp;$I16,'W18'!$F$3:$H$110,2,FALSE),0)</f>
        <v>1</v>
      </c>
      <c r="L16" s="18">
        <f>IFERROR(VLOOKUP(L$4&amp;$I16,'W18'!$F$3:$H$110,2,FALSE)/VLOOKUP(L$4&amp;$I16,'W18'!$F$3:$H$110,2,FALSE),0)</f>
        <v>0</v>
      </c>
      <c r="N16" s="6" t="s">
        <v>114</v>
      </c>
      <c r="O16" s="18">
        <v>0</v>
      </c>
      <c r="P16" s="18">
        <v>1</v>
      </c>
      <c r="Q16" s="18">
        <v>0</v>
      </c>
      <c r="R16">
        <f t="shared" si="1"/>
        <v>1</v>
      </c>
      <c r="T16" s="6" t="s">
        <v>114</v>
      </c>
      <c r="U16" s="19">
        <f t="shared" si="2"/>
        <v>0</v>
      </c>
      <c r="V16" s="19">
        <f t="shared" si="3"/>
        <v>1873.5920039755601</v>
      </c>
      <c r="W16" s="19">
        <f t="shared" si="4"/>
        <v>0</v>
      </c>
    </row>
    <row r="17" spans="2:23" x14ac:dyDescent="0.2">
      <c r="B17" s="12" t="s">
        <v>298</v>
      </c>
      <c r="C17" s="12" t="s">
        <v>19</v>
      </c>
      <c r="D17" s="6" t="s">
        <v>117</v>
      </c>
      <c r="E17" s="8">
        <f>IFERROR(VLOOKUP(E$4&amp;$D17,'MIS 2018'!$E$2:$U$473,17,FALSE),VLOOKUP($D17,'MIS 2018'!$D$3:$U$473,18,FALSE))</f>
        <v>1158.6952250808599</v>
      </c>
      <c r="F17" s="8">
        <f>IFERROR(VLOOKUP(F$4&amp;$D17,'MIS 2018'!$E$2:$U$473,17,FALSE),VLOOKUP($D17,'MIS 2018'!$D$3:$U$473,18,FALSE))</f>
        <v>1014.2853242843318</v>
      </c>
      <c r="G17" s="8">
        <f>IFERROR(VLOOKUP(G$4&amp;$D17,'MIS 2018'!$E$2:$U$473,17,FALSE),VLOOKUP($D17,'MIS 2018'!$D$3:$U$473,18,FALSE))</f>
        <v>877.09568351343182</v>
      </c>
      <c r="I17" s="6" t="s">
        <v>117</v>
      </c>
      <c r="J17" s="18">
        <f>IFERROR(VLOOKUP(J$4&amp;$I17,'W18'!$F$3:$H$110,2,FALSE)/VLOOKUP(J$4&amp;$I17,'W18'!$F$3:$H$110,2,FALSE),0)</f>
        <v>0</v>
      </c>
      <c r="K17" s="18">
        <f>IFERROR(VLOOKUP(K$4&amp;$I17,'W18'!$F$3:$H$110,2,FALSE)/VLOOKUP(K$4&amp;$I17,'W18'!$F$3:$H$110,2,FALSE),0)</f>
        <v>0</v>
      </c>
      <c r="L17" s="18">
        <f>IFERROR(VLOOKUP(L$4&amp;$I17,'W18'!$F$3:$H$110,2,FALSE)/VLOOKUP(L$4&amp;$I17,'W18'!$F$3:$H$110,2,FALSE),0)</f>
        <v>1</v>
      </c>
      <c r="N17" s="6" t="s">
        <v>117</v>
      </c>
      <c r="O17" s="18">
        <v>0</v>
      </c>
      <c r="P17" s="18">
        <v>0</v>
      </c>
      <c r="Q17" s="18">
        <v>1</v>
      </c>
      <c r="R17">
        <f t="shared" si="1"/>
        <v>1</v>
      </c>
      <c r="T17" s="6" t="s">
        <v>117</v>
      </c>
      <c r="U17" s="19">
        <f t="shared" si="2"/>
        <v>0</v>
      </c>
      <c r="V17" s="19">
        <f t="shared" si="3"/>
        <v>0</v>
      </c>
      <c r="W17" s="19">
        <f t="shared" si="4"/>
        <v>877.09568351343182</v>
      </c>
    </row>
    <row r="18" spans="2:23" x14ac:dyDescent="0.2">
      <c r="B18" s="12" t="s">
        <v>298</v>
      </c>
      <c r="C18" s="12" t="s">
        <v>19</v>
      </c>
      <c r="D18" s="6" t="s">
        <v>118</v>
      </c>
      <c r="E18" s="8">
        <f>IFERROR(VLOOKUP(E$4&amp;$D18,'MIS 2018'!$E$2:$U$473,17,FALSE),VLOOKUP($D18,'MIS 2018'!$D$3:$U$473,18,FALSE))</f>
        <v>1313.8664225033401</v>
      </c>
      <c r="F18" s="8">
        <f>IFERROR(VLOOKUP(F$4&amp;$D18,'MIS 2018'!$E$2:$U$473,17,FALSE),VLOOKUP($D18,'MIS 2018'!$D$3:$U$473,18,FALSE))</f>
        <v>1219.0942155284165</v>
      </c>
      <c r="G18" s="8">
        <f>IFERROR(VLOOKUP(G$4&amp;$D18,'MIS 2018'!$E$2:$U$473,17,FALSE),VLOOKUP($D18,'MIS 2018'!$D$3:$U$473,18,FALSE))</f>
        <v>1090.922921012321</v>
      </c>
      <c r="I18" s="6" t="s">
        <v>118</v>
      </c>
      <c r="J18" s="18">
        <f>IFERROR(VLOOKUP(J$4&amp;$I18,'W18'!$F$3:$H$110,2,FALSE)/VLOOKUP(J$4&amp;$I18,'W18'!$F$3:$H$110,2,FALSE),0)</f>
        <v>0</v>
      </c>
      <c r="K18" s="18">
        <f>IFERROR(VLOOKUP(K$4&amp;$I18,'W18'!$F$3:$H$110,2,FALSE)/VLOOKUP(K$4&amp;$I18,'W18'!$F$3:$H$110,2,FALSE),0)</f>
        <v>0</v>
      </c>
      <c r="L18" s="18">
        <f>IFERROR(VLOOKUP(L$4&amp;$I18,'W18'!$F$3:$H$110,2,FALSE)/VLOOKUP(L$4&amp;$I18,'W18'!$F$3:$H$110,2,FALSE),0)</f>
        <v>1</v>
      </c>
      <c r="N18" s="6" t="s">
        <v>118</v>
      </c>
      <c r="O18" s="18">
        <v>0</v>
      </c>
      <c r="P18" s="18">
        <v>0</v>
      </c>
      <c r="Q18" s="18">
        <v>1</v>
      </c>
      <c r="R18">
        <f t="shared" si="1"/>
        <v>1</v>
      </c>
      <c r="T18" s="6" t="s">
        <v>118</v>
      </c>
      <c r="U18" s="19">
        <f t="shared" si="2"/>
        <v>0</v>
      </c>
      <c r="V18" s="19">
        <f t="shared" si="3"/>
        <v>0</v>
      </c>
      <c r="W18" s="19">
        <f t="shared" si="4"/>
        <v>1090.922921012321</v>
      </c>
    </row>
    <row r="19" spans="2:23" x14ac:dyDescent="0.2">
      <c r="B19" s="12" t="s">
        <v>298</v>
      </c>
      <c r="C19" s="12" t="s">
        <v>21</v>
      </c>
      <c r="D19" s="6" t="s">
        <v>121</v>
      </c>
      <c r="E19" s="8">
        <f>IFERROR(VLOOKUP(E$4&amp;$D19,'MIS 2018'!$E$2:$U$473,17,FALSE),VLOOKUP($D19,'MIS 2018'!$D$3:$U$473,18,FALSE))</f>
        <v>1330.3578551895027</v>
      </c>
      <c r="F19" s="8">
        <f>IFERROR(VLOOKUP(F$4&amp;$D19,'MIS 2018'!$E$2:$U$473,17,FALSE),VLOOKUP($D19,'MIS 2018'!$D$3:$U$473,18,FALSE))</f>
        <v>1219.6531325522246</v>
      </c>
      <c r="G19" s="8">
        <f>IFERROR(VLOOKUP(G$4&amp;$D19,'MIS 2018'!$E$2:$U$473,17,FALSE),VLOOKUP($D19,'MIS 2018'!$D$3:$U$473,18,FALSE))</f>
        <v>1169.8181859624942</v>
      </c>
      <c r="I19" s="6" t="s">
        <v>121</v>
      </c>
      <c r="J19" s="18">
        <f>IFERROR(VLOOKUP(J$4&amp;$I19,'W18'!$F$3:$H$110,2,FALSE)/VLOOKUP(J$4&amp;$I19,'W18'!$F$3:$H$110,2,FALSE),0)</f>
        <v>1</v>
      </c>
      <c r="K19" s="18">
        <f>IFERROR(VLOOKUP(K$4&amp;$I19,'W18'!$F$3:$H$110,2,FALSE)/VLOOKUP(K$4&amp;$I19,'W18'!$F$3:$H$110,2,FALSE),0)</f>
        <v>0</v>
      </c>
      <c r="L19" s="18">
        <f>IFERROR(VLOOKUP(L$4&amp;$I19,'W18'!$F$3:$H$110,2,FALSE)/VLOOKUP(L$4&amp;$I19,'W18'!$F$3:$H$110,2,FALSE),0)</f>
        <v>0</v>
      </c>
      <c r="N19" s="6" t="s">
        <v>121</v>
      </c>
      <c r="O19" s="18">
        <v>1</v>
      </c>
      <c r="P19" s="18">
        <v>0</v>
      </c>
      <c r="Q19" s="18">
        <v>0</v>
      </c>
      <c r="R19">
        <f t="shared" si="1"/>
        <v>1</v>
      </c>
      <c r="T19" s="6" t="s">
        <v>121</v>
      </c>
      <c r="U19" s="19">
        <f t="shared" si="2"/>
        <v>1330.3578551895027</v>
      </c>
      <c r="V19" s="19">
        <f t="shared" si="3"/>
        <v>0</v>
      </c>
      <c r="W19" s="19">
        <f t="shared" si="4"/>
        <v>0</v>
      </c>
    </row>
    <row r="20" spans="2:23" x14ac:dyDescent="0.2">
      <c r="B20" s="12" t="s">
        <v>298</v>
      </c>
      <c r="C20" s="12" t="s">
        <v>21</v>
      </c>
      <c r="D20" s="6" t="s">
        <v>122</v>
      </c>
      <c r="E20" s="8">
        <f>IFERROR(VLOOKUP(E$4&amp;$D20,'MIS 2018'!$E$2:$U$473,17,FALSE),VLOOKUP($D20,'MIS 2018'!$D$3:$U$473,18,FALSE))</f>
        <v>1599.041210640245</v>
      </c>
      <c r="F20" s="8">
        <f>IFERROR(VLOOKUP(F$4&amp;$D20,'MIS 2018'!$E$2:$U$473,17,FALSE),VLOOKUP($D20,'MIS 2018'!$D$3:$U$473,18,FALSE))</f>
        <v>1583.1407501798549</v>
      </c>
      <c r="G20" s="8">
        <f>IFERROR(VLOOKUP(G$4&amp;$D20,'MIS 2018'!$E$2:$U$473,17,FALSE),VLOOKUP($D20,'MIS 2018'!$D$3:$U$473,18,FALSE))</f>
        <v>1340.626154786489</v>
      </c>
      <c r="I20" s="6" t="s">
        <v>122</v>
      </c>
      <c r="J20" s="18">
        <f>IFERROR(VLOOKUP(J$4&amp;$I20,'W18'!$F$3:$H$110,2,FALSE)/VLOOKUP(J$4&amp;$I20,'W18'!$F$3:$H$110,2,FALSE),0)</f>
        <v>1</v>
      </c>
      <c r="K20" s="18">
        <f>IFERROR(VLOOKUP(K$4&amp;$I20,'W18'!$F$3:$H$110,2,FALSE)/VLOOKUP(K$4&amp;$I20,'W18'!$F$3:$H$110,2,FALSE),0)</f>
        <v>0</v>
      </c>
      <c r="L20" s="18">
        <f>IFERROR(VLOOKUP(L$4&amp;$I20,'W18'!$F$3:$H$110,2,FALSE)/VLOOKUP(L$4&amp;$I20,'W18'!$F$3:$H$110,2,FALSE),0)</f>
        <v>0</v>
      </c>
      <c r="N20" s="6" t="s">
        <v>122</v>
      </c>
      <c r="O20" s="18">
        <v>1</v>
      </c>
      <c r="P20" s="18">
        <v>0</v>
      </c>
      <c r="Q20" s="18">
        <v>0</v>
      </c>
      <c r="R20">
        <f t="shared" si="1"/>
        <v>1</v>
      </c>
      <c r="T20" s="6" t="s">
        <v>122</v>
      </c>
      <c r="U20" s="19">
        <f t="shared" si="2"/>
        <v>1599.041210640245</v>
      </c>
      <c r="V20" s="19">
        <f t="shared" si="3"/>
        <v>0</v>
      </c>
      <c r="W20" s="19">
        <f t="shared" si="4"/>
        <v>0</v>
      </c>
    </row>
    <row r="21" spans="2:23" x14ac:dyDescent="0.2">
      <c r="B21" s="12" t="s">
        <v>298</v>
      </c>
      <c r="C21" s="12" t="s">
        <v>22</v>
      </c>
      <c r="D21" s="6" t="s">
        <v>123</v>
      </c>
      <c r="E21" s="8">
        <f>IFERROR(VLOOKUP(E$4&amp;$D21,'MIS 2018'!$E$2:$U$473,17,FALSE),VLOOKUP($D21,'MIS 2018'!$D$3:$U$473,18,FALSE))</f>
        <v>1142.166374381779</v>
      </c>
      <c r="F21" s="8">
        <f>IFERROR(VLOOKUP(F$4&amp;$D21,'MIS 2018'!$E$2:$U$473,17,FALSE),VLOOKUP($D21,'MIS 2018'!$D$3:$U$473,18,FALSE))</f>
        <v>959.20560555369536</v>
      </c>
      <c r="G21" s="8">
        <f>IFERROR(VLOOKUP(G$4&amp;$D21,'MIS 2018'!$E$2:$U$473,17,FALSE),VLOOKUP($D21,'MIS 2018'!$D$3:$U$473,18,FALSE))</f>
        <v>855.66818502385047</v>
      </c>
      <c r="I21" s="6" t="s">
        <v>123</v>
      </c>
      <c r="J21" s="18">
        <f>IFERROR(VLOOKUP(J$4&amp;$I21,'W18'!$F$3:$H$110,2,FALSE)/VLOOKUP(J$4&amp;$I21,'W18'!$F$3:$H$110,2,FALSE),0)</f>
        <v>0</v>
      </c>
      <c r="K21" s="18">
        <f>IFERROR(VLOOKUP(K$4&amp;$I21,'W18'!$F$3:$H$110,2,FALSE)/VLOOKUP(K$4&amp;$I21,'W18'!$F$3:$H$110,2,FALSE),0)</f>
        <v>1</v>
      </c>
      <c r="L21" s="18">
        <f>IFERROR(VLOOKUP(L$4&amp;$I21,'W18'!$F$3:$H$110,2,FALSE)/VLOOKUP(L$4&amp;$I21,'W18'!$F$3:$H$110,2,FALSE),0)</f>
        <v>0</v>
      </c>
      <c r="N21" s="6" t="s">
        <v>123</v>
      </c>
      <c r="O21" s="18">
        <v>0</v>
      </c>
      <c r="P21" s="18">
        <v>1</v>
      </c>
      <c r="Q21" s="18">
        <v>0</v>
      </c>
      <c r="R21">
        <f t="shared" si="1"/>
        <v>1</v>
      </c>
      <c r="T21" s="6" t="s">
        <v>123</v>
      </c>
      <c r="U21" s="19">
        <f t="shared" si="2"/>
        <v>0</v>
      </c>
      <c r="V21" s="19">
        <f t="shared" si="3"/>
        <v>959.20560555369536</v>
      </c>
      <c r="W21" s="19">
        <f t="shared" si="4"/>
        <v>0</v>
      </c>
    </row>
    <row r="22" spans="2:23" x14ac:dyDescent="0.2">
      <c r="B22" s="12" t="s">
        <v>298</v>
      </c>
      <c r="C22" s="12" t="s">
        <v>22</v>
      </c>
      <c r="D22" s="6" t="s">
        <v>124</v>
      </c>
      <c r="E22" s="8">
        <f>IFERROR(VLOOKUP(E$4&amp;$D22,'MIS 2018'!$E$2:$U$473,17,FALSE),VLOOKUP($D22,'MIS 2018'!$D$3:$U$473,18,FALSE))</f>
        <v>1469.6252249750403</v>
      </c>
      <c r="F22" s="8">
        <f>IFERROR(VLOOKUP(F$4&amp;$D22,'MIS 2018'!$E$2:$U$473,17,FALSE),VLOOKUP($D22,'MIS 2018'!$D$3:$U$473,18,FALSE))</f>
        <v>1178.8087697720891</v>
      </c>
      <c r="G22" s="8">
        <f>IFERROR(VLOOKUP(G$4&amp;$D22,'MIS 2018'!$E$2:$U$473,17,FALSE),VLOOKUP($D22,'MIS 2018'!$D$3:$U$473,18,FALSE))</f>
        <v>1095.6021053391742</v>
      </c>
      <c r="I22" s="6" t="s">
        <v>124</v>
      </c>
      <c r="J22" s="18">
        <f>IFERROR(VLOOKUP(J$4&amp;$I22,'W18'!$F$3:$H$110,2,FALSE)/VLOOKUP(J$4&amp;$I22,'W18'!$F$3:$H$110,2,FALSE),0)</f>
        <v>0</v>
      </c>
      <c r="K22" s="18">
        <f>IFERROR(VLOOKUP(K$4&amp;$I22,'W18'!$F$3:$H$110,2,FALSE)/VLOOKUP(K$4&amp;$I22,'W18'!$F$3:$H$110,2,FALSE),0)</f>
        <v>1</v>
      </c>
      <c r="L22" s="18">
        <f>IFERROR(VLOOKUP(L$4&amp;$I22,'W18'!$F$3:$H$110,2,FALSE)/VLOOKUP(L$4&amp;$I22,'W18'!$F$3:$H$110,2,FALSE),0)</f>
        <v>0</v>
      </c>
      <c r="N22" s="6" t="s">
        <v>124</v>
      </c>
      <c r="O22" s="18">
        <v>0</v>
      </c>
      <c r="P22" s="18">
        <v>1</v>
      </c>
      <c r="Q22" s="18">
        <v>0</v>
      </c>
      <c r="R22">
        <f t="shared" si="1"/>
        <v>1</v>
      </c>
      <c r="T22" s="6" t="s">
        <v>124</v>
      </c>
      <c r="U22" s="19">
        <f t="shared" si="2"/>
        <v>0</v>
      </c>
      <c r="V22" s="19">
        <f t="shared" si="3"/>
        <v>1178.8087697720891</v>
      </c>
      <c r="W22" s="19">
        <f t="shared" si="4"/>
        <v>0</v>
      </c>
    </row>
    <row r="23" spans="2:23" x14ac:dyDescent="0.2">
      <c r="B23" s="12" t="s">
        <v>298</v>
      </c>
      <c r="C23" s="12" t="s">
        <v>31</v>
      </c>
      <c r="D23" s="6" t="s">
        <v>268</v>
      </c>
      <c r="E23" s="8">
        <f>IFERROR(VLOOKUP(E$4&amp;$D23,'MIS 2018'!$E$2:$U$473,17,FALSE),VLOOKUP($D23,'MIS 2018'!$D$3:$U$473,18,FALSE))</f>
        <v>1457.8413737342678</v>
      </c>
      <c r="F23" s="8">
        <f>IFERROR(VLOOKUP(F$4&amp;$D23,'MIS 2018'!$E$2:$U$473,17,FALSE),VLOOKUP($D23,'MIS 2018'!$D$3:$U$473,18,FALSE))</f>
        <v>1457.8413737342678</v>
      </c>
      <c r="G23" s="8">
        <f>IFERROR(VLOOKUP(G$4&amp;$D23,'MIS 2018'!$E$2:$U$473,17,FALSE),VLOOKUP($D23,'MIS 2018'!$D$3:$U$473,18,FALSE))</f>
        <v>1456.8920157026801</v>
      </c>
      <c r="I23" s="6" t="s">
        <v>268</v>
      </c>
      <c r="J23" s="18">
        <f>IFERROR(VLOOKUP(J$4&amp;$I23,'W18'!$F$3:$H$110,2,FALSE)/VLOOKUP(J$4&amp;$I23,'W18'!$F$3:$H$110,2,FALSE),0)</f>
        <v>0</v>
      </c>
      <c r="K23" s="18">
        <f>IFERROR(VLOOKUP(K$4&amp;$I23,'W18'!$F$3:$H$110,2,FALSE)/VLOOKUP(K$4&amp;$I23,'W18'!$F$3:$H$110,2,FALSE),0)</f>
        <v>1</v>
      </c>
      <c r="L23" s="18">
        <f>IFERROR(VLOOKUP(L$4&amp;$I23,'W18'!$F$3:$H$110,2,FALSE)/VLOOKUP(L$4&amp;$I23,'W18'!$F$3:$H$110,2,FALSE),0)</f>
        <v>0</v>
      </c>
      <c r="N23" s="6" t="s">
        <v>268</v>
      </c>
      <c r="O23" s="18">
        <v>0</v>
      </c>
      <c r="P23" s="18">
        <v>1</v>
      </c>
      <c r="Q23" s="18">
        <v>0</v>
      </c>
      <c r="R23">
        <f t="shared" si="1"/>
        <v>1</v>
      </c>
      <c r="T23" s="6" t="s">
        <v>268</v>
      </c>
      <c r="U23" s="19">
        <f t="shared" si="2"/>
        <v>0</v>
      </c>
      <c r="V23" s="19">
        <f t="shared" si="3"/>
        <v>1457.8413737342678</v>
      </c>
      <c r="W23" s="19">
        <f t="shared" si="4"/>
        <v>0</v>
      </c>
    </row>
    <row r="24" spans="2:23" x14ac:dyDescent="0.2">
      <c r="B24" s="12" t="s">
        <v>298</v>
      </c>
      <c r="C24" s="12" t="s">
        <v>31</v>
      </c>
      <c r="D24" s="6" t="s">
        <v>269</v>
      </c>
      <c r="E24" s="8">
        <f>IFERROR(VLOOKUP(E$4&amp;$D24,'MIS 2018'!$E$2:$U$473,17,FALSE),VLOOKUP($D24,'MIS 2018'!$D$3:$U$473,18,FALSE))</f>
        <v>1624.5472882592808</v>
      </c>
      <c r="F24" s="8">
        <f>IFERROR(VLOOKUP(F$4&amp;$D24,'MIS 2018'!$E$2:$U$473,17,FALSE),VLOOKUP($D24,'MIS 2018'!$D$3:$U$473,18,FALSE))</f>
        <v>1624.5472882592808</v>
      </c>
      <c r="G24" s="8">
        <f>IFERROR(VLOOKUP(G$4&amp;$D24,'MIS 2018'!$E$2:$U$473,17,FALSE),VLOOKUP($D24,'MIS 2018'!$D$3:$U$473,18,FALSE))</f>
        <v>1796.8725255008399</v>
      </c>
      <c r="I24" s="6" t="s">
        <v>269</v>
      </c>
      <c r="J24" s="18">
        <f>IFERROR(VLOOKUP(J$4&amp;$I24,'W18'!$F$3:$H$110,2,FALSE)/VLOOKUP(J$4&amp;$I24,'W18'!$F$3:$H$110,2,FALSE),0)</f>
        <v>0</v>
      </c>
      <c r="K24" s="18">
        <f>IFERROR(VLOOKUP(K$4&amp;$I24,'W18'!$F$3:$H$110,2,FALSE)/VLOOKUP(K$4&amp;$I24,'W18'!$F$3:$H$110,2,FALSE),0)</f>
        <v>1</v>
      </c>
      <c r="L24" s="18">
        <f>IFERROR(VLOOKUP(L$4&amp;$I24,'W18'!$F$3:$H$110,2,FALSE)/VLOOKUP(L$4&amp;$I24,'W18'!$F$3:$H$110,2,FALSE),0)</f>
        <v>0</v>
      </c>
      <c r="N24" s="6" t="s">
        <v>269</v>
      </c>
      <c r="O24" s="18">
        <v>0</v>
      </c>
      <c r="P24" s="18">
        <v>1</v>
      </c>
      <c r="Q24" s="18">
        <v>0</v>
      </c>
      <c r="R24">
        <f t="shared" si="1"/>
        <v>1</v>
      </c>
      <c r="T24" s="6" t="s">
        <v>269</v>
      </c>
      <c r="U24" s="19">
        <f t="shared" si="2"/>
        <v>0</v>
      </c>
      <c r="V24" s="19">
        <f t="shared" si="3"/>
        <v>1624.5472882592808</v>
      </c>
      <c r="W24" s="19">
        <f t="shared" si="4"/>
        <v>0</v>
      </c>
    </row>
    <row r="25" spans="2:23" x14ac:dyDescent="0.2">
      <c r="B25" s="12" t="s">
        <v>298</v>
      </c>
      <c r="C25" s="12" t="s">
        <v>32</v>
      </c>
      <c r="D25" s="6" t="s">
        <v>270</v>
      </c>
      <c r="E25" s="8">
        <f>IFERROR(VLOOKUP(E$4&amp;$D25,'MIS 2018'!$E$2:$U$473,17,FALSE),VLOOKUP($D25,'MIS 2018'!$D$3:$U$473,18,FALSE))</f>
        <v>1522.8006445831793</v>
      </c>
      <c r="F25" s="8">
        <f>IFERROR(VLOOKUP(F$4&amp;$D25,'MIS 2018'!$E$2:$U$473,17,FALSE),VLOOKUP($D25,'MIS 2018'!$D$3:$U$473,18,FALSE))</f>
        <v>1522.8006445831793</v>
      </c>
      <c r="G25" s="8">
        <f>IFERROR(VLOOKUP(G$4&amp;$D25,'MIS 2018'!$E$2:$U$473,17,FALSE),VLOOKUP($D25,'MIS 2018'!$D$3:$U$473,18,FALSE))</f>
        <v>1563.7078976160128</v>
      </c>
      <c r="I25" s="6" t="s">
        <v>270</v>
      </c>
      <c r="J25" s="18">
        <f>IFERROR(VLOOKUP(J$4&amp;$I25,'W18'!$F$3:$H$110,2,FALSE)/VLOOKUP(J$4&amp;$I25,'W18'!$F$3:$H$110,2,FALSE),0)</f>
        <v>0</v>
      </c>
      <c r="K25" s="18">
        <f>IFERROR(VLOOKUP(K$4&amp;$I25,'W18'!$F$3:$H$110,2,FALSE)/VLOOKUP(K$4&amp;$I25,'W18'!$F$3:$H$110,2,FALSE),0)</f>
        <v>0</v>
      </c>
      <c r="L25" s="18">
        <f>IFERROR(VLOOKUP(L$4&amp;$I25,'W18'!$F$3:$H$110,2,FALSE)/VLOOKUP(L$4&amp;$I25,'W18'!$F$3:$H$110,2,FALSE),0)</f>
        <v>1</v>
      </c>
      <c r="N25" s="6" t="s">
        <v>270</v>
      </c>
      <c r="O25" s="18">
        <v>0</v>
      </c>
      <c r="P25" s="18">
        <v>0</v>
      </c>
      <c r="Q25" s="18">
        <v>1</v>
      </c>
      <c r="R25">
        <f t="shared" si="1"/>
        <v>1</v>
      </c>
      <c r="T25" s="6" t="s">
        <v>270</v>
      </c>
      <c r="U25" s="19">
        <f t="shared" si="2"/>
        <v>0</v>
      </c>
      <c r="V25" s="19">
        <f t="shared" si="3"/>
        <v>0</v>
      </c>
      <c r="W25" s="19">
        <f t="shared" si="4"/>
        <v>1563.7078976160128</v>
      </c>
    </row>
    <row r="26" spans="2:23" x14ac:dyDescent="0.2">
      <c r="B26" s="12" t="s">
        <v>298</v>
      </c>
      <c r="C26" s="12" t="s">
        <v>32</v>
      </c>
      <c r="D26" s="6" t="s">
        <v>271</v>
      </c>
      <c r="E26" s="8">
        <f>IFERROR(VLOOKUP(E$4&amp;$D26,'MIS 2018'!$E$2:$U$473,17,FALSE),VLOOKUP($D26,'MIS 2018'!$D$3:$U$473,18,FALSE))</f>
        <v>1888.8845070717396</v>
      </c>
      <c r="F26" s="8">
        <f>IFERROR(VLOOKUP(F$4&amp;$D26,'MIS 2018'!$E$2:$U$473,17,FALSE),VLOOKUP($D26,'MIS 2018'!$D$3:$U$473,18,FALSE))</f>
        <v>1888.8845070717396</v>
      </c>
      <c r="G26" s="8">
        <f>IFERROR(VLOOKUP(G$4&amp;$D26,'MIS 2018'!$E$2:$U$473,17,FALSE),VLOOKUP($D26,'MIS 2018'!$D$3:$U$473,18,FALSE))</f>
        <v>1907.7196657197344</v>
      </c>
      <c r="I26" s="6" t="s">
        <v>271</v>
      </c>
      <c r="J26" s="18">
        <f>IFERROR(VLOOKUP(J$4&amp;$I26,'W18'!$F$3:$H$110,2,FALSE)/VLOOKUP(J$4&amp;$I26,'W18'!$F$3:$H$110,2,FALSE),0)</f>
        <v>0</v>
      </c>
      <c r="K26" s="18">
        <f>IFERROR(VLOOKUP(K$4&amp;$I26,'W18'!$F$3:$H$110,2,FALSE)/VLOOKUP(K$4&amp;$I26,'W18'!$F$3:$H$110,2,FALSE),0)</f>
        <v>0</v>
      </c>
      <c r="L26" s="18">
        <f>IFERROR(VLOOKUP(L$4&amp;$I26,'W18'!$F$3:$H$110,2,FALSE)/VLOOKUP(L$4&amp;$I26,'W18'!$F$3:$H$110,2,FALSE),0)</f>
        <v>1</v>
      </c>
      <c r="N26" s="6" t="s">
        <v>271</v>
      </c>
      <c r="O26" s="18">
        <v>0</v>
      </c>
      <c r="P26" s="18">
        <v>0</v>
      </c>
      <c r="Q26" s="18">
        <v>1</v>
      </c>
      <c r="R26">
        <f t="shared" si="1"/>
        <v>1</v>
      </c>
      <c r="T26" s="6" t="s">
        <v>271</v>
      </c>
      <c r="U26" s="19">
        <f t="shared" si="2"/>
        <v>0</v>
      </c>
      <c r="V26" s="19">
        <f t="shared" si="3"/>
        <v>0</v>
      </c>
      <c r="W26" s="19">
        <f t="shared" si="4"/>
        <v>1907.7196657197344</v>
      </c>
    </row>
    <row r="27" spans="2:23" x14ac:dyDescent="0.2">
      <c r="B27" s="12" t="s">
        <v>298</v>
      </c>
      <c r="C27" s="12" t="s">
        <v>37</v>
      </c>
      <c r="D27" s="6" t="s">
        <v>281</v>
      </c>
      <c r="E27" s="8">
        <f>IFERROR(VLOOKUP(E$4&amp;$D27,'MIS 2018'!$E$2:$U$473,17,FALSE),VLOOKUP($D27,'MIS 2018'!$D$3:$U$473,18,FALSE))</f>
        <v>1787.0277326934327</v>
      </c>
      <c r="F27" s="8">
        <f>IFERROR(VLOOKUP(F$4&amp;$D27,'MIS 2018'!$E$2:$U$473,17,FALSE),VLOOKUP($D27,'MIS 2018'!$D$3:$U$473,18,FALSE))</f>
        <v>1787.0277326934327</v>
      </c>
      <c r="G27" s="8">
        <f>IFERROR(VLOOKUP(G$4&amp;$D27,'MIS 2018'!$E$2:$U$473,17,FALSE),VLOOKUP($D27,'MIS 2018'!$D$3:$U$473,18,FALSE))</f>
        <v>1395.7413300257917</v>
      </c>
      <c r="I27" s="6" t="s">
        <v>281</v>
      </c>
      <c r="J27" s="18">
        <f>IFERROR(VLOOKUP(J$4&amp;$I27,'W18'!$F$3:$H$110,2,FALSE)/VLOOKUP(J$4&amp;$I27,'W18'!$F$3:$H$110,2,FALSE),0)</f>
        <v>0</v>
      </c>
      <c r="K27" s="18">
        <f>IFERROR(VLOOKUP(K$4&amp;$I27,'W18'!$F$3:$H$110,2,FALSE)/VLOOKUP(K$4&amp;$I27,'W18'!$F$3:$H$110,2,FALSE),0)</f>
        <v>1</v>
      </c>
      <c r="L27" s="18">
        <f>IFERROR(VLOOKUP(L$4&amp;$I27,'W18'!$F$3:$H$110,2,FALSE)/VLOOKUP(L$4&amp;$I27,'W18'!$F$3:$H$110,2,FALSE),0)</f>
        <v>0</v>
      </c>
      <c r="N27" s="6" t="s">
        <v>281</v>
      </c>
      <c r="O27" s="18">
        <v>0</v>
      </c>
      <c r="P27" s="18">
        <v>1</v>
      </c>
      <c r="Q27" s="18">
        <v>0</v>
      </c>
      <c r="R27">
        <f t="shared" si="1"/>
        <v>1</v>
      </c>
      <c r="T27" s="6" t="s">
        <v>281</v>
      </c>
      <c r="U27" s="19">
        <f t="shared" si="2"/>
        <v>0</v>
      </c>
      <c r="V27" s="19">
        <f t="shared" si="3"/>
        <v>1787.0277326934327</v>
      </c>
      <c r="W27" s="19">
        <f t="shared" si="4"/>
        <v>0</v>
      </c>
    </row>
    <row r="28" spans="2:23" x14ac:dyDescent="0.2">
      <c r="B28" s="12" t="s">
        <v>298</v>
      </c>
      <c r="C28" s="12" t="s">
        <v>37</v>
      </c>
      <c r="D28" s="6" t="s">
        <v>282</v>
      </c>
      <c r="E28" s="8">
        <f>IFERROR(VLOOKUP(E$4&amp;$D28,'MIS 2018'!$E$2:$U$473,17,FALSE),VLOOKUP($D28,'MIS 2018'!$D$3:$U$473,18,FALSE))</f>
        <v>2035.2158841312491</v>
      </c>
      <c r="F28" s="8">
        <f>IFERROR(VLOOKUP(F$4&amp;$D28,'MIS 2018'!$E$2:$U$473,17,FALSE),VLOOKUP($D28,'MIS 2018'!$D$3:$U$473,18,FALSE))</f>
        <v>2035.2158841312491</v>
      </c>
      <c r="G28" s="8">
        <f>IFERROR(VLOOKUP(G$4&amp;$D28,'MIS 2018'!$E$2:$U$473,17,FALSE),VLOOKUP($D28,'MIS 2018'!$D$3:$U$473,18,FALSE))</f>
        <v>1729.5370267264932</v>
      </c>
      <c r="I28" s="6" t="s">
        <v>282</v>
      </c>
      <c r="J28" s="18">
        <f>IFERROR(VLOOKUP(J$4&amp;$I28,'W18'!$F$3:$H$110,2,FALSE)/VLOOKUP(J$4&amp;$I28,'W18'!$F$3:$H$110,2,FALSE),0)</f>
        <v>0</v>
      </c>
      <c r="K28" s="18">
        <f>IFERROR(VLOOKUP(K$4&amp;$I28,'W18'!$F$3:$H$110,2,FALSE)/VLOOKUP(K$4&amp;$I28,'W18'!$F$3:$H$110,2,FALSE),0)</f>
        <v>1</v>
      </c>
      <c r="L28" s="18">
        <f>IFERROR(VLOOKUP(L$4&amp;$I28,'W18'!$F$3:$H$110,2,FALSE)/VLOOKUP(L$4&amp;$I28,'W18'!$F$3:$H$110,2,FALSE),0)</f>
        <v>0</v>
      </c>
      <c r="N28" s="6" t="s">
        <v>282</v>
      </c>
      <c r="O28" s="18">
        <v>0</v>
      </c>
      <c r="P28" s="18">
        <v>1</v>
      </c>
      <c r="Q28" s="18">
        <v>0</v>
      </c>
      <c r="R28">
        <f t="shared" si="1"/>
        <v>1</v>
      </c>
      <c r="T28" s="6" t="s">
        <v>282</v>
      </c>
      <c r="U28" s="19">
        <f t="shared" si="2"/>
        <v>0</v>
      </c>
      <c r="V28" s="19">
        <f t="shared" si="3"/>
        <v>2035.2158841312491</v>
      </c>
      <c r="W28" s="19">
        <f t="shared" si="4"/>
        <v>0</v>
      </c>
    </row>
    <row r="29" spans="2:23" x14ac:dyDescent="0.2">
      <c r="B29" s="12" t="s">
        <v>298</v>
      </c>
      <c r="C29" s="12" t="s">
        <v>37</v>
      </c>
      <c r="D29" s="6" t="s">
        <v>283</v>
      </c>
      <c r="E29" s="8">
        <f>IFERROR(VLOOKUP(E$4&amp;$D29,'MIS 2018'!$E$2:$U$473,17,FALSE),VLOOKUP($D29,'MIS 2018'!$D$3:$U$473,18,FALSE))</f>
        <v>1711.0189763055243</v>
      </c>
      <c r="F29" s="8">
        <f>IFERROR(VLOOKUP(F$4&amp;$D29,'MIS 2018'!$E$2:$U$473,17,FALSE),VLOOKUP($D29,'MIS 2018'!$D$3:$U$473,18,FALSE))</f>
        <v>1711.0189763055243</v>
      </c>
      <c r="G29" s="8">
        <f>IFERROR(VLOOKUP(G$4&amp;$D29,'MIS 2018'!$E$2:$U$473,17,FALSE),VLOOKUP($D29,'MIS 2018'!$D$3:$U$473,18,FALSE))</f>
        <v>1609.7569575269499</v>
      </c>
      <c r="I29" s="6" t="s">
        <v>283</v>
      </c>
      <c r="J29" s="18">
        <f>IFERROR(VLOOKUP(J$4&amp;$I29,'W18'!$F$3:$H$110,2,FALSE)/VLOOKUP(J$4&amp;$I29,'W18'!$F$3:$H$110,2,FALSE),0)</f>
        <v>0</v>
      </c>
      <c r="K29" s="18">
        <f>IFERROR(VLOOKUP(K$4&amp;$I29,'W18'!$F$3:$H$110,2,FALSE)/VLOOKUP(K$4&amp;$I29,'W18'!$F$3:$H$110,2,FALSE),0)</f>
        <v>1</v>
      </c>
      <c r="L29" s="18">
        <f>IFERROR(VLOOKUP(L$4&amp;$I29,'W18'!$F$3:$H$110,2,FALSE)/VLOOKUP(L$4&amp;$I29,'W18'!$F$3:$H$110,2,FALSE),0)</f>
        <v>0</v>
      </c>
      <c r="N29" s="6" t="s">
        <v>283</v>
      </c>
      <c r="O29" s="18">
        <v>0</v>
      </c>
      <c r="P29" s="18">
        <v>1</v>
      </c>
      <c r="Q29" s="18">
        <v>0</v>
      </c>
      <c r="R29">
        <f t="shared" si="1"/>
        <v>1</v>
      </c>
      <c r="T29" s="6" t="s">
        <v>283</v>
      </c>
      <c r="U29" s="19">
        <f t="shared" si="2"/>
        <v>0</v>
      </c>
      <c r="V29" s="19">
        <f t="shared" si="3"/>
        <v>1711.0189763055243</v>
      </c>
      <c r="W29" s="19">
        <f t="shared" si="4"/>
        <v>0</v>
      </c>
    </row>
    <row r="30" spans="2:23" x14ac:dyDescent="0.2">
      <c r="B30" s="12" t="s">
        <v>298</v>
      </c>
      <c r="C30" s="12" t="s">
        <v>37</v>
      </c>
      <c r="D30" s="6" t="s">
        <v>284</v>
      </c>
      <c r="E30" s="8">
        <f>IFERROR(VLOOKUP(E$4&amp;$D30,'MIS 2018'!$E$2:$U$473,17,FALSE),VLOOKUP($D30,'MIS 2018'!$D$3:$U$473,18,FALSE))</f>
        <v>1960.1628170947754</v>
      </c>
      <c r="F30" s="8">
        <f>IFERROR(VLOOKUP(F$4&amp;$D30,'MIS 2018'!$E$2:$U$473,17,FALSE),VLOOKUP($D30,'MIS 2018'!$D$3:$U$473,18,FALSE))</f>
        <v>1960.1628170947754</v>
      </c>
      <c r="G30" s="8">
        <f>IFERROR(VLOOKUP(G$4&amp;$D30,'MIS 2018'!$E$2:$U$473,17,FALSE),VLOOKUP($D30,'MIS 2018'!$D$3:$U$473,18,FALSE))</f>
        <v>1988.9751613955634</v>
      </c>
      <c r="I30" s="6" t="s">
        <v>284</v>
      </c>
      <c r="J30" s="18">
        <f>IFERROR(VLOOKUP(J$4&amp;$I30,'W18'!$F$3:$H$110,2,FALSE)/VLOOKUP(J$4&amp;$I30,'W18'!$F$3:$H$110,2,FALSE),0)</f>
        <v>0</v>
      </c>
      <c r="K30" s="18">
        <f>IFERROR(VLOOKUP(K$4&amp;$I30,'W18'!$F$3:$H$110,2,FALSE)/VLOOKUP(K$4&amp;$I30,'W18'!$F$3:$H$110,2,FALSE),0)</f>
        <v>1</v>
      </c>
      <c r="L30" s="18">
        <f>IFERROR(VLOOKUP(L$4&amp;$I30,'W18'!$F$3:$H$110,2,FALSE)/VLOOKUP(L$4&amp;$I30,'W18'!$F$3:$H$110,2,FALSE),0)</f>
        <v>0</v>
      </c>
      <c r="N30" s="6" t="s">
        <v>284</v>
      </c>
      <c r="O30" s="18">
        <v>0</v>
      </c>
      <c r="P30" s="18">
        <v>1</v>
      </c>
      <c r="Q30" s="18">
        <v>0</v>
      </c>
      <c r="R30">
        <f t="shared" si="1"/>
        <v>1</v>
      </c>
      <c r="T30" s="6" t="s">
        <v>284</v>
      </c>
      <c r="U30" s="19">
        <f t="shared" si="2"/>
        <v>0</v>
      </c>
      <c r="V30" s="19">
        <f t="shared" si="3"/>
        <v>1960.1628170947754</v>
      </c>
      <c r="W30" s="19">
        <f t="shared" si="4"/>
        <v>0</v>
      </c>
    </row>
    <row r="31" spans="2:23" x14ac:dyDescent="0.2">
      <c r="B31" s="12" t="s">
        <v>298</v>
      </c>
      <c r="C31" s="12" t="s">
        <v>38</v>
      </c>
      <c r="D31" s="6" t="s">
        <v>285</v>
      </c>
      <c r="E31" s="8">
        <f>IFERROR(VLOOKUP(E$4&amp;$D31,'MIS 2018'!$E$2:$U$473,17,FALSE),VLOOKUP($D31,'MIS 2018'!$D$3:$U$473,18,FALSE))</f>
        <v>1552.7141447845968</v>
      </c>
      <c r="F31" s="8">
        <f>IFERROR(VLOOKUP(F$4&amp;$D31,'MIS 2018'!$E$2:$U$473,17,FALSE),VLOOKUP($D31,'MIS 2018'!$D$3:$U$473,18,FALSE))</f>
        <v>1476.3147584629257</v>
      </c>
      <c r="G31" s="8">
        <f>IFERROR(VLOOKUP(G$4&amp;$D31,'MIS 2018'!$E$2:$U$473,17,FALSE),VLOOKUP($D31,'MIS 2018'!$D$3:$U$473,18,FALSE))</f>
        <v>1378.1979991389576</v>
      </c>
      <c r="I31" s="6" t="s">
        <v>285</v>
      </c>
      <c r="J31" s="18">
        <f>IFERROR(VLOOKUP(J$4&amp;$I31,'W18'!$F$3:$H$110,2,FALSE)/VLOOKUP(J$4&amp;$I31,'W18'!$F$3:$H$110,2,FALSE),0)</f>
        <v>1</v>
      </c>
      <c r="K31" s="18">
        <f>IFERROR(VLOOKUP(K$4&amp;$I31,'W18'!$F$3:$H$110,2,FALSE)/VLOOKUP(K$4&amp;$I31,'W18'!$F$3:$H$110,2,FALSE),0)</f>
        <v>0</v>
      </c>
      <c r="L31" s="18">
        <f>IFERROR(VLOOKUP(L$4&amp;$I31,'W18'!$F$3:$H$110,2,FALSE)/VLOOKUP(L$4&amp;$I31,'W18'!$F$3:$H$110,2,FALSE),0)</f>
        <v>0</v>
      </c>
      <c r="N31" s="6" t="s">
        <v>285</v>
      </c>
      <c r="O31" s="18">
        <v>1</v>
      </c>
      <c r="P31" s="18">
        <v>0</v>
      </c>
      <c r="Q31" s="18">
        <v>0</v>
      </c>
      <c r="R31">
        <f t="shared" si="1"/>
        <v>1</v>
      </c>
      <c r="T31" s="6" t="s">
        <v>285</v>
      </c>
      <c r="U31" s="19">
        <f t="shared" si="2"/>
        <v>1552.7141447845968</v>
      </c>
      <c r="V31" s="19">
        <f t="shared" si="3"/>
        <v>0</v>
      </c>
      <c r="W31" s="19">
        <f t="shared" si="4"/>
        <v>0</v>
      </c>
    </row>
    <row r="32" spans="2:23" x14ac:dyDescent="0.2">
      <c r="B32" s="12" t="s">
        <v>298</v>
      </c>
      <c r="C32" s="12" t="s">
        <v>38</v>
      </c>
      <c r="D32" s="6" t="s">
        <v>286</v>
      </c>
      <c r="E32" s="8">
        <f>IFERROR(VLOOKUP(E$4&amp;$D32,'MIS 2018'!$E$2:$U$473,17,FALSE),VLOOKUP($D32,'MIS 2018'!$D$3:$U$473,18,FALSE))</f>
        <v>1781.387403950361</v>
      </c>
      <c r="F32" s="8">
        <f>IFERROR(VLOOKUP(F$4&amp;$D32,'MIS 2018'!$E$2:$U$473,17,FALSE),VLOOKUP($D32,'MIS 2018'!$D$3:$U$473,18,FALSE))</f>
        <v>1688.4337368042609</v>
      </c>
      <c r="G32" s="8">
        <f>IFERROR(VLOOKUP(G$4&amp;$D32,'MIS 2018'!$E$2:$U$473,17,FALSE),VLOOKUP($D32,'MIS 2018'!$D$3:$U$473,18,FALSE))</f>
        <v>1540.8387301963612</v>
      </c>
      <c r="I32" s="6" t="s">
        <v>286</v>
      </c>
      <c r="J32" s="18">
        <f>IFERROR(VLOOKUP(J$4&amp;$I32,'W18'!$F$3:$H$110,2,FALSE)/VLOOKUP(J$4&amp;$I32,'W18'!$F$3:$H$110,2,FALSE),0)</f>
        <v>1</v>
      </c>
      <c r="K32" s="18">
        <f>IFERROR(VLOOKUP(K$4&amp;$I32,'W18'!$F$3:$H$110,2,FALSE)/VLOOKUP(K$4&amp;$I32,'W18'!$F$3:$H$110,2,FALSE),0)</f>
        <v>0</v>
      </c>
      <c r="L32" s="18">
        <f>IFERROR(VLOOKUP(L$4&amp;$I32,'W18'!$F$3:$H$110,2,FALSE)/VLOOKUP(L$4&amp;$I32,'W18'!$F$3:$H$110,2,FALSE),0)</f>
        <v>0</v>
      </c>
      <c r="N32" s="6" t="s">
        <v>286</v>
      </c>
      <c r="O32" s="18">
        <v>1</v>
      </c>
      <c r="P32" s="18">
        <v>0</v>
      </c>
      <c r="Q32" s="18">
        <v>0</v>
      </c>
      <c r="R32">
        <f t="shared" si="1"/>
        <v>1</v>
      </c>
      <c r="T32" s="6" t="s">
        <v>286</v>
      </c>
      <c r="U32" s="19">
        <f t="shared" si="2"/>
        <v>1781.387403950361</v>
      </c>
      <c r="V32" s="19">
        <f t="shared" si="3"/>
        <v>0</v>
      </c>
      <c r="W32" s="19">
        <f t="shared" si="4"/>
        <v>0</v>
      </c>
    </row>
    <row r="33" spans="2:23" x14ac:dyDescent="0.2">
      <c r="B33" s="12" t="s">
        <v>298</v>
      </c>
      <c r="C33" s="12" t="s">
        <v>39</v>
      </c>
      <c r="D33" s="6" t="s">
        <v>287</v>
      </c>
      <c r="E33" s="8">
        <f>IFERROR(VLOOKUP(E$4&amp;$D33,'MIS 2018'!$E$2:$U$473,17,FALSE),VLOOKUP($D33,'MIS 2018'!$D$3:$U$473,18,FALSE))</f>
        <v>1189.9406218177701</v>
      </c>
      <c r="F33" s="8">
        <f>IFERROR(VLOOKUP(F$4&amp;$D33,'MIS 2018'!$E$2:$U$473,17,FALSE),VLOOKUP($D33,'MIS 2018'!$D$3:$U$473,18,FALSE))</f>
        <v>1162.049273658577</v>
      </c>
      <c r="G33" s="8">
        <f>IFERROR(VLOOKUP(G$4&amp;$D33,'MIS 2018'!$E$2:$U$473,17,FALSE),VLOOKUP($D33,'MIS 2018'!$D$3:$U$473,18,FALSE))</f>
        <v>1029.5900979771304</v>
      </c>
      <c r="I33" s="6" t="s">
        <v>287</v>
      </c>
      <c r="J33" s="18">
        <f>IFERROR(VLOOKUP(J$4&amp;$I33,'W18'!$F$3:$H$110,2,FALSE)/VLOOKUP(J$4&amp;$I33,'W18'!$F$3:$H$110,2,FALSE),0)</f>
        <v>0</v>
      </c>
      <c r="K33" s="18">
        <f>IFERROR(VLOOKUP(K$4&amp;$I33,'W18'!$F$3:$H$110,2,FALSE)/VLOOKUP(K$4&amp;$I33,'W18'!$F$3:$H$110,2,FALSE),0)</f>
        <v>1</v>
      </c>
      <c r="L33" s="18">
        <f>IFERROR(VLOOKUP(L$4&amp;$I33,'W18'!$F$3:$H$110,2,FALSE)/VLOOKUP(L$4&amp;$I33,'W18'!$F$3:$H$110,2,FALSE),0)</f>
        <v>0</v>
      </c>
      <c r="N33" s="6" t="s">
        <v>287</v>
      </c>
      <c r="O33" s="18">
        <v>0</v>
      </c>
      <c r="P33" s="18">
        <v>1</v>
      </c>
      <c r="Q33" s="18">
        <v>0</v>
      </c>
      <c r="R33">
        <f t="shared" si="1"/>
        <v>1</v>
      </c>
      <c r="T33" s="6" t="s">
        <v>287</v>
      </c>
      <c r="U33" s="19">
        <f t="shared" si="2"/>
        <v>0</v>
      </c>
      <c r="V33" s="19">
        <f t="shared" si="3"/>
        <v>1162.049273658577</v>
      </c>
      <c r="W33" s="19">
        <f t="shared" si="4"/>
        <v>0</v>
      </c>
    </row>
    <row r="34" spans="2:23" x14ac:dyDescent="0.2">
      <c r="B34" s="12" t="s">
        <v>298</v>
      </c>
      <c r="C34" s="12" t="s">
        <v>39</v>
      </c>
      <c r="D34" s="6" t="s">
        <v>288</v>
      </c>
      <c r="E34" s="8">
        <f>IFERROR(VLOOKUP(E$4&amp;$D34,'MIS 2018'!$E$2:$U$473,17,FALSE),VLOOKUP($D34,'MIS 2018'!$D$3:$U$473,18,FALSE))</f>
        <v>1456.5863026892353</v>
      </c>
      <c r="F34" s="8">
        <f>IFERROR(VLOOKUP(F$4&amp;$D34,'MIS 2018'!$E$2:$U$473,17,FALSE),VLOOKUP($D34,'MIS 2018'!$D$3:$U$473,18,FALSE))</f>
        <v>1374.8262166098723</v>
      </c>
      <c r="G34" s="8">
        <f>IFERROR(VLOOKUP(G$4&amp;$D34,'MIS 2018'!$E$2:$U$473,17,FALSE),VLOOKUP($D34,'MIS 2018'!$D$3:$U$473,18,FALSE))</f>
        <v>1194.4834734831165</v>
      </c>
      <c r="I34" s="6" t="s">
        <v>288</v>
      </c>
      <c r="J34" s="18">
        <f>IFERROR(VLOOKUP(J$4&amp;$I34,'W18'!$F$3:$H$110,2,FALSE)/VLOOKUP(J$4&amp;$I34,'W18'!$F$3:$H$110,2,FALSE),0)</f>
        <v>0</v>
      </c>
      <c r="K34" s="18">
        <f>IFERROR(VLOOKUP(K$4&amp;$I34,'W18'!$F$3:$H$110,2,FALSE)/VLOOKUP(K$4&amp;$I34,'W18'!$F$3:$H$110,2,FALSE),0)</f>
        <v>1</v>
      </c>
      <c r="L34" s="18">
        <f>IFERROR(VLOOKUP(L$4&amp;$I34,'W18'!$F$3:$H$110,2,FALSE)/VLOOKUP(L$4&amp;$I34,'W18'!$F$3:$H$110,2,FALSE),0)</f>
        <v>0</v>
      </c>
      <c r="N34" s="6" t="s">
        <v>288</v>
      </c>
      <c r="O34" s="18">
        <v>0</v>
      </c>
      <c r="P34" s="18">
        <v>1</v>
      </c>
      <c r="Q34" s="18">
        <v>0</v>
      </c>
      <c r="R34">
        <f t="shared" si="1"/>
        <v>1</v>
      </c>
      <c r="T34" s="6" t="s">
        <v>288</v>
      </c>
      <c r="U34" s="19">
        <f t="shared" si="2"/>
        <v>0</v>
      </c>
      <c r="V34" s="19">
        <f t="shared" si="3"/>
        <v>1374.8262166098723</v>
      </c>
      <c r="W34" s="19">
        <f t="shared" si="4"/>
        <v>0</v>
      </c>
    </row>
    <row r="35" spans="2:23" x14ac:dyDescent="0.2">
      <c r="B35" s="12" t="s">
        <v>300</v>
      </c>
      <c r="C35" s="12" t="s">
        <v>7</v>
      </c>
      <c r="D35" s="6" t="s">
        <v>52</v>
      </c>
      <c r="E35" s="8">
        <f>IFERROR(VLOOKUP(E$4&amp;$D35,'MIS 2018'!$E$2:$U$473,17,FALSE),VLOOKUP($D35,'MIS 2018'!$D$3:$U$473,18,FALSE))</f>
        <v>4091.6756904664326</v>
      </c>
      <c r="F35" s="8">
        <f>IFERROR(VLOOKUP(F$4&amp;$D35,'MIS 2018'!$E$2:$U$473,17,FALSE),VLOOKUP($D35,'MIS 2018'!$D$3:$U$473,18,FALSE))</f>
        <v>4091.6756904664326</v>
      </c>
      <c r="G35" s="8">
        <f>IFERROR(VLOOKUP(G$4&amp;$D35,'MIS 2018'!$E$2:$U$473,17,FALSE),VLOOKUP($D35,'MIS 2018'!$D$3:$U$473,18,FALSE))</f>
        <v>4091.6756904664326</v>
      </c>
      <c r="I35" s="6" t="s">
        <v>52</v>
      </c>
      <c r="J35" s="18">
        <f>IFERROR(VLOOKUP(J$4&amp;$I35,'W18'!$F$3:$H$110,2,FALSE)/VLOOKUP(J$4&amp;$I35,'W18'!$F$3:$H$110,2,FALSE),0)</f>
        <v>0</v>
      </c>
      <c r="K35" s="18">
        <f>IFERROR(VLOOKUP(K$4&amp;$I35,'W18'!$F$3:$H$110,2,FALSE)/VLOOKUP(K$4&amp;$I35,'W18'!$F$3:$H$110,2,FALSE),0)</f>
        <v>1</v>
      </c>
      <c r="L35" s="18">
        <f>IFERROR(VLOOKUP(L$4&amp;$I35,'W18'!$F$3:$H$110,2,FALSE)/VLOOKUP(L$4&amp;$I35,'W18'!$F$3:$H$110,2,FALSE),0)</f>
        <v>0</v>
      </c>
      <c r="N35" s="6" t="s">
        <v>52</v>
      </c>
      <c r="O35" s="18">
        <v>1</v>
      </c>
      <c r="P35" s="18">
        <v>0</v>
      </c>
      <c r="Q35" s="18">
        <v>0</v>
      </c>
      <c r="R35">
        <f t="shared" si="1"/>
        <v>1</v>
      </c>
      <c r="T35" s="6" t="s">
        <v>52</v>
      </c>
      <c r="U35" s="19">
        <f t="shared" si="2"/>
        <v>4091.6756904664326</v>
      </c>
      <c r="V35" s="19">
        <f t="shared" si="3"/>
        <v>0</v>
      </c>
      <c r="W35" s="19">
        <f t="shared" si="4"/>
        <v>0</v>
      </c>
    </row>
    <row r="36" spans="2:23" x14ac:dyDescent="0.2">
      <c r="B36" s="12" t="s">
        <v>300</v>
      </c>
      <c r="C36" s="12" t="s">
        <v>7</v>
      </c>
      <c r="D36" s="6" t="s">
        <v>53</v>
      </c>
      <c r="E36" s="8">
        <f>IFERROR(VLOOKUP(E$4&amp;$D36,'MIS 2018'!$E$2:$U$473,17,FALSE),VLOOKUP($D36,'MIS 2018'!$D$3:$U$473,18,FALSE))</f>
        <v>3927.7921054027038</v>
      </c>
      <c r="F36" s="8">
        <f>IFERROR(VLOOKUP(F$4&amp;$D36,'MIS 2018'!$E$2:$U$473,17,FALSE),VLOOKUP($D36,'MIS 2018'!$D$3:$U$473,18,FALSE))</f>
        <v>3927.7921054027038</v>
      </c>
      <c r="G36" s="8">
        <f>IFERROR(VLOOKUP(G$4&amp;$D36,'MIS 2018'!$E$2:$U$473,17,FALSE),VLOOKUP($D36,'MIS 2018'!$D$3:$U$473,18,FALSE))</f>
        <v>3927.7921054027038</v>
      </c>
      <c r="I36" s="6" t="s">
        <v>53</v>
      </c>
      <c r="J36" s="18">
        <f>IFERROR(VLOOKUP(J$4&amp;$I36,'W18'!$F$3:$H$110,2,FALSE)/VLOOKUP(J$4&amp;$I36,'W18'!$F$3:$H$110,2,FALSE),0)</f>
        <v>0</v>
      </c>
      <c r="K36" s="18">
        <f>IFERROR(VLOOKUP(K$4&amp;$I36,'W18'!$F$3:$H$110,2,FALSE)/VLOOKUP(K$4&amp;$I36,'W18'!$F$3:$H$110,2,FALSE),0)</f>
        <v>1</v>
      </c>
      <c r="L36" s="18">
        <f>IFERROR(VLOOKUP(L$4&amp;$I36,'W18'!$F$3:$H$110,2,FALSE)/VLOOKUP(L$4&amp;$I36,'W18'!$F$3:$H$110,2,FALSE),0)</f>
        <v>0</v>
      </c>
      <c r="N36" s="6" t="s">
        <v>53</v>
      </c>
      <c r="O36" s="18">
        <v>1</v>
      </c>
      <c r="P36" s="18">
        <v>0</v>
      </c>
      <c r="Q36" s="18">
        <v>0</v>
      </c>
      <c r="R36">
        <f t="shared" si="1"/>
        <v>1</v>
      </c>
      <c r="T36" s="6" t="s">
        <v>53</v>
      </c>
      <c r="U36" s="19">
        <f t="shared" si="2"/>
        <v>3927.7921054027038</v>
      </c>
      <c r="V36" s="19">
        <f t="shared" si="3"/>
        <v>0</v>
      </c>
      <c r="W36" s="19">
        <f t="shared" si="4"/>
        <v>0</v>
      </c>
    </row>
    <row r="37" spans="2:23" x14ac:dyDescent="0.2">
      <c r="B37" s="12" t="s">
        <v>300</v>
      </c>
      <c r="C37" s="12" t="s">
        <v>10</v>
      </c>
      <c r="D37" s="6" t="s">
        <v>96</v>
      </c>
      <c r="E37" s="8">
        <f>IFERROR(VLOOKUP(E$4&amp;$D37,'MIS 2018'!$E$2:$U$473,17,FALSE),VLOOKUP($D37,'MIS 2018'!$D$3:$U$473,18,FALSE))</f>
        <v>3129.7655434246763</v>
      </c>
      <c r="F37" s="8">
        <f>IFERROR(VLOOKUP(F$4&amp;$D37,'MIS 2018'!$E$2:$U$473,17,FALSE),VLOOKUP($D37,'MIS 2018'!$D$3:$U$473,18,FALSE))</f>
        <v>3129.7655434246763</v>
      </c>
      <c r="G37" s="8">
        <f>IFERROR(VLOOKUP(G$4&amp;$D37,'MIS 2018'!$E$2:$U$473,17,FALSE),VLOOKUP($D37,'MIS 2018'!$D$3:$U$473,18,FALSE))</f>
        <v>3042.5583502984491</v>
      </c>
      <c r="I37" s="6" t="s">
        <v>96</v>
      </c>
      <c r="J37" s="18">
        <f>IFERROR(VLOOKUP(J$4&amp;$I37,'W18'!$F$3:$H$110,2,FALSE)/VLOOKUP(J$4&amp;$I37,'W18'!$F$3:$H$110,2,FALSE),0)</f>
        <v>0</v>
      </c>
      <c r="K37" s="18">
        <f>IFERROR(VLOOKUP(K$4&amp;$I37,'W18'!$F$3:$H$110,2,FALSE)/VLOOKUP(K$4&amp;$I37,'W18'!$F$3:$H$110,2,FALSE),0)</f>
        <v>0</v>
      </c>
      <c r="L37" s="18">
        <f>IFERROR(VLOOKUP(L$4&amp;$I37,'W18'!$F$3:$H$110,2,FALSE)/VLOOKUP(L$4&amp;$I37,'W18'!$F$3:$H$110,2,FALSE),0)</f>
        <v>1</v>
      </c>
      <c r="N37" s="6" t="s">
        <v>96</v>
      </c>
      <c r="O37" s="18">
        <v>1</v>
      </c>
      <c r="P37" s="18">
        <v>0</v>
      </c>
      <c r="Q37" s="18">
        <v>0</v>
      </c>
      <c r="R37">
        <f t="shared" si="1"/>
        <v>1</v>
      </c>
      <c r="T37" s="6" t="s">
        <v>96</v>
      </c>
      <c r="U37" s="19">
        <f t="shared" si="2"/>
        <v>3129.7655434246763</v>
      </c>
      <c r="V37" s="19">
        <f t="shared" si="3"/>
        <v>0</v>
      </c>
      <c r="W37" s="19">
        <f t="shared" si="4"/>
        <v>0</v>
      </c>
    </row>
    <row r="38" spans="2:23" x14ac:dyDescent="0.2">
      <c r="B38" s="12" t="s">
        <v>300</v>
      </c>
      <c r="C38" s="12" t="s">
        <v>10</v>
      </c>
      <c r="D38" s="6" t="s">
        <v>97</v>
      </c>
      <c r="E38" s="8">
        <f>IFERROR(VLOOKUP(E$4&amp;$D38,'MIS 2018'!$E$2:$U$473,17,FALSE),VLOOKUP($D38,'MIS 2018'!$D$3:$U$473,18,FALSE))</f>
        <v>3184.2664612254684</v>
      </c>
      <c r="F38" s="8">
        <f>IFERROR(VLOOKUP(F$4&amp;$D38,'MIS 2018'!$E$2:$U$473,17,FALSE),VLOOKUP($D38,'MIS 2018'!$D$3:$U$473,18,FALSE))</f>
        <v>3184.2664612254684</v>
      </c>
      <c r="G38" s="8">
        <f>IFERROR(VLOOKUP(G$4&amp;$D38,'MIS 2018'!$E$2:$U$473,17,FALSE),VLOOKUP($D38,'MIS 2018'!$D$3:$U$473,18,FALSE))</f>
        <v>2847.5271462898804</v>
      </c>
      <c r="I38" s="6" t="s">
        <v>97</v>
      </c>
      <c r="J38" s="18">
        <f>IFERROR(VLOOKUP(J$4&amp;$I38,'W18'!$F$3:$H$110,2,FALSE)/VLOOKUP(J$4&amp;$I38,'W18'!$F$3:$H$110,2,FALSE),0)</f>
        <v>0</v>
      </c>
      <c r="K38" s="18">
        <f>IFERROR(VLOOKUP(K$4&amp;$I38,'W18'!$F$3:$H$110,2,FALSE)/VLOOKUP(K$4&amp;$I38,'W18'!$F$3:$H$110,2,FALSE),0)</f>
        <v>0</v>
      </c>
      <c r="L38" s="18">
        <f>IFERROR(VLOOKUP(L$4&amp;$I38,'W18'!$F$3:$H$110,2,FALSE)/VLOOKUP(L$4&amp;$I38,'W18'!$F$3:$H$110,2,FALSE),0)</f>
        <v>1</v>
      </c>
      <c r="N38" s="6" t="s">
        <v>97</v>
      </c>
      <c r="O38" s="18">
        <v>1</v>
      </c>
      <c r="P38" s="18">
        <v>0</v>
      </c>
      <c r="Q38" s="18">
        <v>0</v>
      </c>
      <c r="R38">
        <f t="shared" si="1"/>
        <v>1</v>
      </c>
      <c r="T38" s="6" t="s">
        <v>97</v>
      </c>
      <c r="U38" s="19">
        <f t="shared" si="2"/>
        <v>3184.2664612254684</v>
      </c>
      <c r="V38" s="19">
        <f t="shared" si="3"/>
        <v>0</v>
      </c>
      <c r="W38" s="19">
        <f t="shared" si="4"/>
        <v>0</v>
      </c>
    </row>
    <row r="39" spans="2:23" x14ac:dyDescent="0.2">
      <c r="B39" s="12" t="s">
        <v>300</v>
      </c>
      <c r="C39" s="12" t="s">
        <v>11</v>
      </c>
      <c r="D39" s="6" t="s">
        <v>98</v>
      </c>
      <c r="E39" s="8">
        <f>IFERROR(VLOOKUP(E$4&amp;$D39,'MIS 2018'!$E$2:$U$473,17,FALSE),VLOOKUP($D39,'MIS 2018'!$D$3:$U$473,18,FALSE))</f>
        <v>3469.7258758816806</v>
      </c>
      <c r="F39" s="8">
        <f>IFERROR(VLOOKUP(F$4&amp;$D39,'MIS 2018'!$E$2:$U$473,17,FALSE),VLOOKUP($D39,'MIS 2018'!$D$3:$U$473,18,FALSE))</f>
        <v>3469.7258758816806</v>
      </c>
      <c r="G39" s="8">
        <f>IFERROR(VLOOKUP(G$4&amp;$D39,'MIS 2018'!$E$2:$U$473,17,FALSE),VLOOKUP($D39,'MIS 2018'!$D$3:$U$473,18,FALSE))</f>
        <v>2976.4166226054208</v>
      </c>
      <c r="I39" s="6" t="s">
        <v>98</v>
      </c>
      <c r="J39" s="18">
        <f>IFERROR(VLOOKUP(J$4&amp;$I39,'W18'!$F$3:$H$110,2,FALSE)/VLOOKUP(J$4&amp;$I39,'W18'!$F$3:$H$110,2,FALSE),0)</f>
        <v>0</v>
      </c>
      <c r="K39" s="18">
        <f>IFERROR(VLOOKUP(K$4&amp;$I39,'W18'!$F$3:$H$110,2,FALSE)/VLOOKUP(K$4&amp;$I39,'W18'!$F$3:$H$110,2,FALSE),0)</f>
        <v>0</v>
      </c>
      <c r="L39" s="18">
        <f>IFERROR(VLOOKUP(L$4&amp;$I39,'W18'!$F$3:$H$110,2,FALSE)/VLOOKUP(L$4&amp;$I39,'W18'!$F$3:$H$110,2,FALSE),0)</f>
        <v>1</v>
      </c>
      <c r="N39" s="6" t="s">
        <v>98</v>
      </c>
      <c r="O39" s="18">
        <v>1</v>
      </c>
      <c r="P39" s="18">
        <v>0</v>
      </c>
      <c r="Q39" s="18">
        <v>0</v>
      </c>
      <c r="R39">
        <f t="shared" si="1"/>
        <v>1</v>
      </c>
      <c r="T39" s="6" t="s">
        <v>98</v>
      </c>
      <c r="U39" s="19">
        <f t="shared" si="2"/>
        <v>3469.7258758816806</v>
      </c>
      <c r="V39" s="19">
        <f t="shared" si="3"/>
        <v>0</v>
      </c>
      <c r="W39" s="19">
        <f t="shared" si="4"/>
        <v>0</v>
      </c>
    </row>
    <row r="40" spans="2:23" x14ac:dyDescent="0.2">
      <c r="B40" s="12" t="s">
        <v>300</v>
      </c>
      <c r="C40" s="12" t="s">
        <v>11</v>
      </c>
      <c r="D40" s="6" t="s">
        <v>99</v>
      </c>
      <c r="E40" s="8">
        <f>IFERROR(VLOOKUP(E$4&amp;$D40,'MIS 2018'!$E$2:$U$473,17,FALSE),VLOOKUP($D40,'MIS 2018'!$D$3:$U$473,18,FALSE))</f>
        <v>3613.9186712161759</v>
      </c>
      <c r="F40" s="8">
        <f>IFERROR(VLOOKUP(F$4&amp;$D40,'MIS 2018'!$E$2:$U$473,17,FALSE),VLOOKUP($D40,'MIS 2018'!$D$3:$U$473,18,FALSE))</f>
        <v>3613.9186712161759</v>
      </c>
      <c r="G40" s="8">
        <f>IFERROR(VLOOKUP(G$4&amp;$D40,'MIS 2018'!$E$2:$U$473,17,FALSE),VLOOKUP($D40,'MIS 2018'!$D$3:$U$473,18,FALSE))</f>
        <v>3022.1377830037063</v>
      </c>
      <c r="I40" s="6" t="s">
        <v>99</v>
      </c>
      <c r="J40" s="18">
        <f>IFERROR(VLOOKUP(J$4&amp;$I40,'W18'!$F$3:$H$110,2,FALSE)/VLOOKUP(J$4&amp;$I40,'W18'!$F$3:$H$110,2,FALSE),0)</f>
        <v>0</v>
      </c>
      <c r="K40" s="18">
        <f>IFERROR(VLOOKUP(K$4&amp;$I40,'W18'!$F$3:$H$110,2,FALSE)/VLOOKUP(K$4&amp;$I40,'W18'!$F$3:$H$110,2,FALSE),0)</f>
        <v>0</v>
      </c>
      <c r="L40" s="18">
        <f>IFERROR(VLOOKUP(L$4&amp;$I40,'W18'!$F$3:$H$110,2,FALSE)/VLOOKUP(L$4&amp;$I40,'W18'!$F$3:$H$110,2,FALSE),0)</f>
        <v>1</v>
      </c>
      <c r="N40" s="6" t="s">
        <v>99</v>
      </c>
      <c r="O40" s="18">
        <v>1</v>
      </c>
      <c r="P40" s="18">
        <v>0</v>
      </c>
      <c r="Q40" s="18">
        <v>0</v>
      </c>
      <c r="R40">
        <f t="shared" si="1"/>
        <v>1</v>
      </c>
      <c r="T40" s="6" t="s">
        <v>99</v>
      </c>
      <c r="U40" s="19">
        <f t="shared" si="2"/>
        <v>3613.9186712161759</v>
      </c>
      <c r="V40" s="19">
        <f t="shared" si="3"/>
        <v>0</v>
      </c>
      <c r="W40" s="19">
        <f t="shared" si="4"/>
        <v>0</v>
      </c>
    </row>
    <row r="41" spans="2:23" x14ac:dyDescent="0.2">
      <c r="B41" s="12" t="s">
        <v>300</v>
      </c>
      <c r="C41" s="12" t="s">
        <v>16</v>
      </c>
      <c r="D41" s="6" t="s">
        <v>109</v>
      </c>
      <c r="E41" s="8">
        <f>IFERROR(VLOOKUP(E$4&amp;$D41,'MIS 2018'!$E$2:$U$473,17,FALSE),VLOOKUP($D41,'MIS 2018'!$D$3:$U$473,18,FALSE))</f>
        <v>3189.5711951359904</v>
      </c>
      <c r="F41" s="8">
        <f>IFERROR(VLOOKUP(F$4&amp;$D41,'MIS 2018'!$E$2:$U$473,17,FALSE),VLOOKUP($D41,'MIS 2018'!$D$3:$U$473,18,FALSE))</f>
        <v>3189.5711951359904</v>
      </c>
      <c r="G41" s="8">
        <f>IFERROR(VLOOKUP(G$4&amp;$D41,'MIS 2018'!$E$2:$U$473,17,FALSE),VLOOKUP($D41,'MIS 2018'!$D$3:$U$473,18,FALSE))</f>
        <v>3189.5711951359904</v>
      </c>
      <c r="I41" s="6" t="s">
        <v>109</v>
      </c>
      <c r="J41" s="18">
        <f>IFERROR(VLOOKUP(J$4&amp;$I41,'W18'!$F$3:$H$110,2,FALSE)/VLOOKUP(J$4&amp;$I41,'W18'!$F$3:$H$110,2,FALSE),0)</f>
        <v>0</v>
      </c>
      <c r="K41" s="18">
        <f>IFERROR(VLOOKUP(K$4&amp;$I41,'W18'!$F$3:$H$110,2,FALSE)/VLOOKUP(K$4&amp;$I41,'W18'!$F$3:$H$110,2,FALSE),0)</f>
        <v>0</v>
      </c>
      <c r="L41" s="18">
        <f>IFERROR(VLOOKUP(L$4&amp;$I41,'W18'!$F$3:$H$110,2,FALSE)/VLOOKUP(L$4&amp;$I41,'W18'!$F$3:$H$110,2,FALSE),0)</f>
        <v>1</v>
      </c>
      <c r="N41" s="6" t="s">
        <v>109</v>
      </c>
      <c r="O41" s="18">
        <v>1</v>
      </c>
      <c r="P41" s="18">
        <v>0</v>
      </c>
      <c r="Q41" s="18">
        <v>0</v>
      </c>
      <c r="R41">
        <f t="shared" si="1"/>
        <v>1</v>
      </c>
      <c r="T41" s="6" t="s">
        <v>109</v>
      </c>
      <c r="U41" s="19">
        <f t="shared" si="2"/>
        <v>3189.5711951359904</v>
      </c>
      <c r="V41" s="19">
        <f t="shared" si="3"/>
        <v>0</v>
      </c>
      <c r="W41" s="19">
        <f t="shared" si="4"/>
        <v>0</v>
      </c>
    </row>
    <row r="42" spans="2:23" x14ac:dyDescent="0.2">
      <c r="B42" s="12" t="s">
        <v>300</v>
      </c>
      <c r="C42" s="12" t="s">
        <v>16</v>
      </c>
      <c r="D42" s="6" t="s">
        <v>110</v>
      </c>
      <c r="E42" s="8">
        <f>IFERROR(VLOOKUP(E$4&amp;$D42,'MIS 2018'!$E$2:$U$473,17,FALSE),VLOOKUP($D42,'MIS 2018'!$D$3:$U$473,18,FALSE))</f>
        <v>3253.1425577074338</v>
      </c>
      <c r="F42" s="8">
        <f>IFERROR(VLOOKUP(F$4&amp;$D42,'MIS 2018'!$E$2:$U$473,17,FALSE),VLOOKUP($D42,'MIS 2018'!$D$3:$U$473,18,FALSE))</f>
        <v>3253.1425577074338</v>
      </c>
      <c r="G42" s="8">
        <f>IFERROR(VLOOKUP(G$4&amp;$D42,'MIS 2018'!$E$2:$U$473,17,FALSE),VLOOKUP($D42,'MIS 2018'!$D$3:$U$473,18,FALSE))</f>
        <v>3253.1425577074338</v>
      </c>
      <c r="I42" s="6" t="s">
        <v>110</v>
      </c>
      <c r="J42" s="18">
        <f>IFERROR(VLOOKUP(J$4&amp;$I42,'W18'!$F$3:$H$110,2,FALSE)/VLOOKUP(J$4&amp;$I42,'W18'!$F$3:$H$110,2,FALSE),0)</f>
        <v>0</v>
      </c>
      <c r="K42" s="18">
        <f>IFERROR(VLOOKUP(K$4&amp;$I42,'W18'!$F$3:$H$110,2,FALSE)/VLOOKUP(K$4&amp;$I42,'W18'!$F$3:$H$110,2,FALSE),0)</f>
        <v>0</v>
      </c>
      <c r="L42" s="18">
        <f>IFERROR(VLOOKUP(L$4&amp;$I42,'W18'!$F$3:$H$110,2,FALSE)/VLOOKUP(L$4&amp;$I42,'W18'!$F$3:$H$110,2,FALSE),0)</f>
        <v>1</v>
      </c>
      <c r="N42" s="6" t="s">
        <v>110</v>
      </c>
      <c r="O42" s="18">
        <v>1</v>
      </c>
      <c r="P42" s="18">
        <v>0</v>
      </c>
      <c r="Q42" s="18">
        <v>0</v>
      </c>
      <c r="R42">
        <f t="shared" si="1"/>
        <v>1</v>
      </c>
      <c r="T42" s="6" t="s">
        <v>110</v>
      </c>
      <c r="U42" s="19">
        <f t="shared" si="2"/>
        <v>3253.1425577074338</v>
      </c>
      <c r="V42" s="19">
        <f t="shared" si="3"/>
        <v>0</v>
      </c>
      <c r="W42" s="19">
        <f t="shared" si="4"/>
        <v>0</v>
      </c>
    </row>
    <row r="43" spans="2:23" x14ac:dyDescent="0.2">
      <c r="B43" s="12" t="s">
        <v>300</v>
      </c>
      <c r="C43" s="12" t="s">
        <v>27</v>
      </c>
      <c r="D43" s="6" t="s">
        <v>226</v>
      </c>
      <c r="E43" s="8">
        <f>IFERROR(VLOOKUP(E$4&amp;$D43,'MIS 2018'!$E$2:$U$473,17,FALSE),VLOOKUP($D43,'MIS 2018'!$D$3:$U$473,18,FALSE))</f>
        <v>4272.5503022153898</v>
      </c>
      <c r="F43" s="8">
        <f>IFERROR(VLOOKUP(F$4&amp;$D43,'MIS 2018'!$E$2:$U$473,17,FALSE),VLOOKUP($D43,'MIS 2018'!$D$3:$U$473,18,FALSE))</f>
        <v>4272.5503022153898</v>
      </c>
      <c r="G43" s="8">
        <f>IFERROR(VLOOKUP(G$4&amp;$D43,'MIS 2018'!$E$2:$U$473,17,FALSE),VLOOKUP($D43,'MIS 2018'!$D$3:$U$473,18,FALSE))</f>
        <v>4272.5503022153898</v>
      </c>
      <c r="I43" s="6" t="s">
        <v>226</v>
      </c>
      <c r="J43" s="18">
        <f>IFERROR(VLOOKUP(J$4&amp;$I43,'W18'!$F$3:$H$110,2,FALSE)/VLOOKUP(J$4&amp;$I43,'W18'!$F$3:$H$110,2,FALSE),0)</f>
        <v>0</v>
      </c>
      <c r="K43" s="18">
        <f>IFERROR(VLOOKUP(K$4&amp;$I43,'W18'!$F$3:$H$110,2,FALSE)/VLOOKUP(K$4&amp;$I43,'W18'!$F$3:$H$110,2,FALSE),0)</f>
        <v>1</v>
      </c>
      <c r="L43" s="18">
        <f>IFERROR(VLOOKUP(L$4&amp;$I43,'W18'!$F$3:$H$110,2,FALSE)/VLOOKUP(L$4&amp;$I43,'W18'!$F$3:$H$110,2,FALSE),0)</f>
        <v>0</v>
      </c>
      <c r="N43" s="6" t="s">
        <v>226</v>
      </c>
      <c r="O43" s="18">
        <v>1</v>
      </c>
      <c r="P43" s="18">
        <v>0</v>
      </c>
      <c r="Q43" s="18">
        <v>0</v>
      </c>
      <c r="R43">
        <f t="shared" si="1"/>
        <v>1</v>
      </c>
      <c r="T43" s="6" t="s">
        <v>226</v>
      </c>
      <c r="U43" s="19">
        <f t="shared" si="2"/>
        <v>4272.5503022153898</v>
      </c>
      <c r="V43" s="19">
        <f t="shared" si="3"/>
        <v>0</v>
      </c>
      <c r="W43" s="19">
        <f t="shared" si="4"/>
        <v>0</v>
      </c>
    </row>
    <row r="44" spans="2:23" x14ac:dyDescent="0.2">
      <c r="B44" s="12" t="s">
        <v>300</v>
      </c>
      <c r="C44" s="12" t="s">
        <v>27</v>
      </c>
      <c r="D44" s="6" t="s">
        <v>227</v>
      </c>
      <c r="E44" s="8">
        <f>IFERROR(VLOOKUP(E$4&amp;$D44,'MIS 2018'!$E$2:$U$473,17,FALSE),VLOOKUP($D44,'MIS 2018'!$D$3:$U$473,18,FALSE))</f>
        <v>4133.3590814609215</v>
      </c>
      <c r="F44" s="8">
        <f>IFERROR(VLOOKUP(F$4&amp;$D44,'MIS 2018'!$E$2:$U$473,17,FALSE),VLOOKUP($D44,'MIS 2018'!$D$3:$U$473,18,FALSE))</f>
        <v>4133.3590814609215</v>
      </c>
      <c r="G44" s="8">
        <f>IFERROR(VLOOKUP(G$4&amp;$D44,'MIS 2018'!$E$2:$U$473,17,FALSE),VLOOKUP($D44,'MIS 2018'!$D$3:$U$473,18,FALSE))</f>
        <v>4133.3590814609215</v>
      </c>
      <c r="I44" s="6" t="s">
        <v>227</v>
      </c>
      <c r="J44" s="18">
        <f>IFERROR(VLOOKUP(J$4&amp;$I44,'W18'!$F$3:$H$110,2,FALSE)/VLOOKUP(J$4&amp;$I44,'W18'!$F$3:$H$110,2,FALSE),0)</f>
        <v>0</v>
      </c>
      <c r="K44" s="18">
        <f>IFERROR(VLOOKUP(K$4&amp;$I44,'W18'!$F$3:$H$110,2,FALSE)/VLOOKUP(K$4&amp;$I44,'W18'!$F$3:$H$110,2,FALSE),0)</f>
        <v>1</v>
      </c>
      <c r="L44" s="18">
        <f>IFERROR(VLOOKUP(L$4&amp;$I44,'W18'!$F$3:$H$110,2,FALSE)/VLOOKUP(L$4&amp;$I44,'W18'!$F$3:$H$110,2,FALSE),0)</f>
        <v>0</v>
      </c>
      <c r="N44" s="6" t="s">
        <v>227</v>
      </c>
      <c r="O44" s="18">
        <v>1</v>
      </c>
      <c r="P44" s="18">
        <v>0</v>
      </c>
      <c r="Q44" s="18">
        <v>0</v>
      </c>
      <c r="R44">
        <f t="shared" si="1"/>
        <v>1</v>
      </c>
      <c r="T44" s="6" t="s">
        <v>227</v>
      </c>
      <c r="U44" s="19">
        <f t="shared" si="2"/>
        <v>4133.3590814609215</v>
      </c>
      <c r="V44" s="19">
        <f t="shared" si="3"/>
        <v>0</v>
      </c>
      <c r="W44" s="19">
        <f t="shared" si="4"/>
        <v>0</v>
      </c>
    </row>
    <row r="45" spans="2:23" x14ac:dyDescent="0.2">
      <c r="B45" s="12" t="s">
        <v>300</v>
      </c>
      <c r="C45" s="12" t="s">
        <v>30</v>
      </c>
      <c r="D45" s="6" t="s">
        <v>266</v>
      </c>
      <c r="E45" s="8">
        <f>IFERROR(VLOOKUP(E$4&amp;$D45,'MIS 2018'!$E$2:$U$473,17,FALSE),VLOOKUP($D45,'MIS 2018'!$D$3:$U$473,18,FALSE))</f>
        <v>3653.8445319435427</v>
      </c>
      <c r="F45" s="8">
        <f>IFERROR(VLOOKUP(F$4&amp;$D45,'MIS 2018'!$E$2:$U$473,17,FALSE),VLOOKUP($D45,'MIS 2018'!$D$3:$U$473,18,FALSE))</f>
        <v>3653.8445319435427</v>
      </c>
      <c r="G45" s="8">
        <f>IFERROR(VLOOKUP(G$4&amp;$D45,'MIS 2018'!$E$2:$U$473,17,FALSE),VLOOKUP($D45,'MIS 2018'!$D$3:$U$473,18,FALSE))</f>
        <v>3095.7897607758118</v>
      </c>
      <c r="I45" s="6" t="s">
        <v>266</v>
      </c>
      <c r="J45" s="18">
        <f>IFERROR(VLOOKUP(J$4&amp;$I45,'W18'!$F$3:$H$110,2,FALSE)/VLOOKUP(J$4&amp;$I45,'W18'!$F$3:$H$110,2,FALSE),0)</f>
        <v>0</v>
      </c>
      <c r="K45" s="18">
        <f>IFERROR(VLOOKUP(K$4&amp;$I45,'W18'!$F$3:$H$110,2,FALSE)/VLOOKUP(K$4&amp;$I45,'W18'!$F$3:$H$110,2,FALSE),0)</f>
        <v>0</v>
      </c>
      <c r="L45" s="18">
        <f>IFERROR(VLOOKUP(L$4&amp;$I45,'W18'!$F$3:$H$110,2,FALSE)/VLOOKUP(L$4&amp;$I45,'W18'!$F$3:$H$110,2,FALSE),0)</f>
        <v>1</v>
      </c>
      <c r="N45" s="6" t="s">
        <v>266</v>
      </c>
      <c r="O45" s="18">
        <v>1</v>
      </c>
      <c r="P45" s="18">
        <v>0</v>
      </c>
      <c r="Q45" s="18">
        <v>0</v>
      </c>
      <c r="R45">
        <f t="shared" si="1"/>
        <v>1</v>
      </c>
      <c r="T45" s="6" t="s">
        <v>266</v>
      </c>
      <c r="U45" s="19">
        <f t="shared" si="2"/>
        <v>3653.8445319435427</v>
      </c>
      <c r="V45" s="19">
        <f t="shared" si="3"/>
        <v>0</v>
      </c>
      <c r="W45" s="19">
        <f t="shared" si="4"/>
        <v>0</v>
      </c>
    </row>
    <row r="46" spans="2:23" x14ac:dyDescent="0.2">
      <c r="B46" s="12" t="s">
        <v>300</v>
      </c>
      <c r="C46" s="12" t="s">
        <v>30</v>
      </c>
      <c r="D46" s="6" t="s">
        <v>267</v>
      </c>
      <c r="E46" s="8">
        <f>IFERROR(VLOOKUP(E$4&amp;$D46,'MIS 2018'!$E$2:$U$473,17,FALSE),VLOOKUP($D46,'MIS 2018'!$D$3:$U$473,18,FALSE))</f>
        <v>3703.2340648302056</v>
      </c>
      <c r="F46" s="8">
        <f>IFERROR(VLOOKUP(F$4&amp;$D46,'MIS 2018'!$E$2:$U$473,17,FALSE),VLOOKUP($D46,'MIS 2018'!$D$3:$U$473,18,FALSE))</f>
        <v>3703.2340648302056</v>
      </c>
      <c r="G46" s="8">
        <f>IFERROR(VLOOKUP(G$4&amp;$D46,'MIS 2018'!$E$2:$U$473,17,FALSE),VLOOKUP($D46,'MIS 2018'!$D$3:$U$473,18,FALSE))</f>
        <v>3139.2805529319689</v>
      </c>
      <c r="I46" s="6" t="s">
        <v>267</v>
      </c>
      <c r="J46" s="18">
        <f>IFERROR(VLOOKUP(J$4&amp;$I46,'W18'!$F$3:$H$110,2,FALSE)/VLOOKUP(J$4&amp;$I46,'W18'!$F$3:$H$110,2,FALSE),0)</f>
        <v>0</v>
      </c>
      <c r="K46" s="18">
        <f>IFERROR(VLOOKUP(K$4&amp;$I46,'W18'!$F$3:$H$110,2,FALSE)/VLOOKUP(K$4&amp;$I46,'W18'!$F$3:$H$110,2,FALSE),0)</f>
        <v>0</v>
      </c>
      <c r="L46" s="18">
        <f>IFERROR(VLOOKUP(L$4&amp;$I46,'W18'!$F$3:$H$110,2,FALSE)/VLOOKUP(L$4&amp;$I46,'W18'!$F$3:$H$110,2,FALSE),0)</f>
        <v>1</v>
      </c>
      <c r="N46" s="6" t="s">
        <v>267</v>
      </c>
      <c r="O46" s="18">
        <v>1</v>
      </c>
      <c r="P46" s="18">
        <v>0</v>
      </c>
      <c r="Q46" s="18">
        <v>0</v>
      </c>
      <c r="R46">
        <f t="shared" si="1"/>
        <v>1</v>
      </c>
      <c r="T46" s="6" t="s">
        <v>267</v>
      </c>
      <c r="U46" s="19">
        <f t="shared" si="2"/>
        <v>3703.2340648302056</v>
      </c>
      <c r="V46" s="19">
        <f t="shared" si="3"/>
        <v>0</v>
      </c>
      <c r="W46" s="19">
        <f t="shared" si="4"/>
        <v>0</v>
      </c>
    </row>
    <row r="47" spans="2:23" x14ac:dyDescent="0.2">
      <c r="B47" s="12" t="s">
        <v>300</v>
      </c>
      <c r="C47" s="12" t="s">
        <v>34</v>
      </c>
      <c r="D47" s="6" t="s">
        <v>275</v>
      </c>
      <c r="E47" s="8">
        <f>IFERROR(VLOOKUP(E$4&amp;$D47,'MIS 2018'!$E$2:$U$473,17,FALSE),VLOOKUP($D47,'MIS 2018'!$D$3:$U$473,18,FALSE))</f>
        <v>3312.266429093454</v>
      </c>
      <c r="F47" s="8">
        <f>IFERROR(VLOOKUP(F$4&amp;$D47,'MIS 2018'!$E$2:$U$473,17,FALSE),VLOOKUP($D47,'MIS 2018'!$D$3:$U$473,18,FALSE))</f>
        <v>3312.266429093454</v>
      </c>
      <c r="G47" s="8">
        <f>IFERROR(VLOOKUP(G$4&amp;$D47,'MIS 2018'!$E$2:$U$473,17,FALSE),VLOOKUP($D47,'MIS 2018'!$D$3:$U$473,18,FALSE))</f>
        <v>3312.266429093454</v>
      </c>
      <c r="I47" s="6" t="s">
        <v>275</v>
      </c>
      <c r="J47" s="18">
        <f>IFERROR(VLOOKUP(J$4&amp;$I47,'W18'!$F$3:$H$110,2,FALSE)/VLOOKUP(J$4&amp;$I47,'W18'!$F$3:$H$110,2,FALSE),0)</f>
        <v>0</v>
      </c>
      <c r="K47" s="18">
        <f>IFERROR(VLOOKUP(K$4&amp;$I47,'W18'!$F$3:$H$110,2,FALSE)/VLOOKUP(K$4&amp;$I47,'W18'!$F$3:$H$110,2,FALSE),0)</f>
        <v>0</v>
      </c>
      <c r="L47" s="18">
        <f>IFERROR(VLOOKUP(L$4&amp;$I47,'W18'!$F$3:$H$110,2,FALSE)/VLOOKUP(L$4&amp;$I47,'W18'!$F$3:$H$110,2,FALSE),0)</f>
        <v>1</v>
      </c>
      <c r="N47" s="6" t="s">
        <v>275</v>
      </c>
      <c r="O47" s="18">
        <v>1</v>
      </c>
      <c r="P47" s="18">
        <v>0</v>
      </c>
      <c r="Q47" s="18">
        <v>0</v>
      </c>
      <c r="R47">
        <f t="shared" si="1"/>
        <v>1</v>
      </c>
      <c r="T47" s="6" t="s">
        <v>275</v>
      </c>
      <c r="U47" s="19">
        <f t="shared" si="2"/>
        <v>3312.266429093454</v>
      </c>
      <c r="V47" s="19">
        <f t="shared" si="3"/>
        <v>0</v>
      </c>
      <c r="W47" s="19">
        <f t="shared" si="4"/>
        <v>0</v>
      </c>
    </row>
    <row r="48" spans="2:23" x14ac:dyDescent="0.2">
      <c r="B48" s="12" t="s">
        <v>300</v>
      </c>
      <c r="C48" s="12" t="s">
        <v>34</v>
      </c>
      <c r="D48" s="6" t="s">
        <v>276</v>
      </c>
      <c r="E48" s="8">
        <f>IFERROR(VLOOKUP(E$4&amp;$D48,'MIS 2018'!$E$2:$U$473,17,FALSE),VLOOKUP($D48,'MIS 2018'!$D$3:$U$473,18,FALSE))</f>
        <v>3412.4267682175018</v>
      </c>
      <c r="F48" s="8">
        <f>IFERROR(VLOOKUP(F$4&amp;$D48,'MIS 2018'!$E$2:$U$473,17,FALSE),VLOOKUP($D48,'MIS 2018'!$D$3:$U$473,18,FALSE))</f>
        <v>3412.4267682175018</v>
      </c>
      <c r="G48" s="8">
        <f>IFERROR(VLOOKUP(G$4&amp;$D48,'MIS 2018'!$E$2:$U$473,17,FALSE),VLOOKUP($D48,'MIS 2018'!$D$3:$U$473,18,FALSE))</f>
        <v>3412.4267682175018</v>
      </c>
      <c r="I48" s="6" t="s">
        <v>276</v>
      </c>
      <c r="J48" s="18">
        <f>IFERROR(VLOOKUP(J$4&amp;$I48,'W18'!$F$3:$H$110,2,FALSE)/VLOOKUP(J$4&amp;$I48,'W18'!$F$3:$H$110,2,FALSE),0)</f>
        <v>0</v>
      </c>
      <c r="K48" s="18">
        <f>IFERROR(VLOOKUP(K$4&amp;$I48,'W18'!$F$3:$H$110,2,FALSE)/VLOOKUP(K$4&amp;$I48,'W18'!$F$3:$H$110,2,FALSE),0)</f>
        <v>0</v>
      </c>
      <c r="L48" s="18">
        <f>IFERROR(VLOOKUP(L$4&amp;$I48,'W18'!$F$3:$H$110,2,FALSE)/VLOOKUP(L$4&amp;$I48,'W18'!$F$3:$H$110,2,FALSE),0)</f>
        <v>1</v>
      </c>
      <c r="N48" s="6" t="s">
        <v>276</v>
      </c>
      <c r="O48" s="18">
        <v>1</v>
      </c>
      <c r="P48" s="18">
        <v>0</v>
      </c>
      <c r="Q48" s="18">
        <v>0</v>
      </c>
      <c r="R48">
        <f t="shared" si="1"/>
        <v>1</v>
      </c>
      <c r="T48" s="6" t="s">
        <v>276</v>
      </c>
      <c r="U48" s="19">
        <f t="shared" si="2"/>
        <v>3412.4267682175018</v>
      </c>
      <c r="V48" s="19">
        <f t="shared" si="3"/>
        <v>0</v>
      </c>
      <c r="W48" s="19">
        <f t="shared" si="4"/>
        <v>0</v>
      </c>
    </row>
    <row r="49" spans="2:23" x14ac:dyDescent="0.2">
      <c r="B49" s="12" t="s">
        <v>23</v>
      </c>
      <c r="C49" s="12" t="s">
        <v>23</v>
      </c>
      <c r="D49" s="6" t="s">
        <v>128</v>
      </c>
      <c r="E49" s="8">
        <f>IFERROR(VLOOKUP(E$4&amp;$D49,'MIS 2018'!$E$2:$U$473,17,FALSE),VLOOKUP($D49,'MIS 2018'!$D$3:$U$473,18,FALSE))</f>
        <v>580.92224196212203</v>
      </c>
      <c r="F49" s="8">
        <f>IFERROR(VLOOKUP(F$4&amp;$D49,'MIS 2018'!$E$2:$U$473,17,FALSE),VLOOKUP($D49,'MIS 2018'!$D$3:$U$473,18,FALSE))</f>
        <v>575.47587857173812</v>
      </c>
      <c r="G49" s="8">
        <f>IFERROR(VLOOKUP(G$4&amp;$D49,'MIS 2018'!$E$2:$U$473,17,FALSE),VLOOKUP($D49,'MIS 2018'!$D$3:$U$473,18,FALSE))</f>
        <v>510.63804618800299</v>
      </c>
      <c r="I49" s="6" t="s">
        <v>128</v>
      </c>
      <c r="J49" s="18">
        <f>IFERROR(VLOOKUP(J$4&amp;$I49,'W18'!$F$3:$H$110,2,FALSE)/VLOOKUP(J$4&amp;$I49,'W18'!$F$3:$H$110,2,FALSE),0)</f>
        <v>0</v>
      </c>
      <c r="K49" s="18">
        <f>IFERROR(VLOOKUP(K$4&amp;$I49,'W18'!$F$3:$H$110,2,FALSE)/VLOOKUP(K$4&amp;$I49,'W18'!$F$3:$H$110,2,FALSE),0)</f>
        <v>0</v>
      </c>
      <c r="L49" s="18">
        <f>IFERROR(VLOOKUP(L$4&amp;$I49,'W18'!$F$3:$H$110,2,FALSE)/VLOOKUP(L$4&amp;$I49,'W18'!$F$3:$H$110,2,FALSE),0)</f>
        <v>1</v>
      </c>
      <c r="N49" s="6" t="s">
        <v>128</v>
      </c>
      <c r="O49" s="18">
        <v>1</v>
      </c>
      <c r="P49" s="18">
        <v>0</v>
      </c>
      <c r="Q49" s="18">
        <v>0</v>
      </c>
      <c r="R49">
        <f t="shared" si="1"/>
        <v>1</v>
      </c>
      <c r="T49" s="6" t="s">
        <v>128</v>
      </c>
      <c r="U49" s="19">
        <f t="shared" si="2"/>
        <v>580.92224196212203</v>
      </c>
      <c r="V49" s="19">
        <f t="shared" si="3"/>
        <v>0</v>
      </c>
      <c r="W49" s="19">
        <f t="shared" si="4"/>
        <v>0</v>
      </c>
    </row>
    <row r="50" spans="2:23" x14ac:dyDescent="0.2">
      <c r="B50" s="12" t="s">
        <v>23</v>
      </c>
      <c r="C50" s="12" t="s">
        <v>23</v>
      </c>
      <c r="D50" s="6" t="s">
        <v>134</v>
      </c>
      <c r="E50" s="8">
        <f>IFERROR(VLOOKUP(E$4&amp;$D50,'MIS 2018'!$E$2:$U$473,17,FALSE),VLOOKUP($D50,'MIS 2018'!$D$3:$U$473,18,FALSE))</f>
        <v>608.52470328857873</v>
      </c>
      <c r="F50" s="8">
        <f>IFERROR(VLOOKUP(F$4&amp;$D50,'MIS 2018'!$E$2:$U$473,17,FALSE),VLOOKUP($D50,'MIS 2018'!$D$3:$U$473,18,FALSE))</f>
        <v>587.05524055852084</v>
      </c>
      <c r="G50" s="8">
        <f>IFERROR(VLOOKUP(G$4&amp;$D50,'MIS 2018'!$E$2:$U$473,17,FALSE),VLOOKUP($D50,'MIS 2018'!$D$3:$U$473,18,FALSE))</f>
        <v>485.77891203507153</v>
      </c>
      <c r="I50" s="6" t="s">
        <v>134</v>
      </c>
      <c r="J50" s="18">
        <f>IFERROR(VLOOKUP(J$4&amp;$I50,'W18'!$F$3:$H$110,2,FALSE)/VLOOKUP(J$4&amp;$I50,'W18'!$F$3:$H$110,2,FALSE),0)</f>
        <v>0</v>
      </c>
      <c r="K50" s="18">
        <f>IFERROR(VLOOKUP(K$4&amp;$I50,'W18'!$F$3:$H$110,2,FALSE)/VLOOKUP(K$4&amp;$I50,'W18'!$F$3:$H$110,2,FALSE),0)</f>
        <v>1</v>
      </c>
      <c r="L50" s="18">
        <v>0</v>
      </c>
      <c r="N50" s="6" t="s">
        <v>134</v>
      </c>
      <c r="O50" s="18">
        <v>1</v>
      </c>
      <c r="P50" s="18">
        <v>0</v>
      </c>
      <c r="Q50" s="18">
        <v>0</v>
      </c>
      <c r="R50">
        <f t="shared" si="1"/>
        <v>1</v>
      </c>
      <c r="T50" s="6" t="s">
        <v>134</v>
      </c>
      <c r="U50" s="19">
        <f t="shared" si="2"/>
        <v>608.52470328857873</v>
      </c>
      <c r="V50" s="19">
        <f t="shared" si="3"/>
        <v>0</v>
      </c>
      <c r="W50" s="19">
        <f t="shared" si="4"/>
        <v>0</v>
      </c>
    </row>
    <row r="51" spans="2:23" x14ac:dyDescent="0.2">
      <c r="B51" s="12" t="s">
        <v>23</v>
      </c>
      <c r="C51" s="12" t="s">
        <v>23</v>
      </c>
      <c r="D51" s="6" t="s">
        <v>180</v>
      </c>
      <c r="E51" s="8">
        <f>IFERROR(VLOOKUP(E$4&amp;$D51,'MIS 2018'!$E$2:$U$473,17,FALSE),VLOOKUP($D51,'MIS 2018'!$D$3:$U$473,18,FALSE))</f>
        <v>596.77515942233003</v>
      </c>
      <c r="F51" s="8">
        <f>IFERROR(VLOOKUP(F$4&amp;$D51,'MIS 2018'!$E$2:$U$473,17,FALSE),VLOOKUP($D51,'MIS 2018'!$D$3:$U$473,18,FALSE))</f>
        <v>596.77515942233003</v>
      </c>
      <c r="G51" s="8">
        <f>IFERROR(VLOOKUP(G$4&amp;$D51,'MIS 2018'!$E$2:$U$473,17,FALSE),VLOOKUP($D51,'MIS 2018'!$D$3:$U$473,18,FALSE))</f>
        <v>545.53481457757448</v>
      </c>
      <c r="I51" s="6" t="s">
        <v>180</v>
      </c>
      <c r="J51" s="18">
        <f>IFERROR(VLOOKUP(J$4&amp;$I51,'W18'!$F$3:$H$110,2,FALSE)/VLOOKUP(J$4&amp;$I51,'W18'!$F$3:$H$110,2,FALSE),0)</f>
        <v>0</v>
      </c>
      <c r="K51" s="18">
        <f>IFERROR(VLOOKUP(K$4&amp;$I51,'W18'!$F$3:$H$110,2,FALSE)/VLOOKUP(K$4&amp;$I51,'W18'!$F$3:$H$110,2,FALSE),0)</f>
        <v>0</v>
      </c>
      <c r="L51" s="18">
        <f>IFERROR(VLOOKUP(L$4&amp;$I51,'W18'!$F$3:$H$110,2,FALSE)/VLOOKUP(L$4&amp;$I51,'W18'!$F$3:$H$110,2,FALSE),0)</f>
        <v>1</v>
      </c>
      <c r="N51" s="6" t="s">
        <v>180</v>
      </c>
      <c r="O51" s="18">
        <v>1</v>
      </c>
      <c r="P51" s="18">
        <v>0</v>
      </c>
      <c r="Q51" s="18">
        <v>0</v>
      </c>
      <c r="R51">
        <f t="shared" si="1"/>
        <v>1</v>
      </c>
      <c r="T51" s="6" t="s">
        <v>180</v>
      </c>
      <c r="U51" s="19">
        <f t="shared" si="2"/>
        <v>596.77515942233003</v>
      </c>
      <c r="V51" s="19">
        <f t="shared" si="3"/>
        <v>0</v>
      </c>
      <c r="W51" s="19">
        <f t="shared" si="4"/>
        <v>0</v>
      </c>
    </row>
    <row r="52" spans="2:23" x14ac:dyDescent="0.2">
      <c r="B52" s="12" t="s">
        <v>23</v>
      </c>
      <c r="C52" s="12" t="s">
        <v>23</v>
      </c>
      <c r="D52" s="6" t="s">
        <v>136</v>
      </c>
      <c r="E52" s="8">
        <f>IFERROR(VLOOKUP(E$4&amp;$D52,'MIS 2018'!$E$2:$U$473,17,FALSE),VLOOKUP($D52,'MIS 2018'!$D$3:$U$473,18,FALSE))</f>
        <v>587.6321696898458</v>
      </c>
      <c r="F52" s="8">
        <f>IFERROR(VLOOKUP(F$4&amp;$D52,'MIS 2018'!$E$2:$U$473,17,FALSE),VLOOKUP($D52,'MIS 2018'!$D$3:$U$473,18,FALSE))</f>
        <v>594.60437682069607</v>
      </c>
      <c r="G52" s="8">
        <f>IFERROR(VLOOKUP(G$4&amp;$D52,'MIS 2018'!$E$2:$U$473,17,FALSE),VLOOKUP($D52,'MIS 2018'!$D$3:$U$473,18,FALSE))</f>
        <v>518.50756717191575</v>
      </c>
      <c r="I52" s="6" t="s">
        <v>136</v>
      </c>
      <c r="J52" s="18">
        <f>IFERROR(VLOOKUP(J$4&amp;$I52,'W18'!$F$3:$H$110,2,FALSE)/VLOOKUP(J$4&amp;$I52,'W18'!$F$3:$H$110,2,FALSE),0)</f>
        <v>0</v>
      </c>
      <c r="K52" s="18">
        <f>IFERROR(VLOOKUP(K$4&amp;$I52,'W18'!$F$3:$H$110,2,FALSE)/VLOOKUP(K$4&amp;$I52,'W18'!$F$3:$H$110,2,FALSE),0)</f>
        <v>0</v>
      </c>
      <c r="L52" s="18">
        <f>IFERROR(VLOOKUP(L$4&amp;$I52,'W18'!$F$3:$H$110,2,FALSE)/VLOOKUP(L$4&amp;$I52,'W18'!$F$3:$H$110,2,FALSE),0)</f>
        <v>1</v>
      </c>
      <c r="N52" s="6" t="s">
        <v>136</v>
      </c>
      <c r="O52" s="18">
        <v>1</v>
      </c>
      <c r="P52" s="18">
        <v>0</v>
      </c>
      <c r="Q52" s="18">
        <v>0</v>
      </c>
      <c r="R52">
        <f t="shared" si="1"/>
        <v>1</v>
      </c>
      <c r="T52" s="6" t="s">
        <v>136</v>
      </c>
      <c r="U52" s="19">
        <f t="shared" si="2"/>
        <v>587.6321696898458</v>
      </c>
      <c r="V52" s="19">
        <f t="shared" si="3"/>
        <v>0</v>
      </c>
      <c r="W52" s="19">
        <f t="shared" si="4"/>
        <v>0</v>
      </c>
    </row>
    <row r="53" spans="2:23" x14ac:dyDescent="0.2">
      <c r="B53" s="12" t="s">
        <v>23</v>
      </c>
      <c r="C53" s="12" t="s">
        <v>23</v>
      </c>
      <c r="D53" s="6" t="s">
        <v>137</v>
      </c>
      <c r="E53" s="8">
        <f>IFERROR(VLOOKUP(E$4&amp;$D53,'MIS 2018'!$E$2:$U$473,17,FALSE),VLOOKUP($D53,'MIS 2018'!$D$3:$U$473,18,FALSE))</f>
        <v>598.87302155350324</v>
      </c>
      <c r="F53" s="8">
        <f>IFERROR(VLOOKUP(F$4&amp;$D53,'MIS 2018'!$E$2:$U$473,17,FALSE),VLOOKUP($D53,'MIS 2018'!$D$3:$U$473,18,FALSE))</f>
        <v>584.53544369367921</v>
      </c>
      <c r="G53" s="8">
        <f>IFERROR(VLOOKUP(G$4&amp;$D53,'MIS 2018'!$E$2:$U$473,17,FALSE),VLOOKUP($D53,'MIS 2018'!$D$3:$U$473,18,FALSE))</f>
        <v>525.35834337956214</v>
      </c>
      <c r="I53" s="6" t="s">
        <v>137</v>
      </c>
      <c r="J53" s="18">
        <f>IFERROR(VLOOKUP(J$4&amp;$I53,'W18'!$F$3:$H$110,2,FALSE)/VLOOKUP(J$4&amp;$I53,'W18'!$F$3:$H$110,2,FALSE),0)</f>
        <v>0</v>
      </c>
      <c r="K53" s="18">
        <f>IFERROR(VLOOKUP(K$4&amp;$I53,'W18'!$F$3:$H$110,2,FALSE)/VLOOKUP(K$4&amp;$I53,'W18'!$F$3:$H$110,2,FALSE),0)</f>
        <v>1</v>
      </c>
      <c r="L53" s="18">
        <v>0</v>
      </c>
      <c r="N53" s="6" t="s">
        <v>137</v>
      </c>
      <c r="O53" s="18">
        <v>1</v>
      </c>
      <c r="P53" s="18">
        <v>0</v>
      </c>
      <c r="Q53" s="18">
        <v>0</v>
      </c>
      <c r="R53">
        <f t="shared" si="1"/>
        <v>1</v>
      </c>
      <c r="T53" s="6" t="s">
        <v>137</v>
      </c>
      <c r="U53" s="19">
        <f t="shared" si="2"/>
        <v>598.87302155350324</v>
      </c>
      <c r="V53" s="19">
        <f t="shared" si="3"/>
        <v>0</v>
      </c>
      <c r="W53" s="19">
        <f t="shared" si="4"/>
        <v>0</v>
      </c>
    </row>
    <row r="54" spans="2:23" x14ac:dyDescent="0.2">
      <c r="B54" s="12" t="s">
        <v>23</v>
      </c>
      <c r="C54" s="12" t="s">
        <v>23</v>
      </c>
      <c r="D54" s="6" t="s">
        <v>138</v>
      </c>
      <c r="E54" s="8">
        <f>IFERROR(VLOOKUP(E$4&amp;$D54,'MIS 2018'!$E$2:$U$473,17,FALSE),VLOOKUP($D54,'MIS 2018'!$D$3:$U$473,18,FALSE))</f>
        <v>577.74936586661079</v>
      </c>
      <c r="F54" s="8">
        <f>IFERROR(VLOOKUP(F$4&amp;$D54,'MIS 2018'!$E$2:$U$473,17,FALSE),VLOOKUP($D54,'MIS 2018'!$D$3:$U$473,18,FALSE))</f>
        <v>608.70044699995481</v>
      </c>
      <c r="G54" s="8">
        <f>IFERROR(VLOOKUP(G$4&amp;$D54,'MIS 2018'!$E$2:$U$473,17,FALSE),VLOOKUP($D54,'MIS 2018'!$D$3:$U$473,18,FALSE))</f>
        <v>505.40108356136182</v>
      </c>
      <c r="I54" s="6" t="s">
        <v>138</v>
      </c>
      <c r="J54" s="18">
        <f>IFERROR(VLOOKUP(J$4&amp;$I54,'W18'!$F$3:$H$110,2,FALSE)/VLOOKUP(J$4&amp;$I54,'W18'!$F$3:$H$110,2,FALSE),0)</f>
        <v>0</v>
      </c>
      <c r="K54" s="18">
        <f>IFERROR(VLOOKUP(K$4&amp;$I54,'W18'!$F$3:$H$110,2,FALSE)/VLOOKUP(K$4&amp;$I54,'W18'!$F$3:$H$110,2,FALSE),0)</f>
        <v>1</v>
      </c>
      <c r="L54" s="18">
        <v>0</v>
      </c>
      <c r="N54" s="6" t="s">
        <v>138</v>
      </c>
      <c r="O54" s="18">
        <v>1</v>
      </c>
      <c r="P54" s="18">
        <v>0</v>
      </c>
      <c r="Q54" s="18">
        <v>0</v>
      </c>
      <c r="R54">
        <f t="shared" si="1"/>
        <v>1</v>
      </c>
      <c r="T54" s="6" t="s">
        <v>138</v>
      </c>
      <c r="U54" s="19">
        <f t="shared" si="2"/>
        <v>577.74936586661079</v>
      </c>
      <c r="V54" s="19">
        <f t="shared" si="3"/>
        <v>0</v>
      </c>
      <c r="W54" s="19">
        <f t="shared" si="4"/>
        <v>0</v>
      </c>
    </row>
    <row r="55" spans="2:23" x14ac:dyDescent="0.2">
      <c r="B55" s="12" t="s">
        <v>23</v>
      </c>
      <c r="C55" s="12" t="s">
        <v>23</v>
      </c>
      <c r="D55" s="6" t="s">
        <v>140</v>
      </c>
      <c r="E55" s="8">
        <f>IFERROR(VLOOKUP(E$4&amp;$D55,'MIS 2018'!$E$2:$U$473,17,FALSE),VLOOKUP($D55,'MIS 2018'!$D$3:$U$473,18,FALSE))</f>
        <v>622.52364246260595</v>
      </c>
      <c r="F55" s="8">
        <f>IFERROR(VLOOKUP(F$4&amp;$D55,'MIS 2018'!$E$2:$U$473,17,FALSE),VLOOKUP($D55,'MIS 2018'!$D$3:$U$473,18,FALSE))</f>
        <v>591.95414838358295</v>
      </c>
      <c r="G55" s="8">
        <f>IFERROR(VLOOKUP(G$4&amp;$D55,'MIS 2018'!$E$2:$U$473,17,FALSE),VLOOKUP($D55,'MIS 2018'!$D$3:$U$473,18,FALSE))</f>
        <v>515.51938301510177</v>
      </c>
      <c r="I55" s="6" t="s">
        <v>140</v>
      </c>
      <c r="J55" s="18">
        <f>IFERROR(VLOOKUP(J$4&amp;$I55,'W18'!$F$3:$H$110,2,FALSE)/VLOOKUP(J$4&amp;$I55,'W18'!$F$3:$H$110,2,FALSE),0)</f>
        <v>0</v>
      </c>
      <c r="K55" s="18">
        <v>0</v>
      </c>
      <c r="L55" s="18">
        <f>IFERROR(VLOOKUP(L$4&amp;$I55,'W18'!$F$3:$H$110,2,FALSE)/VLOOKUP(L$4&amp;$I55,'W18'!$F$3:$H$110,2,FALSE),0)</f>
        <v>1</v>
      </c>
      <c r="N55" s="6" t="s">
        <v>140</v>
      </c>
      <c r="O55" s="18">
        <v>1</v>
      </c>
      <c r="P55" s="18">
        <v>0</v>
      </c>
      <c r="Q55" s="18">
        <v>0</v>
      </c>
      <c r="R55">
        <f t="shared" si="1"/>
        <v>1</v>
      </c>
      <c r="T55" s="6" t="s">
        <v>140</v>
      </c>
      <c r="U55" s="19">
        <f t="shared" si="2"/>
        <v>622.52364246260595</v>
      </c>
      <c r="V55" s="19">
        <f t="shared" si="3"/>
        <v>0</v>
      </c>
      <c r="W55" s="19">
        <f t="shared" si="4"/>
        <v>0</v>
      </c>
    </row>
    <row r="56" spans="2:23" x14ac:dyDescent="0.2">
      <c r="B56" s="12" t="s">
        <v>23</v>
      </c>
      <c r="C56" s="12" t="s">
        <v>23</v>
      </c>
      <c r="D56" s="6" t="s">
        <v>142</v>
      </c>
      <c r="E56" s="8">
        <f>IFERROR(VLOOKUP(E$4&amp;$D56,'MIS 2018'!$E$2:$U$473,17,FALSE),VLOOKUP($D56,'MIS 2018'!$D$3:$U$473,18,FALSE))</f>
        <v>604.78365908214471</v>
      </c>
      <c r="F56" s="8">
        <f>IFERROR(VLOOKUP(F$4&amp;$D56,'MIS 2018'!$E$2:$U$473,17,FALSE),VLOOKUP($D56,'MIS 2018'!$D$3:$U$473,18,FALSE))</f>
        <v>593.47192085649897</v>
      </c>
      <c r="G56" s="8">
        <f>IFERROR(VLOOKUP(G$4&amp;$D56,'MIS 2018'!$E$2:$U$473,17,FALSE),VLOOKUP($D56,'MIS 2018'!$D$3:$U$473,18,FALSE))</f>
        <v>501.58283842463885</v>
      </c>
      <c r="I56" s="6" t="s">
        <v>142</v>
      </c>
      <c r="J56" s="18">
        <f>IFERROR(VLOOKUP(J$4&amp;$I56,'W18'!$F$3:$H$110,2,FALSE)/VLOOKUP(J$4&amp;$I56,'W18'!$F$3:$H$110,2,FALSE),0)</f>
        <v>0</v>
      </c>
      <c r="K56" s="18">
        <f>IFERROR(VLOOKUP(K$4&amp;$I56,'W18'!$F$3:$H$110,2,FALSE)/VLOOKUP(K$4&amp;$I56,'W18'!$F$3:$H$110,2,FALSE),0)</f>
        <v>0</v>
      </c>
      <c r="L56" s="18">
        <f>IFERROR(VLOOKUP(L$4&amp;$I56,'W18'!$F$3:$H$110,2,FALSE)/VLOOKUP(L$4&amp;$I56,'W18'!$F$3:$H$110,2,FALSE),0)</f>
        <v>1</v>
      </c>
      <c r="N56" s="6" t="s">
        <v>142</v>
      </c>
      <c r="O56" s="18">
        <v>1</v>
      </c>
      <c r="P56" s="18">
        <v>0</v>
      </c>
      <c r="Q56" s="18">
        <v>0</v>
      </c>
      <c r="R56">
        <f t="shared" si="1"/>
        <v>1</v>
      </c>
      <c r="T56" s="6" t="s">
        <v>142</v>
      </c>
      <c r="U56" s="19">
        <f t="shared" si="2"/>
        <v>604.78365908214471</v>
      </c>
      <c r="V56" s="19">
        <f t="shared" si="3"/>
        <v>0</v>
      </c>
      <c r="W56" s="19">
        <f t="shared" si="4"/>
        <v>0</v>
      </c>
    </row>
    <row r="57" spans="2:23" x14ac:dyDescent="0.2">
      <c r="B57" s="12" t="s">
        <v>23</v>
      </c>
      <c r="C57" s="12" t="s">
        <v>23</v>
      </c>
      <c r="D57" s="6" t="s">
        <v>145</v>
      </c>
      <c r="E57" s="8">
        <f>IFERROR(VLOOKUP(E$4&amp;$D57,'MIS 2018'!$E$2:$U$473,17,FALSE),VLOOKUP($D57,'MIS 2018'!$D$3:$U$473,18,FALSE))</f>
        <v>630.69812906451546</v>
      </c>
      <c r="F57" s="8">
        <f>IFERROR(VLOOKUP(F$4&amp;$D57,'MIS 2018'!$E$2:$U$473,17,FALSE),VLOOKUP($D57,'MIS 2018'!$D$3:$U$473,18,FALSE))</f>
        <v>616.48490495101078</v>
      </c>
      <c r="G57" s="8">
        <f>IFERROR(VLOOKUP(G$4&amp;$D57,'MIS 2018'!$E$2:$U$473,17,FALSE),VLOOKUP($D57,'MIS 2018'!$D$3:$U$473,18,FALSE))</f>
        <v>521.97579860516532</v>
      </c>
      <c r="I57" s="6" t="s">
        <v>145</v>
      </c>
      <c r="J57" s="18">
        <f>IFERROR(VLOOKUP(J$4&amp;$I57,'W18'!$F$3:$H$110,2,FALSE)/VLOOKUP(J$4&amp;$I57,'W18'!$F$3:$H$110,2,FALSE),0)</f>
        <v>0</v>
      </c>
      <c r="K57" s="18">
        <f>IFERROR(VLOOKUP(K$4&amp;$I57,'W18'!$F$3:$H$110,2,FALSE)/VLOOKUP(K$4&amp;$I57,'W18'!$F$3:$H$110,2,FALSE),0)</f>
        <v>1</v>
      </c>
      <c r="L57" s="18">
        <v>0</v>
      </c>
      <c r="N57" s="6" t="s">
        <v>145</v>
      </c>
      <c r="O57" s="18">
        <v>1</v>
      </c>
      <c r="P57" s="18">
        <v>0</v>
      </c>
      <c r="Q57" s="18">
        <v>0</v>
      </c>
      <c r="R57">
        <f t="shared" si="1"/>
        <v>1</v>
      </c>
      <c r="T57" s="6" t="s">
        <v>145</v>
      </c>
      <c r="U57" s="19">
        <f t="shared" si="2"/>
        <v>630.69812906451546</v>
      </c>
      <c r="V57" s="19">
        <f t="shared" si="3"/>
        <v>0</v>
      </c>
      <c r="W57" s="19">
        <f t="shared" si="4"/>
        <v>0</v>
      </c>
    </row>
    <row r="58" spans="2:23" x14ac:dyDescent="0.2">
      <c r="B58" s="12" t="s">
        <v>23</v>
      </c>
      <c r="C58" s="12" t="s">
        <v>23</v>
      </c>
      <c r="D58" s="6" t="s">
        <v>146</v>
      </c>
      <c r="E58" s="8">
        <f>IFERROR(VLOOKUP(E$4&amp;$D58,'MIS 2018'!$E$2:$U$473,17,FALSE),VLOOKUP($D58,'MIS 2018'!$D$3:$U$473,18,FALSE))</f>
        <v>625.80299519589198</v>
      </c>
      <c r="F58" s="8">
        <f>IFERROR(VLOOKUP(F$4&amp;$D58,'MIS 2018'!$E$2:$U$473,17,FALSE),VLOOKUP($D58,'MIS 2018'!$D$3:$U$473,18,FALSE))</f>
        <v>600.45551328863223</v>
      </c>
      <c r="G58" s="8">
        <f>IFERROR(VLOOKUP(G$4&amp;$D58,'MIS 2018'!$E$2:$U$473,17,FALSE),VLOOKUP($D58,'MIS 2018'!$D$3:$U$473,18,FALSE))</f>
        <v>514.1578854615841</v>
      </c>
      <c r="I58" s="6" t="s">
        <v>146</v>
      </c>
      <c r="J58" s="18">
        <f>IFERROR(VLOOKUP(J$4&amp;$I58,'W18'!$F$3:$H$110,2,FALSE)/VLOOKUP(J$4&amp;$I58,'W18'!$F$3:$H$110,2,FALSE),0)</f>
        <v>0</v>
      </c>
      <c r="K58" s="18">
        <f>IFERROR(VLOOKUP(K$4&amp;$I58,'W18'!$F$3:$H$110,2,FALSE)/VLOOKUP(K$4&amp;$I58,'W18'!$F$3:$H$110,2,FALSE),0)</f>
        <v>1</v>
      </c>
      <c r="L58" s="18">
        <v>0</v>
      </c>
      <c r="N58" s="6" t="s">
        <v>146</v>
      </c>
      <c r="O58" s="18">
        <v>1</v>
      </c>
      <c r="P58" s="18">
        <v>0</v>
      </c>
      <c r="Q58" s="18">
        <v>0</v>
      </c>
      <c r="R58">
        <f t="shared" si="1"/>
        <v>1</v>
      </c>
      <c r="T58" s="6" t="s">
        <v>146</v>
      </c>
      <c r="U58" s="19">
        <f t="shared" si="2"/>
        <v>625.80299519589198</v>
      </c>
      <c r="V58" s="19">
        <f t="shared" si="3"/>
        <v>0</v>
      </c>
      <c r="W58" s="19">
        <f t="shared" si="4"/>
        <v>0</v>
      </c>
    </row>
    <row r="59" spans="2:23" x14ac:dyDescent="0.2">
      <c r="B59" s="12" t="s">
        <v>23</v>
      </c>
      <c r="C59" s="12" t="s">
        <v>23</v>
      </c>
      <c r="D59" s="6" t="s">
        <v>148</v>
      </c>
      <c r="E59" s="8">
        <f>IFERROR(VLOOKUP(E$4&amp;$D59,'MIS 2018'!$E$2:$U$473,17,FALSE),VLOOKUP($D59,'MIS 2018'!$D$3:$U$473,18,FALSE))</f>
        <v>636.1258262514632</v>
      </c>
      <c r="F59" s="8">
        <f>IFERROR(VLOOKUP(F$4&amp;$D59,'MIS 2018'!$E$2:$U$473,17,FALSE),VLOOKUP($D59,'MIS 2018'!$D$3:$U$473,18,FALSE))</f>
        <v>610.9828410735222</v>
      </c>
      <c r="G59" s="8">
        <f>IFERROR(VLOOKUP(G$4&amp;$D59,'MIS 2018'!$E$2:$U$473,17,FALSE),VLOOKUP($D59,'MIS 2018'!$D$3:$U$473,18,FALSE))</f>
        <v>517.12906897607161</v>
      </c>
      <c r="I59" s="6" t="s">
        <v>148</v>
      </c>
      <c r="J59" s="18">
        <f>IFERROR(VLOOKUP(J$4&amp;$I59,'W18'!$F$3:$H$110,2,FALSE)/VLOOKUP(J$4&amp;$I59,'W18'!$F$3:$H$110,2,FALSE),0)</f>
        <v>0</v>
      </c>
      <c r="K59" s="18">
        <f>IFERROR(VLOOKUP(K$4&amp;$I59,'W18'!$F$3:$H$110,2,FALSE)/VLOOKUP(K$4&amp;$I59,'W18'!$F$3:$H$110,2,FALSE),0)</f>
        <v>1</v>
      </c>
      <c r="L59" s="18">
        <v>0</v>
      </c>
      <c r="N59" s="6" t="s">
        <v>148</v>
      </c>
      <c r="O59" s="18">
        <v>1</v>
      </c>
      <c r="P59" s="18">
        <v>0</v>
      </c>
      <c r="Q59" s="18">
        <v>0</v>
      </c>
      <c r="R59">
        <f t="shared" si="1"/>
        <v>1</v>
      </c>
      <c r="T59" s="6" t="s">
        <v>148</v>
      </c>
      <c r="U59" s="19">
        <f t="shared" si="2"/>
        <v>636.1258262514632</v>
      </c>
      <c r="V59" s="19">
        <f t="shared" si="3"/>
        <v>0</v>
      </c>
      <c r="W59" s="19">
        <f t="shared" si="4"/>
        <v>0</v>
      </c>
    </row>
    <row r="60" spans="2:23" x14ac:dyDescent="0.2">
      <c r="B60" s="12" t="s">
        <v>23</v>
      </c>
      <c r="C60" s="12" t="s">
        <v>23</v>
      </c>
      <c r="D60" s="6" t="s">
        <v>151</v>
      </c>
      <c r="E60" s="8">
        <f>IFERROR(VLOOKUP(E$4&amp;$D60,'MIS 2018'!$E$2:$U$473,17,FALSE),VLOOKUP($D60,'MIS 2018'!$D$3:$U$473,18,FALSE))</f>
        <v>641.23136923209006</v>
      </c>
      <c r="F60" s="8">
        <f>IFERROR(VLOOKUP(F$4&amp;$D60,'MIS 2018'!$E$2:$U$473,17,FALSE),VLOOKUP($D60,'MIS 2018'!$D$3:$U$473,18,FALSE))</f>
        <v>608.3551255872419</v>
      </c>
      <c r="G60" s="8">
        <f>IFERROR(VLOOKUP(G$4&amp;$D60,'MIS 2018'!$E$2:$U$473,17,FALSE),VLOOKUP($D60,'MIS 2018'!$D$3:$U$473,18,FALSE))</f>
        <v>565.9295263989103</v>
      </c>
      <c r="I60" s="6" t="s">
        <v>151</v>
      </c>
      <c r="J60" s="18">
        <f>IFERROR(VLOOKUP(J$4&amp;$I60,'W18'!$F$3:$H$110,2,FALSE)/VLOOKUP(J$4&amp;$I60,'W18'!$F$3:$H$110,2,FALSE),0)</f>
        <v>0</v>
      </c>
      <c r="K60" s="18">
        <f>IFERROR(VLOOKUP(K$4&amp;$I60,'W18'!$F$3:$H$110,2,FALSE)/VLOOKUP(K$4&amp;$I60,'W18'!$F$3:$H$110,2,FALSE),0)</f>
        <v>0</v>
      </c>
      <c r="L60" s="18">
        <f>IFERROR(VLOOKUP(L$4&amp;$I60,'W18'!$F$3:$H$110,2,FALSE)/VLOOKUP(L$4&amp;$I60,'W18'!$F$3:$H$110,2,FALSE),0)</f>
        <v>1</v>
      </c>
      <c r="N60" s="6" t="s">
        <v>151</v>
      </c>
      <c r="O60" s="18">
        <v>1</v>
      </c>
      <c r="P60" s="18">
        <v>0</v>
      </c>
      <c r="Q60" s="18">
        <v>0</v>
      </c>
      <c r="R60">
        <f t="shared" si="1"/>
        <v>1</v>
      </c>
      <c r="T60" s="6" t="s">
        <v>151</v>
      </c>
      <c r="U60" s="19">
        <f t="shared" si="2"/>
        <v>641.23136923209006</v>
      </c>
      <c r="V60" s="19">
        <f t="shared" si="3"/>
        <v>0</v>
      </c>
      <c r="W60" s="19">
        <f t="shared" si="4"/>
        <v>0</v>
      </c>
    </row>
    <row r="61" spans="2:23" x14ac:dyDescent="0.2">
      <c r="B61" s="12" t="s">
        <v>23</v>
      </c>
      <c r="C61" s="12" t="s">
        <v>23</v>
      </c>
      <c r="D61" s="6" t="s">
        <v>153</v>
      </c>
      <c r="E61" s="8">
        <f>IFERROR(VLOOKUP(E$4&amp;$D61,'MIS 2018'!$E$2:$U$473,17,FALSE),VLOOKUP($D61,'MIS 2018'!$D$3:$U$473,18,FALSE))</f>
        <v>656.95643716379561</v>
      </c>
      <c r="F61" s="8">
        <f>IFERROR(VLOOKUP(F$4&amp;$D61,'MIS 2018'!$E$2:$U$473,17,FALSE),VLOOKUP($D61,'MIS 2018'!$D$3:$U$473,18,FALSE))</f>
        <v>627.70333245048801</v>
      </c>
      <c r="G61" s="8">
        <f>IFERROR(VLOOKUP(G$4&amp;$D61,'MIS 2018'!$E$2:$U$473,17,FALSE),VLOOKUP($D61,'MIS 2018'!$D$3:$U$473,18,FALSE))</f>
        <v>529.06678682453321</v>
      </c>
      <c r="I61" s="6" t="s">
        <v>153</v>
      </c>
      <c r="J61" s="18">
        <f>IFERROR(VLOOKUP(J$4&amp;$I61,'W18'!$F$3:$H$110,2,FALSE)/VLOOKUP(J$4&amp;$I61,'W18'!$F$3:$H$110,2,FALSE),0)</f>
        <v>0</v>
      </c>
      <c r="K61" s="18">
        <v>0</v>
      </c>
      <c r="L61" s="18">
        <f>IFERROR(VLOOKUP(L$4&amp;$I61,'W18'!$F$3:$H$110,2,FALSE)/VLOOKUP(L$4&amp;$I61,'W18'!$F$3:$H$110,2,FALSE),0)</f>
        <v>1</v>
      </c>
      <c r="N61" s="6" t="s">
        <v>153</v>
      </c>
      <c r="O61" s="18">
        <v>1</v>
      </c>
      <c r="P61" s="18">
        <v>0</v>
      </c>
      <c r="Q61" s="18">
        <v>0</v>
      </c>
      <c r="R61">
        <f t="shared" si="1"/>
        <v>1</v>
      </c>
      <c r="T61" s="6" t="s">
        <v>153</v>
      </c>
      <c r="U61" s="19">
        <f t="shared" si="2"/>
        <v>656.95643716379561</v>
      </c>
      <c r="V61" s="19">
        <f t="shared" si="3"/>
        <v>0</v>
      </c>
      <c r="W61" s="19">
        <f t="shared" si="4"/>
        <v>0</v>
      </c>
    </row>
    <row r="62" spans="2:23" x14ac:dyDescent="0.2">
      <c r="B62" s="12" t="s">
        <v>23</v>
      </c>
      <c r="C62" s="12" t="s">
        <v>23</v>
      </c>
      <c r="D62" s="6" t="s">
        <v>155</v>
      </c>
      <c r="E62" s="8">
        <f>IFERROR(VLOOKUP(E$4&amp;$D62,'MIS 2018'!$E$2:$U$473,17,FALSE),VLOOKUP($D62,'MIS 2018'!$D$3:$U$473,18,FALSE))</f>
        <v>606.01169624622264</v>
      </c>
      <c r="F62" s="8">
        <f>IFERROR(VLOOKUP(F$4&amp;$D62,'MIS 2018'!$E$2:$U$473,17,FALSE),VLOOKUP($D62,'MIS 2018'!$D$3:$U$473,18,FALSE))</f>
        <v>596.41991848179771</v>
      </c>
      <c r="G62" s="8">
        <f>IFERROR(VLOOKUP(G$4&amp;$D62,'MIS 2018'!$E$2:$U$473,17,FALSE),VLOOKUP($D62,'MIS 2018'!$D$3:$U$473,18,FALSE))</f>
        <v>539.13112429705575</v>
      </c>
      <c r="I62" s="6" t="s">
        <v>155</v>
      </c>
      <c r="J62" s="18">
        <f>IFERROR(VLOOKUP(J$4&amp;$I62,'W18'!$F$3:$H$110,2,FALSE)/VLOOKUP(J$4&amp;$I62,'W18'!$F$3:$H$110,2,FALSE),0)</f>
        <v>0</v>
      </c>
      <c r="K62" s="18">
        <f>IFERROR(VLOOKUP(K$4&amp;$I62,'W18'!$F$3:$H$110,2,FALSE)/VLOOKUP(K$4&amp;$I62,'W18'!$F$3:$H$110,2,FALSE),0)</f>
        <v>0</v>
      </c>
      <c r="L62" s="18">
        <f>IFERROR(VLOOKUP(L$4&amp;$I62,'W18'!$F$3:$H$110,2,FALSE)/VLOOKUP(L$4&amp;$I62,'W18'!$F$3:$H$110,2,FALSE),0)</f>
        <v>1</v>
      </c>
      <c r="N62" s="6" t="s">
        <v>155</v>
      </c>
      <c r="O62" s="18">
        <v>1</v>
      </c>
      <c r="P62" s="18">
        <v>0</v>
      </c>
      <c r="Q62" s="18">
        <v>0</v>
      </c>
      <c r="R62">
        <f t="shared" si="1"/>
        <v>1</v>
      </c>
      <c r="T62" s="6" t="s">
        <v>155</v>
      </c>
      <c r="U62" s="19">
        <f t="shared" si="2"/>
        <v>606.01169624622264</v>
      </c>
      <c r="V62" s="19">
        <f t="shared" si="3"/>
        <v>0</v>
      </c>
      <c r="W62" s="19">
        <f t="shared" si="4"/>
        <v>0</v>
      </c>
    </row>
    <row r="63" spans="2:23" x14ac:dyDescent="0.2">
      <c r="B63" s="12" t="s">
        <v>23</v>
      </c>
      <c r="C63" s="12" t="s">
        <v>23</v>
      </c>
      <c r="D63" s="6" t="s">
        <v>157</v>
      </c>
      <c r="E63" s="8">
        <f>IFERROR(VLOOKUP(E$4&amp;$D63,'MIS 2018'!$E$2:$U$473,17,FALSE),VLOOKUP($D63,'MIS 2018'!$D$3:$U$473,18,FALSE))</f>
        <v>606.55920657525598</v>
      </c>
      <c r="F63" s="8">
        <f>IFERROR(VLOOKUP(F$4&amp;$D63,'MIS 2018'!$E$2:$U$473,17,FALSE),VLOOKUP($D63,'MIS 2018'!$D$3:$U$473,18,FALSE))</f>
        <v>583.97768765109004</v>
      </c>
      <c r="G63" s="8">
        <f>IFERROR(VLOOKUP(G$4&amp;$D63,'MIS 2018'!$E$2:$U$473,17,FALSE),VLOOKUP($D63,'MIS 2018'!$D$3:$U$473,18,FALSE))</f>
        <v>490.68060143525616</v>
      </c>
      <c r="I63" s="6" t="s">
        <v>157</v>
      </c>
      <c r="J63" s="18">
        <f>IFERROR(VLOOKUP(J$4&amp;$I63,'W18'!$F$3:$H$110,2,FALSE)/VLOOKUP(J$4&amp;$I63,'W18'!$F$3:$H$110,2,FALSE),0)</f>
        <v>0</v>
      </c>
      <c r="K63" s="18">
        <v>0</v>
      </c>
      <c r="L63" s="18">
        <f>IFERROR(VLOOKUP(L$4&amp;$I63,'W18'!$F$3:$H$110,2,FALSE)/VLOOKUP(L$4&amp;$I63,'W18'!$F$3:$H$110,2,FALSE),0)</f>
        <v>1</v>
      </c>
      <c r="N63" s="6" t="s">
        <v>157</v>
      </c>
      <c r="O63" s="18">
        <v>1</v>
      </c>
      <c r="P63" s="18">
        <v>0</v>
      </c>
      <c r="Q63" s="18">
        <v>0</v>
      </c>
      <c r="R63">
        <f t="shared" si="1"/>
        <v>1</v>
      </c>
      <c r="T63" s="6" t="s">
        <v>157</v>
      </c>
      <c r="U63" s="19">
        <f t="shared" si="2"/>
        <v>606.55920657525598</v>
      </c>
      <c r="V63" s="19">
        <f t="shared" si="3"/>
        <v>0</v>
      </c>
      <c r="W63" s="19">
        <f t="shared" si="4"/>
        <v>0</v>
      </c>
    </row>
    <row r="64" spans="2:23" x14ac:dyDescent="0.2">
      <c r="B64" s="12" t="s">
        <v>23</v>
      </c>
      <c r="C64" s="12" t="s">
        <v>23</v>
      </c>
      <c r="D64" s="6" t="s">
        <v>94</v>
      </c>
      <c r="E64" s="8">
        <f>IFERROR(VLOOKUP(E$4&amp;$D64,'MIS 2018'!$E$2:$U$473,17,FALSE),VLOOKUP($D64,'MIS 2018'!$D$3:$U$473,18,FALSE))</f>
        <v>639.27981877477271</v>
      </c>
      <c r="F64" s="8">
        <f>IFERROR(VLOOKUP(F$4&amp;$D64,'MIS 2018'!$E$2:$U$473,17,FALSE),VLOOKUP($D64,'MIS 2018'!$D$3:$U$473,18,FALSE))</f>
        <v>609.28380470684647</v>
      </c>
      <c r="G64" s="8">
        <f>IFERROR(VLOOKUP(G$4&amp;$D64,'MIS 2018'!$E$2:$U$473,17,FALSE),VLOOKUP($D64,'MIS 2018'!$D$3:$U$473,18,FALSE))</f>
        <v>734.583705217898</v>
      </c>
      <c r="I64" s="6" t="s">
        <v>94</v>
      </c>
      <c r="J64" s="18">
        <f>IFERROR(VLOOKUP(J$4&amp;$I64,'W18'!$F$3:$H$110,2,FALSE)/VLOOKUP(J$4&amp;$I64,'W18'!$F$3:$H$110,2,FALSE),0)</f>
        <v>0</v>
      </c>
      <c r="K64" s="18">
        <v>0</v>
      </c>
      <c r="L64" s="18">
        <f>IFERROR(VLOOKUP(L$4&amp;$I64,'W18'!$F$3:$H$110,2,FALSE)/VLOOKUP(L$4&amp;$I64,'W18'!$F$3:$H$110,2,FALSE),0)</f>
        <v>1</v>
      </c>
      <c r="N64" s="6" t="s">
        <v>94</v>
      </c>
      <c r="O64" s="18">
        <v>1</v>
      </c>
      <c r="P64" s="18">
        <v>0</v>
      </c>
      <c r="Q64" s="18">
        <v>0</v>
      </c>
      <c r="R64">
        <f t="shared" si="1"/>
        <v>1</v>
      </c>
      <c r="T64" s="6" t="s">
        <v>94</v>
      </c>
      <c r="U64" s="19">
        <f t="shared" si="2"/>
        <v>639.27981877477271</v>
      </c>
      <c r="V64" s="19">
        <f t="shared" si="3"/>
        <v>0</v>
      </c>
      <c r="W64" s="19">
        <f t="shared" si="4"/>
        <v>0</v>
      </c>
    </row>
    <row r="65" spans="2:23" x14ac:dyDescent="0.2">
      <c r="B65" s="12" t="s">
        <v>23</v>
      </c>
      <c r="C65" s="12" t="s">
        <v>23</v>
      </c>
      <c r="D65" s="6" t="s">
        <v>162</v>
      </c>
      <c r="E65" s="8">
        <f>IFERROR(VLOOKUP(E$4&amp;$D65,'MIS 2018'!$E$2:$U$473,17,FALSE),VLOOKUP($D65,'MIS 2018'!$D$3:$U$473,18,FALSE))</f>
        <v>656.26857831390737</v>
      </c>
      <c r="F65" s="8">
        <f>IFERROR(VLOOKUP(F$4&amp;$D65,'MIS 2018'!$E$2:$U$473,17,FALSE),VLOOKUP($D65,'MIS 2018'!$D$3:$U$473,18,FALSE))</f>
        <v>623.72088934761462</v>
      </c>
      <c r="G65" s="8">
        <f>IFERROR(VLOOKUP(G$4&amp;$D65,'MIS 2018'!$E$2:$U$473,17,FALSE),VLOOKUP($D65,'MIS 2018'!$D$3:$U$473,18,FALSE))</f>
        <v>558.5696707703313</v>
      </c>
      <c r="I65" s="6" t="s">
        <v>162</v>
      </c>
      <c r="J65" s="18">
        <f>IFERROR(VLOOKUP(J$4&amp;$I65,'W18'!$F$3:$H$110,2,FALSE)/VLOOKUP(J$4&amp;$I65,'W18'!$F$3:$H$110,2,FALSE),0)</f>
        <v>0</v>
      </c>
      <c r="K65" s="18">
        <f>IFERROR(VLOOKUP(K$4&amp;$I65,'W18'!$F$3:$H$110,2,FALSE)/VLOOKUP(K$4&amp;$I65,'W18'!$F$3:$H$110,2,FALSE),0)</f>
        <v>0</v>
      </c>
      <c r="L65" s="18">
        <f>IFERROR(VLOOKUP(L$4&amp;$I65,'W18'!$F$3:$H$110,2,FALSE)/VLOOKUP(L$4&amp;$I65,'W18'!$F$3:$H$110,2,FALSE),0)</f>
        <v>1</v>
      </c>
      <c r="N65" s="6" t="s">
        <v>162</v>
      </c>
      <c r="O65" s="18">
        <v>1</v>
      </c>
      <c r="P65" s="18">
        <v>0</v>
      </c>
      <c r="Q65" s="18">
        <v>0</v>
      </c>
      <c r="R65">
        <f t="shared" si="1"/>
        <v>1</v>
      </c>
      <c r="T65" s="6" t="s">
        <v>162</v>
      </c>
      <c r="U65" s="19">
        <f t="shared" si="2"/>
        <v>656.26857831390737</v>
      </c>
      <c r="V65" s="19">
        <f t="shared" si="3"/>
        <v>0</v>
      </c>
      <c r="W65" s="19">
        <f t="shared" si="4"/>
        <v>0</v>
      </c>
    </row>
    <row r="66" spans="2:23" x14ac:dyDescent="0.2">
      <c r="B66" s="12" t="s">
        <v>23</v>
      </c>
      <c r="C66" s="12" t="s">
        <v>23</v>
      </c>
      <c r="D66" s="6" t="s">
        <v>165</v>
      </c>
      <c r="E66" s="8">
        <f>IFERROR(VLOOKUP(E$4&amp;$D66,'MIS 2018'!$E$2:$U$473,17,FALSE),VLOOKUP($D66,'MIS 2018'!$D$3:$U$473,18,FALSE))</f>
        <v>641.2731509888805</v>
      </c>
      <c r="F66" s="8">
        <f>IFERROR(VLOOKUP(F$4&amp;$D66,'MIS 2018'!$E$2:$U$473,17,FALSE),VLOOKUP($D66,'MIS 2018'!$D$3:$U$473,18,FALSE))</f>
        <v>584.76115328620506</v>
      </c>
      <c r="G66" s="8">
        <f>IFERROR(VLOOKUP(G$4&amp;$D66,'MIS 2018'!$E$2:$U$473,17,FALSE),VLOOKUP($D66,'MIS 2018'!$D$3:$U$473,18,FALSE))</f>
        <v>515.39908021778808</v>
      </c>
      <c r="I66" s="6" t="s">
        <v>165</v>
      </c>
      <c r="J66" s="18">
        <f>IFERROR(VLOOKUP(J$4&amp;$I66,'W18'!$F$3:$H$110,2,FALSE)/VLOOKUP(J$4&amp;$I66,'W18'!$F$3:$H$110,2,FALSE),0)</f>
        <v>0</v>
      </c>
      <c r="K66" s="18">
        <v>0</v>
      </c>
      <c r="L66" s="18">
        <f>IFERROR(VLOOKUP(L$4&amp;$I66,'W18'!$F$3:$H$110,2,FALSE)/VLOOKUP(L$4&amp;$I66,'W18'!$F$3:$H$110,2,FALSE),0)</f>
        <v>1</v>
      </c>
      <c r="N66" s="6" t="s">
        <v>165</v>
      </c>
      <c r="O66" s="18">
        <v>1</v>
      </c>
      <c r="P66" s="18">
        <v>0</v>
      </c>
      <c r="Q66" s="18">
        <v>0</v>
      </c>
      <c r="R66">
        <f t="shared" si="1"/>
        <v>1</v>
      </c>
      <c r="T66" s="6" t="s">
        <v>165</v>
      </c>
      <c r="U66" s="19">
        <f t="shared" si="2"/>
        <v>641.2731509888805</v>
      </c>
      <c r="V66" s="19">
        <f t="shared" si="3"/>
        <v>0</v>
      </c>
      <c r="W66" s="19">
        <f t="shared" si="4"/>
        <v>0</v>
      </c>
    </row>
    <row r="67" spans="2:23" x14ac:dyDescent="0.2">
      <c r="B67" s="12" t="s">
        <v>23</v>
      </c>
      <c r="C67" s="12" t="s">
        <v>23</v>
      </c>
      <c r="D67" s="6" t="s">
        <v>166</v>
      </c>
      <c r="E67" s="8">
        <f>IFERROR(VLOOKUP(E$4&amp;$D67,'MIS 2018'!$E$2:$U$473,17,FALSE),VLOOKUP($D67,'MIS 2018'!$D$3:$U$473,18,FALSE))</f>
        <v>690.00693743456986</v>
      </c>
      <c r="F67" s="8">
        <f>IFERROR(VLOOKUP(F$4&amp;$D67,'MIS 2018'!$E$2:$U$473,17,FALSE),VLOOKUP($D67,'MIS 2018'!$D$3:$U$473,18,FALSE))</f>
        <v>608.64007121782026</v>
      </c>
      <c r="G67" s="8">
        <f>IFERROR(VLOOKUP(G$4&amp;$D67,'MIS 2018'!$E$2:$U$473,17,FALSE),VLOOKUP($D67,'MIS 2018'!$D$3:$U$473,18,FALSE))</f>
        <v>510.01640379751058</v>
      </c>
      <c r="I67" s="6" t="s">
        <v>166</v>
      </c>
      <c r="J67" s="18">
        <f>IFERROR(VLOOKUP(J$4&amp;$I67,'W18'!$F$3:$H$110,2,FALSE)/VLOOKUP(J$4&amp;$I67,'W18'!$F$3:$H$110,2,FALSE),0)</f>
        <v>0</v>
      </c>
      <c r="K67" s="18">
        <v>0</v>
      </c>
      <c r="L67" s="18">
        <f>IFERROR(VLOOKUP(L$4&amp;$I67,'W18'!$F$3:$H$110,2,FALSE)/VLOOKUP(L$4&amp;$I67,'W18'!$F$3:$H$110,2,FALSE),0)</f>
        <v>1</v>
      </c>
      <c r="N67" s="6" t="s">
        <v>166</v>
      </c>
      <c r="O67" s="18">
        <v>1</v>
      </c>
      <c r="P67" s="18">
        <v>0</v>
      </c>
      <c r="Q67" s="18">
        <v>0</v>
      </c>
      <c r="R67">
        <f t="shared" si="1"/>
        <v>1</v>
      </c>
      <c r="T67" s="6" t="s">
        <v>166</v>
      </c>
      <c r="U67" s="19">
        <f t="shared" si="2"/>
        <v>690.00693743456986</v>
      </c>
      <c r="V67" s="19">
        <f t="shared" si="3"/>
        <v>0</v>
      </c>
      <c r="W67" s="19">
        <f t="shared" si="4"/>
        <v>0</v>
      </c>
    </row>
    <row r="68" spans="2:23" x14ac:dyDescent="0.2">
      <c r="B68" s="12" t="s">
        <v>23</v>
      </c>
      <c r="C68" s="12" t="s">
        <v>23</v>
      </c>
      <c r="D68" s="6" t="s">
        <v>168</v>
      </c>
      <c r="E68" s="8">
        <f>IFERROR(VLOOKUP(E$4&amp;$D68,'MIS 2018'!$E$2:$U$473,17,FALSE),VLOOKUP($D68,'MIS 2018'!$D$3:$U$473,18,FALSE))</f>
        <v>629.93609677200016</v>
      </c>
      <c r="F68" s="8">
        <f>IFERROR(VLOOKUP(F$4&amp;$D68,'MIS 2018'!$E$2:$U$473,17,FALSE),VLOOKUP($D68,'MIS 2018'!$D$3:$U$473,18,FALSE))</f>
        <v>593.86801574771675</v>
      </c>
      <c r="G68" s="8">
        <f>IFERROR(VLOOKUP(G$4&amp;$D68,'MIS 2018'!$E$2:$U$473,17,FALSE),VLOOKUP($D68,'MIS 2018'!$D$3:$U$473,18,FALSE))</f>
        <v>548.18088006130552</v>
      </c>
      <c r="I68" s="6" t="s">
        <v>168</v>
      </c>
      <c r="J68" s="18">
        <f>IFERROR(VLOOKUP(J$4&amp;$I68,'W18'!$F$3:$H$110,2,FALSE)/VLOOKUP(J$4&amp;$I68,'W18'!$F$3:$H$110,2,FALSE),0)</f>
        <v>0</v>
      </c>
      <c r="K68" s="18">
        <v>0</v>
      </c>
      <c r="L68" s="18">
        <f>IFERROR(VLOOKUP(L$4&amp;$I68,'W18'!$F$3:$H$110,2,FALSE)/VLOOKUP(L$4&amp;$I68,'W18'!$F$3:$H$110,2,FALSE),0)</f>
        <v>1</v>
      </c>
      <c r="N68" s="6" t="s">
        <v>168</v>
      </c>
      <c r="O68" s="18">
        <v>1</v>
      </c>
      <c r="P68" s="18">
        <v>0</v>
      </c>
      <c r="Q68" s="18">
        <v>0</v>
      </c>
      <c r="R68">
        <f t="shared" si="1"/>
        <v>1</v>
      </c>
      <c r="T68" s="6" t="s">
        <v>168</v>
      </c>
      <c r="U68" s="19">
        <f t="shared" si="2"/>
        <v>629.93609677200016</v>
      </c>
      <c r="V68" s="19">
        <f t="shared" si="3"/>
        <v>0</v>
      </c>
      <c r="W68" s="19">
        <f t="shared" si="4"/>
        <v>0</v>
      </c>
    </row>
    <row r="69" spans="2:23" x14ac:dyDescent="0.2">
      <c r="B69" s="12" t="s">
        <v>23</v>
      </c>
      <c r="C69" s="12" t="s">
        <v>23</v>
      </c>
      <c r="D69" s="6" t="s">
        <v>126</v>
      </c>
      <c r="E69" s="8">
        <f>IFERROR(VLOOKUP(E$4&amp;$D69,'MIS 2018'!$E$2:$U$473,17,FALSE),VLOOKUP($D69,'MIS 2018'!$D$3:$U$473,18,FALSE))</f>
        <v>590.12896382120459</v>
      </c>
      <c r="F69" s="8">
        <f>IFERROR(VLOOKUP(F$4&amp;$D69,'MIS 2018'!$E$2:$U$473,17,FALSE),VLOOKUP($D69,'MIS 2018'!$D$3:$U$473,18,FALSE))</f>
        <v>598.34884753079496</v>
      </c>
      <c r="G69" s="8">
        <f>IFERROR(VLOOKUP(G$4&amp;$D69,'MIS 2018'!$E$2:$U$473,17,FALSE),VLOOKUP($D69,'MIS 2018'!$D$3:$U$473,18,FALSE))</f>
        <v>469.52368862533541</v>
      </c>
      <c r="I69" s="6" t="s">
        <v>126</v>
      </c>
      <c r="J69" s="18">
        <f>IFERROR(VLOOKUP(J$4&amp;$I69,'W18'!$F$3:$H$110,2,FALSE)/VLOOKUP(J$4&amp;$I69,'W18'!$F$3:$H$110,2,FALSE),0)</f>
        <v>0</v>
      </c>
      <c r="K69" s="18">
        <f>IFERROR(VLOOKUP(K$4&amp;$I69,'W18'!$F$3:$H$110,2,FALSE)/VLOOKUP(K$4&amp;$I69,'W18'!$F$3:$H$110,2,FALSE),0)</f>
        <v>1</v>
      </c>
      <c r="L69" s="18">
        <f>IFERROR(VLOOKUP(L$4&amp;$I69,'W18'!$F$3:$H$110,2,FALSE)/VLOOKUP(L$4&amp;$I69,'W18'!$F$3:$H$110,2,FALSE),0)</f>
        <v>0</v>
      </c>
      <c r="N69" s="6" t="s">
        <v>126</v>
      </c>
      <c r="O69" s="18">
        <v>1</v>
      </c>
      <c r="P69" s="18">
        <v>0</v>
      </c>
      <c r="Q69" s="18">
        <v>0</v>
      </c>
      <c r="R69">
        <f t="shared" si="1"/>
        <v>1</v>
      </c>
      <c r="T69" s="6" t="s">
        <v>126</v>
      </c>
      <c r="U69" s="19">
        <f t="shared" si="2"/>
        <v>590.12896382120459</v>
      </c>
      <c r="V69" s="19">
        <f t="shared" si="3"/>
        <v>0</v>
      </c>
      <c r="W69" s="19">
        <f t="shared" si="4"/>
        <v>0</v>
      </c>
    </row>
    <row r="70" spans="2:23" x14ac:dyDescent="0.2">
      <c r="B70" s="12" t="s">
        <v>23</v>
      </c>
      <c r="C70" s="12" t="s">
        <v>23</v>
      </c>
      <c r="D70" s="6" t="s">
        <v>127</v>
      </c>
      <c r="E70" s="8">
        <f>IFERROR(VLOOKUP(E$4&amp;$D70,'MIS 2018'!$E$2:$U$473,17,FALSE),VLOOKUP($D70,'MIS 2018'!$D$3:$U$473,18,FALSE))</f>
        <v>548.888995490056</v>
      </c>
      <c r="F70" s="8">
        <f>IFERROR(VLOOKUP(F$4&amp;$D70,'MIS 2018'!$E$2:$U$473,17,FALSE),VLOOKUP($D70,'MIS 2018'!$D$3:$U$473,18,FALSE))</f>
        <v>569.75968989700186</v>
      </c>
      <c r="G70" s="8">
        <f>IFERROR(VLOOKUP(G$4&amp;$D70,'MIS 2018'!$E$2:$U$473,17,FALSE),VLOOKUP($D70,'MIS 2018'!$D$3:$U$473,18,FALSE))</f>
        <v>436.38114975130532</v>
      </c>
      <c r="I70" s="6" t="s">
        <v>127</v>
      </c>
      <c r="J70" s="18">
        <f>IFERROR(VLOOKUP(J$4&amp;$I70,'W18'!$F$3:$H$110,2,FALSE)/VLOOKUP(J$4&amp;$I70,'W18'!$F$3:$H$110,2,FALSE),0)</f>
        <v>0</v>
      </c>
      <c r="K70" s="18">
        <f>IFERROR(VLOOKUP(K$4&amp;$I70,'W18'!$F$3:$H$110,2,FALSE)/VLOOKUP(K$4&amp;$I70,'W18'!$F$3:$H$110,2,FALSE),0)</f>
        <v>1</v>
      </c>
      <c r="L70" s="18">
        <f>IFERROR(VLOOKUP(L$4&amp;$I70,'W18'!$F$3:$H$110,2,FALSE)/VLOOKUP(L$4&amp;$I70,'W18'!$F$3:$H$110,2,FALSE),0)</f>
        <v>0</v>
      </c>
      <c r="N70" s="6" t="s">
        <v>127</v>
      </c>
      <c r="O70" s="18">
        <v>1</v>
      </c>
      <c r="P70" s="18">
        <v>0</v>
      </c>
      <c r="Q70" s="18">
        <v>0</v>
      </c>
      <c r="R70">
        <f t="shared" ref="R70:R92" si="5">SUM(O70:Q70)</f>
        <v>1</v>
      </c>
      <c r="T70" s="6" t="s">
        <v>127</v>
      </c>
      <c r="U70" s="19">
        <f t="shared" ref="U70:U92" si="6">E70*O70</f>
        <v>548.888995490056</v>
      </c>
      <c r="V70" s="19">
        <f t="shared" ref="V70:V92" si="7">F70*P70</f>
        <v>0</v>
      </c>
      <c r="W70" s="19">
        <f t="shared" ref="W70:W92" si="8">G70*Q70</f>
        <v>0</v>
      </c>
    </row>
    <row r="71" spans="2:23" x14ac:dyDescent="0.2">
      <c r="B71" s="12" t="s">
        <v>23</v>
      </c>
      <c r="C71" s="12" t="s">
        <v>23</v>
      </c>
      <c r="D71" s="6" t="s">
        <v>129</v>
      </c>
      <c r="E71" s="8">
        <f>IFERROR(VLOOKUP(E$4&amp;$D71,'MIS 2018'!$E$2:$U$473,17,FALSE),VLOOKUP($D71,'MIS 2018'!$D$3:$U$473,18,FALSE))</f>
        <v>594.41939299043338</v>
      </c>
      <c r="F71" s="8">
        <f>IFERROR(VLOOKUP(F$4&amp;$D71,'MIS 2018'!$E$2:$U$473,17,FALSE),VLOOKUP($D71,'MIS 2018'!$D$3:$U$473,18,FALSE))</f>
        <v>603.72161063219278</v>
      </c>
      <c r="G71" s="8">
        <f>IFERROR(VLOOKUP(G$4&amp;$D71,'MIS 2018'!$E$2:$U$473,17,FALSE),VLOOKUP($D71,'MIS 2018'!$D$3:$U$473,18,FALSE))</f>
        <v>506.38361908130543</v>
      </c>
      <c r="I71" s="6" t="s">
        <v>129</v>
      </c>
      <c r="J71" s="18">
        <f>IFERROR(VLOOKUP(J$4&amp;$I71,'W18'!$F$3:$H$110,2,FALSE)/VLOOKUP(J$4&amp;$I71,'W18'!$F$3:$H$110,2,FALSE),0)</f>
        <v>0</v>
      </c>
      <c r="K71" s="18">
        <f>IFERROR(VLOOKUP(K$4&amp;$I71,'W18'!$F$3:$H$110,2,FALSE)/VLOOKUP(K$4&amp;$I71,'W18'!$F$3:$H$110,2,FALSE),0)</f>
        <v>1</v>
      </c>
      <c r="L71" s="18">
        <f>IFERROR(VLOOKUP(L$4&amp;$I71,'W18'!$F$3:$H$110,2,FALSE)/VLOOKUP(L$4&amp;$I71,'W18'!$F$3:$H$110,2,FALSE),0)</f>
        <v>0</v>
      </c>
      <c r="N71" s="6" t="s">
        <v>129</v>
      </c>
      <c r="O71" s="18">
        <v>1</v>
      </c>
      <c r="P71" s="18">
        <v>0</v>
      </c>
      <c r="Q71" s="18">
        <v>0</v>
      </c>
      <c r="R71">
        <f t="shared" si="5"/>
        <v>1</v>
      </c>
      <c r="T71" s="6" t="s">
        <v>129</v>
      </c>
      <c r="U71" s="19">
        <f t="shared" si="6"/>
        <v>594.41939299043338</v>
      </c>
      <c r="V71" s="19">
        <f t="shared" si="7"/>
        <v>0</v>
      </c>
      <c r="W71" s="19">
        <f t="shared" si="8"/>
        <v>0</v>
      </c>
    </row>
    <row r="72" spans="2:23" x14ac:dyDescent="0.2">
      <c r="B72" s="12" t="s">
        <v>23</v>
      </c>
      <c r="C72" s="12" t="s">
        <v>23</v>
      </c>
      <c r="D72" s="6" t="s">
        <v>147</v>
      </c>
      <c r="E72" s="8">
        <f>IFERROR(VLOOKUP(E$4&amp;$D72,'MIS 2018'!$E$2:$U$473,17,FALSE),VLOOKUP($D72,'MIS 2018'!$D$3:$U$473,18,FALSE))</f>
        <v>645.25756943502483</v>
      </c>
      <c r="F72" s="8">
        <f>IFERROR(VLOOKUP(F$4&amp;$D72,'MIS 2018'!$E$2:$U$473,17,FALSE),VLOOKUP($D72,'MIS 2018'!$D$3:$U$473,18,FALSE))</f>
        <v>608.01741144167863</v>
      </c>
      <c r="G72" s="8">
        <f>IFERROR(VLOOKUP(G$4&amp;$D72,'MIS 2018'!$E$2:$U$473,17,FALSE),VLOOKUP($D72,'MIS 2018'!$D$3:$U$473,18,FALSE))</f>
        <v>543.10530110683749</v>
      </c>
      <c r="I72" s="6" t="s">
        <v>147</v>
      </c>
      <c r="J72" s="18">
        <f>IFERROR(VLOOKUP(J$4&amp;$I72,'W18'!$F$3:$H$110,2,FALSE)/VLOOKUP(J$4&amp;$I72,'W18'!$F$3:$H$110,2,FALSE),0)</f>
        <v>0</v>
      </c>
      <c r="K72" s="18">
        <f>IFERROR(VLOOKUP(K$4&amp;$I72,'W18'!$F$3:$H$110,2,FALSE)/VLOOKUP(K$4&amp;$I72,'W18'!$F$3:$H$110,2,FALSE),0)</f>
        <v>1</v>
      </c>
      <c r="L72" s="18">
        <f>IFERROR(VLOOKUP(L$4&amp;$I72,'W18'!$F$3:$H$110,2,FALSE)/VLOOKUP(L$4&amp;$I72,'W18'!$F$3:$H$110,2,FALSE),0)</f>
        <v>0</v>
      </c>
      <c r="N72" s="6" t="s">
        <v>147</v>
      </c>
      <c r="O72" s="18">
        <v>1</v>
      </c>
      <c r="P72" s="18">
        <v>0</v>
      </c>
      <c r="Q72" s="18">
        <v>0</v>
      </c>
      <c r="R72">
        <f t="shared" si="5"/>
        <v>1</v>
      </c>
      <c r="T72" s="6" t="s">
        <v>147</v>
      </c>
      <c r="U72" s="19">
        <f t="shared" si="6"/>
        <v>645.25756943502483</v>
      </c>
      <c r="V72" s="19">
        <f t="shared" si="7"/>
        <v>0</v>
      </c>
      <c r="W72" s="19">
        <f t="shared" si="8"/>
        <v>0</v>
      </c>
    </row>
    <row r="73" spans="2:23" x14ac:dyDescent="0.2">
      <c r="B73" s="12" t="s">
        <v>23</v>
      </c>
      <c r="C73" s="12" t="s">
        <v>23</v>
      </c>
      <c r="D73" s="6" t="s">
        <v>149</v>
      </c>
      <c r="E73" s="8">
        <f>IFERROR(VLOOKUP(E$4&amp;$D73,'MIS 2018'!$E$2:$U$473,17,FALSE),VLOOKUP($D73,'MIS 2018'!$D$3:$U$473,18,FALSE))</f>
        <v>638.99714438761316</v>
      </c>
      <c r="F73" s="8">
        <f>IFERROR(VLOOKUP(F$4&amp;$D73,'MIS 2018'!$E$2:$U$473,17,FALSE),VLOOKUP($D73,'MIS 2018'!$D$3:$U$473,18,FALSE))</f>
        <v>590.90917268994815</v>
      </c>
      <c r="G73" s="8">
        <f>IFERROR(VLOOKUP(G$4&amp;$D73,'MIS 2018'!$E$2:$U$473,17,FALSE),VLOOKUP($D73,'MIS 2018'!$D$3:$U$473,18,FALSE))</f>
        <v>559.5704328165441</v>
      </c>
      <c r="I73" s="6" t="s">
        <v>149</v>
      </c>
      <c r="J73" s="18">
        <f>IFERROR(VLOOKUP(J$4&amp;$I73,'W18'!$F$3:$H$110,2,FALSE)/VLOOKUP(J$4&amp;$I73,'W18'!$F$3:$H$110,2,FALSE),0)</f>
        <v>0</v>
      </c>
      <c r="K73" s="18">
        <f>IFERROR(VLOOKUP(K$4&amp;$I73,'W18'!$F$3:$H$110,2,FALSE)/VLOOKUP(K$4&amp;$I73,'W18'!$F$3:$H$110,2,FALSE),0)</f>
        <v>1</v>
      </c>
      <c r="L73" s="18">
        <f>IFERROR(VLOOKUP(L$4&amp;$I73,'W18'!$F$3:$H$110,2,FALSE)/VLOOKUP(L$4&amp;$I73,'W18'!$F$3:$H$110,2,FALSE),0)</f>
        <v>0</v>
      </c>
      <c r="N73" s="6" t="s">
        <v>149</v>
      </c>
      <c r="O73" s="18">
        <v>1</v>
      </c>
      <c r="P73" s="18">
        <v>0</v>
      </c>
      <c r="Q73" s="18">
        <v>0</v>
      </c>
      <c r="R73">
        <f t="shared" si="5"/>
        <v>1</v>
      </c>
      <c r="T73" s="6" t="s">
        <v>149</v>
      </c>
      <c r="U73" s="19">
        <f t="shared" si="6"/>
        <v>638.99714438761316</v>
      </c>
      <c r="V73" s="19">
        <f t="shared" si="7"/>
        <v>0</v>
      </c>
      <c r="W73" s="19">
        <f t="shared" si="8"/>
        <v>0</v>
      </c>
    </row>
    <row r="74" spans="2:23" x14ac:dyDescent="0.2">
      <c r="B74" s="12" t="s">
        <v>23</v>
      </c>
      <c r="C74" s="12" t="s">
        <v>23</v>
      </c>
      <c r="D74" s="6" t="s">
        <v>152</v>
      </c>
      <c r="E74" s="8">
        <f>IFERROR(VLOOKUP(E$4&amp;$D74,'MIS 2018'!$E$2:$U$473,17,FALSE),VLOOKUP($D74,'MIS 2018'!$D$3:$U$473,18,FALSE))</f>
        <v>650.8064395085961</v>
      </c>
      <c r="F74" s="8">
        <f>IFERROR(VLOOKUP(F$4&amp;$D74,'MIS 2018'!$E$2:$U$473,17,FALSE),VLOOKUP($D74,'MIS 2018'!$D$3:$U$473,18,FALSE))</f>
        <v>603.78394298579894</v>
      </c>
      <c r="G74" s="8">
        <f>IFERROR(VLOOKUP(G$4&amp;$D74,'MIS 2018'!$E$2:$U$473,17,FALSE),VLOOKUP($D74,'MIS 2018'!$D$3:$U$473,18,FALSE))</f>
        <v>518.71544607165231</v>
      </c>
      <c r="I74" s="6" t="s">
        <v>152</v>
      </c>
      <c r="J74" s="18">
        <f>IFERROR(VLOOKUP(J$4&amp;$I74,'W18'!$F$3:$H$110,2,FALSE)/VLOOKUP(J$4&amp;$I74,'W18'!$F$3:$H$110,2,FALSE),0)</f>
        <v>0</v>
      </c>
      <c r="K74" s="18">
        <f>IFERROR(VLOOKUP(K$4&amp;$I74,'W18'!$F$3:$H$110,2,FALSE)/VLOOKUP(K$4&amp;$I74,'W18'!$F$3:$H$110,2,FALSE),0)</f>
        <v>1</v>
      </c>
      <c r="L74" s="18">
        <f>IFERROR(VLOOKUP(L$4&amp;$I74,'W18'!$F$3:$H$110,2,FALSE)/VLOOKUP(L$4&amp;$I74,'W18'!$F$3:$H$110,2,FALSE),0)</f>
        <v>0</v>
      </c>
      <c r="N74" s="6" t="s">
        <v>152</v>
      </c>
      <c r="O74" s="18">
        <v>1</v>
      </c>
      <c r="P74" s="18">
        <v>0</v>
      </c>
      <c r="Q74" s="18">
        <v>0</v>
      </c>
      <c r="R74">
        <f t="shared" si="5"/>
        <v>1</v>
      </c>
      <c r="T74" s="6" t="s">
        <v>152</v>
      </c>
      <c r="U74" s="19">
        <f t="shared" si="6"/>
        <v>650.8064395085961</v>
      </c>
      <c r="V74" s="19">
        <f t="shared" si="7"/>
        <v>0</v>
      </c>
      <c r="W74" s="19">
        <f t="shared" si="8"/>
        <v>0</v>
      </c>
    </row>
    <row r="75" spans="2:23" x14ac:dyDescent="0.2">
      <c r="B75" s="12" t="s">
        <v>23</v>
      </c>
      <c r="C75" s="12" t="s">
        <v>23</v>
      </c>
      <c r="D75" s="6" t="s">
        <v>154</v>
      </c>
      <c r="E75" s="8">
        <f>IFERROR(VLOOKUP(E$4&amp;$D75,'MIS 2018'!$E$2:$U$473,17,FALSE),VLOOKUP($D75,'MIS 2018'!$D$3:$U$473,18,FALSE))</f>
        <v>583.67685360515327</v>
      </c>
      <c r="F75" s="8">
        <f>IFERROR(VLOOKUP(F$4&amp;$D75,'MIS 2018'!$E$2:$U$473,17,FALSE),VLOOKUP($D75,'MIS 2018'!$D$3:$U$473,18,FALSE))</f>
        <v>593.67908714581984</v>
      </c>
      <c r="G75" s="8">
        <f>IFERROR(VLOOKUP(G$4&amp;$D75,'MIS 2018'!$E$2:$U$473,17,FALSE),VLOOKUP($D75,'MIS 2018'!$D$3:$U$473,18,FALSE))</f>
        <v>532.73537841493987</v>
      </c>
      <c r="I75" s="6" t="s">
        <v>154</v>
      </c>
      <c r="J75" s="18">
        <f>IFERROR(VLOOKUP(J$4&amp;$I75,'W18'!$F$3:$H$110,2,FALSE)/VLOOKUP(J$4&amp;$I75,'W18'!$F$3:$H$110,2,FALSE),0)</f>
        <v>0</v>
      </c>
      <c r="K75" s="18">
        <f>IFERROR(VLOOKUP(K$4&amp;$I75,'W18'!$F$3:$H$110,2,FALSE)/VLOOKUP(K$4&amp;$I75,'W18'!$F$3:$H$110,2,FALSE),0)</f>
        <v>1</v>
      </c>
      <c r="L75" s="18">
        <f>IFERROR(VLOOKUP(L$4&amp;$I75,'W18'!$F$3:$H$110,2,FALSE)/VLOOKUP(L$4&amp;$I75,'W18'!$F$3:$H$110,2,FALSE),0)</f>
        <v>0</v>
      </c>
      <c r="N75" s="6" t="s">
        <v>154</v>
      </c>
      <c r="O75" s="18">
        <v>1</v>
      </c>
      <c r="P75" s="18">
        <v>0</v>
      </c>
      <c r="Q75" s="18">
        <v>0</v>
      </c>
      <c r="R75">
        <f t="shared" si="5"/>
        <v>1</v>
      </c>
      <c r="T75" s="6" t="s">
        <v>154</v>
      </c>
      <c r="U75" s="19">
        <f t="shared" si="6"/>
        <v>583.67685360515327</v>
      </c>
      <c r="V75" s="19">
        <f t="shared" si="7"/>
        <v>0</v>
      </c>
      <c r="W75" s="19">
        <f t="shared" si="8"/>
        <v>0</v>
      </c>
    </row>
    <row r="76" spans="2:23" x14ac:dyDescent="0.2">
      <c r="B76" s="12" t="s">
        <v>23</v>
      </c>
      <c r="C76" s="12" t="s">
        <v>23</v>
      </c>
      <c r="D76" s="6" t="s">
        <v>92</v>
      </c>
      <c r="E76" s="8">
        <f>IFERROR(VLOOKUP(E$4&amp;$D76,'MIS 2018'!$E$2:$U$473,17,FALSE),VLOOKUP($D76,'MIS 2018'!$D$3:$U$473,18,FALSE))</f>
        <v>629.68711630159817</v>
      </c>
      <c r="F76" s="8">
        <f>IFERROR(VLOOKUP(F$4&amp;$D76,'MIS 2018'!$E$2:$U$473,17,FALSE),VLOOKUP($D76,'MIS 2018'!$D$3:$U$473,18,FALSE))</f>
        <v>847.06606108343897</v>
      </c>
      <c r="G76" s="8">
        <f>IFERROR(VLOOKUP(G$4&amp;$D76,'MIS 2018'!$E$2:$U$473,17,FALSE),VLOOKUP($D76,'MIS 2018'!$D$3:$U$473,18,FALSE))</f>
        <v>529.92928555412391</v>
      </c>
      <c r="I76" s="6" t="s">
        <v>92</v>
      </c>
      <c r="J76" s="18">
        <f>IFERROR(VLOOKUP(J$4&amp;$I76,'W18'!$F$3:$H$110,2,FALSE)/VLOOKUP(J$4&amp;$I76,'W18'!$F$3:$H$110,2,FALSE),0)</f>
        <v>0</v>
      </c>
      <c r="K76" s="18">
        <f>IFERROR(VLOOKUP(K$4&amp;$I76,'W18'!$F$3:$H$110,2,FALSE)/VLOOKUP(K$4&amp;$I76,'W18'!$F$3:$H$110,2,FALSE),0)</f>
        <v>1</v>
      </c>
      <c r="L76" s="18">
        <f>IFERROR(VLOOKUP(L$4&amp;$I76,'W18'!$F$3:$H$110,2,FALSE)/VLOOKUP(L$4&amp;$I76,'W18'!$F$3:$H$110,2,FALSE),0)</f>
        <v>0</v>
      </c>
      <c r="N76" s="6" t="s">
        <v>92</v>
      </c>
      <c r="O76" s="18">
        <v>1</v>
      </c>
      <c r="P76" s="18">
        <v>0</v>
      </c>
      <c r="Q76" s="18">
        <v>0</v>
      </c>
      <c r="R76">
        <f t="shared" si="5"/>
        <v>1</v>
      </c>
      <c r="T76" s="6" t="s">
        <v>92</v>
      </c>
      <c r="U76" s="19">
        <f t="shared" si="6"/>
        <v>629.68711630159817</v>
      </c>
      <c r="V76" s="19">
        <f t="shared" si="7"/>
        <v>0</v>
      </c>
      <c r="W76" s="19">
        <f t="shared" si="8"/>
        <v>0</v>
      </c>
    </row>
    <row r="77" spans="2:23" x14ac:dyDescent="0.2">
      <c r="B77" s="12" t="s">
        <v>23</v>
      </c>
      <c r="C77" s="12" t="s">
        <v>23</v>
      </c>
      <c r="D77" s="6" t="s">
        <v>158</v>
      </c>
      <c r="E77" s="8">
        <f>IFERROR(VLOOKUP(E$4&amp;$D77,'MIS 2018'!$E$2:$U$473,17,FALSE),VLOOKUP($D77,'MIS 2018'!$D$3:$U$473,18,FALSE))</f>
        <v>646.01004352965526</v>
      </c>
      <c r="F77" s="8">
        <f>IFERROR(VLOOKUP(F$4&amp;$D77,'MIS 2018'!$E$2:$U$473,17,FALSE),VLOOKUP($D77,'MIS 2018'!$D$3:$U$473,18,FALSE))</f>
        <v>602.1675584604169</v>
      </c>
      <c r="G77" s="8">
        <f>IFERROR(VLOOKUP(G$4&amp;$D77,'MIS 2018'!$E$2:$U$473,17,FALSE),VLOOKUP($D77,'MIS 2018'!$D$3:$U$473,18,FALSE))</f>
        <v>487.07705881707619</v>
      </c>
      <c r="I77" s="6" t="s">
        <v>158</v>
      </c>
      <c r="J77" s="18">
        <f>IFERROR(VLOOKUP(J$4&amp;$I77,'W18'!$F$3:$H$110,2,FALSE)/VLOOKUP(J$4&amp;$I77,'W18'!$F$3:$H$110,2,FALSE),0)</f>
        <v>0</v>
      </c>
      <c r="K77" s="18">
        <f>IFERROR(VLOOKUP(K$4&amp;$I77,'W18'!$F$3:$H$110,2,FALSE)/VLOOKUP(K$4&amp;$I77,'W18'!$F$3:$H$110,2,FALSE),0)</f>
        <v>1</v>
      </c>
      <c r="L77" s="18">
        <f>IFERROR(VLOOKUP(L$4&amp;$I77,'W18'!$F$3:$H$110,2,FALSE)/VLOOKUP(L$4&amp;$I77,'W18'!$F$3:$H$110,2,FALSE),0)</f>
        <v>0</v>
      </c>
      <c r="N77" s="6" t="s">
        <v>158</v>
      </c>
      <c r="O77" s="18">
        <v>1</v>
      </c>
      <c r="P77" s="18">
        <v>0</v>
      </c>
      <c r="Q77" s="18">
        <v>0</v>
      </c>
      <c r="R77">
        <f t="shared" si="5"/>
        <v>1</v>
      </c>
      <c r="T77" s="6" t="s">
        <v>158</v>
      </c>
      <c r="U77" s="19">
        <f t="shared" si="6"/>
        <v>646.01004352965526</v>
      </c>
      <c r="V77" s="19">
        <f t="shared" si="7"/>
        <v>0</v>
      </c>
      <c r="W77" s="19">
        <f t="shared" si="8"/>
        <v>0</v>
      </c>
    </row>
    <row r="78" spans="2:23" x14ac:dyDescent="0.2">
      <c r="B78" s="12" t="s">
        <v>23</v>
      </c>
      <c r="C78" s="12" t="s">
        <v>23</v>
      </c>
      <c r="D78" s="6" t="s">
        <v>159</v>
      </c>
      <c r="E78" s="8">
        <f>IFERROR(VLOOKUP(E$4&amp;$D78,'MIS 2018'!$E$2:$U$473,17,FALSE),VLOOKUP($D78,'MIS 2018'!$D$3:$U$473,18,FALSE))</f>
        <v>638.23771269337635</v>
      </c>
      <c r="F78" s="8">
        <f>IFERROR(VLOOKUP(F$4&amp;$D78,'MIS 2018'!$E$2:$U$473,17,FALSE),VLOOKUP($D78,'MIS 2018'!$D$3:$U$473,18,FALSE))</f>
        <v>603.51641141974824</v>
      </c>
      <c r="G78" s="8">
        <f>IFERROR(VLOOKUP(G$4&amp;$D78,'MIS 2018'!$E$2:$U$473,17,FALSE),VLOOKUP($D78,'MIS 2018'!$D$3:$U$473,18,FALSE))</f>
        <v>535.98727523052446</v>
      </c>
      <c r="I78" s="6" t="s">
        <v>159</v>
      </c>
      <c r="J78" s="18">
        <f>IFERROR(VLOOKUP(J$4&amp;$I78,'W18'!$F$3:$H$110,2,FALSE)/VLOOKUP(J$4&amp;$I78,'W18'!$F$3:$H$110,2,FALSE),0)</f>
        <v>0</v>
      </c>
      <c r="K78" s="18">
        <f>IFERROR(VLOOKUP(K$4&amp;$I78,'W18'!$F$3:$H$110,2,FALSE)/VLOOKUP(K$4&amp;$I78,'W18'!$F$3:$H$110,2,FALSE),0)</f>
        <v>1</v>
      </c>
      <c r="L78" s="18">
        <f>IFERROR(VLOOKUP(L$4&amp;$I78,'W18'!$F$3:$H$110,2,FALSE)/VLOOKUP(L$4&amp;$I78,'W18'!$F$3:$H$110,2,FALSE),0)</f>
        <v>0</v>
      </c>
      <c r="N78" s="6" t="s">
        <v>159</v>
      </c>
      <c r="O78" s="18">
        <v>1</v>
      </c>
      <c r="P78" s="18">
        <v>0</v>
      </c>
      <c r="Q78" s="18">
        <v>0</v>
      </c>
      <c r="R78">
        <f t="shared" si="5"/>
        <v>1</v>
      </c>
      <c r="T78" s="6" t="s">
        <v>159</v>
      </c>
      <c r="U78" s="19">
        <f t="shared" si="6"/>
        <v>638.23771269337635</v>
      </c>
      <c r="V78" s="19">
        <f t="shared" si="7"/>
        <v>0</v>
      </c>
      <c r="W78" s="19">
        <f t="shared" si="8"/>
        <v>0</v>
      </c>
    </row>
    <row r="79" spans="2:23" x14ac:dyDescent="0.2">
      <c r="B79" s="12" t="s">
        <v>23</v>
      </c>
      <c r="C79" s="12" t="s">
        <v>23</v>
      </c>
      <c r="D79" s="6" t="s">
        <v>160</v>
      </c>
      <c r="E79" s="8">
        <f>IFERROR(VLOOKUP(E$4&amp;$D79,'MIS 2018'!$E$2:$U$473,17,FALSE),VLOOKUP($D79,'MIS 2018'!$D$3:$U$473,18,FALSE))</f>
        <v>613.000241949459</v>
      </c>
      <c r="F79" s="8">
        <f>IFERROR(VLOOKUP(F$4&amp;$D79,'MIS 2018'!$E$2:$U$473,17,FALSE),VLOOKUP($D79,'MIS 2018'!$D$3:$U$473,18,FALSE))</f>
        <v>589.76327335933411</v>
      </c>
      <c r="G79" s="8">
        <f>IFERROR(VLOOKUP(G$4&amp;$D79,'MIS 2018'!$E$2:$U$473,17,FALSE),VLOOKUP($D79,'MIS 2018'!$D$3:$U$473,18,FALSE))</f>
        <v>516.02752747941145</v>
      </c>
      <c r="I79" s="6" t="s">
        <v>160</v>
      </c>
      <c r="J79" s="18">
        <f>IFERROR(VLOOKUP(J$4&amp;$I79,'W18'!$F$3:$H$110,2,FALSE)/VLOOKUP(J$4&amp;$I79,'W18'!$F$3:$H$110,2,FALSE),0)</f>
        <v>0</v>
      </c>
      <c r="K79" s="18">
        <f>IFERROR(VLOOKUP(K$4&amp;$I79,'W18'!$F$3:$H$110,2,FALSE)/VLOOKUP(K$4&amp;$I79,'W18'!$F$3:$H$110,2,FALSE),0)</f>
        <v>1</v>
      </c>
      <c r="L79" s="18">
        <f>IFERROR(VLOOKUP(L$4&amp;$I79,'W18'!$F$3:$H$110,2,FALSE)/VLOOKUP(L$4&amp;$I79,'W18'!$F$3:$H$110,2,FALSE),0)</f>
        <v>0</v>
      </c>
      <c r="N79" s="6" t="s">
        <v>160</v>
      </c>
      <c r="O79" s="18">
        <v>1</v>
      </c>
      <c r="P79" s="18">
        <v>0</v>
      </c>
      <c r="Q79" s="18">
        <v>0</v>
      </c>
      <c r="R79">
        <f t="shared" si="5"/>
        <v>1</v>
      </c>
      <c r="T79" s="6" t="s">
        <v>160</v>
      </c>
      <c r="U79" s="19">
        <f t="shared" si="6"/>
        <v>613.000241949459</v>
      </c>
      <c r="V79" s="19">
        <f t="shared" si="7"/>
        <v>0</v>
      </c>
      <c r="W79" s="19">
        <f t="shared" si="8"/>
        <v>0</v>
      </c>
    </row>
    <row r="80" spans="2:23" x14ac:dyDescent="0.2">
      <c r="B80" s="7" t="s">
        <v>23</v>
      </c>
      <c r="C80" s="7" t="s">
        <v>23</v>
      </c>
      <c r="D80" s="7" t="s">
        <v>161</v>
      </c>
      <c r="E80" s="8">
        <f>IFERROR(VLOOKUP(E$4&amp;$D80,'MIS 2018'!$E$2:$U$473,17,FALSE),VLOOKUP($D80,'MIS 2018'!$D$3:$U$473,18,FALSE))</f>
        <v>612.94538526290523</v>
      </c>
      <c r="F80" s="8">
        <f>IFERROR(VLOOKUP(F$4&amp;$D80,'MIS 2018'!$E$2:$U$473,17,FALSE),VLOOKUP($D80,'MIS 2018'!$D$3:$U$473,18,FALSE))</f>
        <v>590.24763098298808</v>
      </c>
      <c r="G80" s="8">
        <f>IFERROR(VLOOKUP(G$4&amp;$D80,'MIS 2018'!$E$2:$U$473,17,FALSE),VLOOKUP($D80,'MIS 2018'!$D$3:$U$473,18,FALSE))</f>
        <v>540.8848773153868</v>
      </c>
      <c r="I80" s="7" t="s">
        <v>161</v>
      </c>
      <c r="J80" s="18">
        <f>IFERROR(VLOOKUP(J$4&amp;$I80,'W18'!$F$3:$H$110,2,FALSE)/VLOOKUP(J$4&amp;$I80,'W18'!$F$3:$H$110,2,FALSE),0)</f>
        <v>0</v>
      </c>
      <c r="K80" s="18">
        <f>IFERROR(VLOOKUP(K$4&amp;$I80,'W18'!$F$3:$H$110,2,FALSE)/VLOOKUP(K$4&amp;$I80,'W18'!$F$3:$H$110,2,FALSE),0)</f>
        <v>1</v>
      </c>
      <c r="L80" s="18">
        <f>IFERROR(VLOOKUP(L$4&amp;$I80,'W18'!$F$3:$H$110,2,FALSE)/VLOOKUP(L$4&amp;$I80,'W18'!$F$3:$H$110,2,FALSE),0)</f>
        <v>0</v>
      </c>
      <c r="N80" s="7" t="s">
        <v>161</v>
      </c>
      <c r="O80" s="18">
        <v>1</v>
      </c>
      <c r="P80" s="18">
        <v>0</v>
      </c>
      <c r="Q80" s="18">
        <v>0</v>
      </c>
      <c r="R80">
        <f t="shared" si="5"/>
        <v>1</v>
      </c>
      <c r="T80" s="7" t="s">
        <v>161</v>
      </c>
      <c r="U80" s="19">
        <f t="shared" si="6"/>
        <v>612.94538526290523</v>
      </c>
      <c r="V80" s="19">
        <f t="shared" si="7"/>
        <v>0</v>
      </c>
      <c r="W80" s="19">
        <f t="shared" si="8"/>
        <v>0</v>
      </c>
    </row>
    <row r="81" spans="2:23" x14ac:dyDescent="0.2">
      <c r="B81" s="7" t="s">
        <v>23</v>
      </c>
      <c r="C81" s="7" t="s">
        <v>23</v>
      </c>
      <c r="D81" s="7" t="s">
        <v>163</v>
      </c>
      <c r="E81" s="8">
        <f>IFERROR(VLOOKUP(E$4&amp;$D81,'MIS 2018'!$E$2:$U$473,17,FALSE),VLOOKUP($D81,'MIS 2018'!$D$3:$U$473,18,FALSE))</f>
        <v>627.02732903889546</v>
      </c>
      <c r="F81" s="8">
        <f>IFERROR(VLOOKUP(F$4&amp;$D81,'MIS 2018'!$E$2:$U$473,17,FALSE),VLOOKUP($D81,'MIS 2018'!$D$3:$U$473,18,FALSE))</f>
        <v>599.29595408721445</v>
      </c>
      <c r="G81" s="8">
        <f>IFERROR(VLOOKUP(G$4&amp;$D81,'MIS 2018'!$E$2:$U$473,17,FALSE),VLOOKUP($D81,'MIS 2018'!$D$3:$U$473,18,FALSE))</f>
        <v>526.45794373388298</v>
      </c>
      <c r="I81" s="7" t="s">
        <v>163</v>
      </c>
      <c r="J81" s="18">
        <f>IFERROR(VLOOKUP(J$4&amp;$I81,'W18'!$F$3:$H$110,2,FALSE)/VLOOKUP(J$4&amp;$I81,'W18'!$F$3:$H$110,2,FALSE),0)</f>
        <v>0</v>
      </c>
      <c r="K81" s="18">
        <f>IFERROR(VLOOKUP(K$4&amp;$I81,'W18'!$F$3:$H$110,2,FALSE)/VLOOKUP(K$4&amp;$I81,'W18'!$F$3:$H$110,2,FALSE),0)</f>
        <v>1</v>
      </c>
      <c r="L81" s="18">
        <f>IFERROR(VLOOKUP(L$4&amp;$I81,'W18'!$F$3:$H$110,2,FALSE)/VLOOKUP(L$4&amp;$I81,'W18'!$F$3:$H$110,2,FALSE),0)</f>
        <v>0</v>
      </c>
      <c r="N81" s="7" t="s">
        <v>163</v>
      </c>
      <c r="O81" s="18">
        <v>1</v>
      </c>
      <c r="P81" s="18">
        <v>0</v>
      </c>
      <c r="Q81" s="18">
        <v>0</v>
      </c>
      <c r="R81">
        <f t="shared" si="5"/>
        <v>1</v>
      </c>
      <c r="T81" s="7" t="s">
        <v>163</v>
      </c>
      <c r="U81" s="19">
        <f t="shared" si="6"/>
        <v>627.02732903889546</v>
      </c>
      <c r="V81" s="19">
        <f t="shared" si="7"/>
        <v>0</v>
      </c>
      <c r="W81" s="19">
        <f t="shared" si="8"/>
        <v>0</v>
      </c>
    </row>
    <row r="82" spans="2:23" x14ac:dyDescent="0.2">
      <c r="B82" s="7" t="s">
        <v>23</v>
      </c>
      <c r="C82" s="7" t="s">
        <v>23</v>
      </c>
      <c r="D82" s="7" t="s">
        <v>169</v>
      </c>
      <c r="E82" s="8">
        <f>IFERROR(VLOOKUP(E$4&amp;$D82,'MIS 2018'!$E$2:$U$473,17,FALSE),VLOOKUP($D82,'MIS 2018'!$D$3:$U$473,18,FALSE))</f>
        <v>655.31398149136874</v>
      </c>
      <c r="F82" s="8">
        <f>IFERROR(VLOOKUP(F$4&amp;$D82,'MIS 2018'!$E$2:$U$473,17,FALSE),VLOOKUP($D82,'MIS 2018'!$D$3:$U$473,18,FALSE))</f>
        <v>585.34074988360658</v>
      </c>
      <c r="G82" s="8">
        <f>IFERROR(VLOOKUP(G$4&amp;$D82,'MIS 2018'!$E$2:$U$473,17,FALSE),VLOOKUP($D82,'MIS 2018'!$D$3:$U$473,18,FALSE))</f>
        <v>516.4245422515761</v>
      </c>
      <c r="I82" s="7" t="s">
        <v>169</v>
      </c>
      <c r="J82" s="18">
        <f>IFERROR(VLOOKUP(J$4&amp;$I82,'W18'!$F$3:$H$110,2,FALSE)/VLOOKUP(J$4&amp;$I82,'W18'!$F$3:$H$110,2,FALSE),0)</f>
        <v>0</v>
      </c>
      <c r="K82" s="18">
        <f>IFERROR(VLOOKUP(K$4&amp;$I82,'W18'!$F$3:$H$110,2,FALSE)/VLOOKUP(K$4&amp;$I82,'W18'!$F$3:$H$110,2,FALSE),0)</f>
        <v>1</v>
      </c>
      <c r="L82" s="18">
        <f>IFERROR(VLOOKUP(L$4&amp;$I82,'W18'!$F$3:$H$110,2,FALSE)/VLOOKUP(L$4&amp;$I82,'W18'!$F$3:$H$110,2,FALSE),0)</f>
        <v>0</v>
      </c>
      <c r="N82" s="7" t="s">
        <v>169</v>
      </c>
      <c r="O82" s="18">
        <v>1</v>
      </c>
      <c r="P82" s="18">
        <v>0</v>
      </c>
      <c r="Q82" s="18">
        <v>0</v>
      </c>
      <c r="R82">
        <f t="shared" si="5"/>
        <v>1</v>
      </c>
      <c r="T82" s="7" t="s">
        <v>169</v>
      </c>
      <c r="U82" s="19">
        <f t="shared" si="6"/>
        <v>655.31398149136874</v>
      </c>
      <c r="V82" s="19">
        <f t="shared" si="7"/>
        <v>0</v>
      </c>
      <c r="W82" s="19">
        <f t="shared" si="8"/>
        <v>0</v>
      </c>
    </row>
    <row r="83" spans="2:23" x14ac:dyDescent="0.2">
      <c r="B83" s="7" t="s">
        <v>23</v>
      </c>
      <c r="C83" s="7" t="s">
        <v>23</v>
      </c>
      <c r="D83" s="7" t="s">
        <v>150</v>
      </c>
      <c r="E83" s="8">
        <f>IFERROR(VLOOKUP(E$4&amp;$D83,'MIS 2018'!$E$2:$U$473,17,FALSE),VLOOKUP($D83,'MIS 2018'!$D$3:$U$473,18,FALSE))</f>
        <v>626.88642249262</v>
      </c>
      <c r="F83" s="8">
        <f>IFERROR(VLOOKUP(F$4&amp;$D83,'MIS 2018'!$E$2:$U$473,17,FALSE),VLOOKUP($D83,'MIS 2018'!$D$3:$U$473,18,FALSE))</f>
        <v>598.64024823847888</v>
      </c>
      <c r="G83" s="8">
        <f>IFERROR(VLOOKUP(G$4&amp;$D83,'MIS 2018'!$E$2:$U$473,17,FALSE),VLOOKUP($D83,'MIS 2018'!$D$3:$U$473,18,FALSE))</f>
        <v>492.73637246376438</v>
      </c>
      <c r="I83" s="7" t="s">
        <v>150</v>
      </c>
      <c r="J83" s="18">
        <f>IFERROR(VLOOKUP(J$4&amp;$I83,'W18'!$F$3:$H$110,2,FALSE)/VLOOKUP(J$4&amp;$I83,'W18'!$F$3:$H$110,2,FALSE),0)</f>
        <v>1</v>
      </c>
      <c r="K83" s="18">
        <f>IFERROR(VLOOKUP(K$4&amp;$I83,'W18'!$F$3:$H$110,2,FALSE)/VLOOKUP(K$4&amp;$I83,'W18'!$F$3:$H$110,2,FALSE),0)</f>
        <v>0</v>
      </c>
      <c r="L83" s="18">
        <f>IFERROR(VLOOKUP(L$4&amp;$I83,'W18'!$F$3:$H$110,2,FALSE)/VLOOKUP(L$4&amp;$I83,'W18'!$F$3:$H$110,2,FALSE),0)</f>
        <v>0</v>
      </c>
      <c r="N83" s="7" t="s">
        <v>150</v>
      </c>
      <c r="O83" s="18">
        <v>1</v>
      </c>
      <c r="P83" s="18">
        <v>0</v>
      </c>
      <c r="Q83" s="18">
        <v>0</v>
      </c>
      <c r="R83">
        <f t="shared" si="5"/>
        <v>1</v>
      </c>
      <c r="T83" s="7" t="s">
        <v>150</v>
      </c>
      <c r="U83" s="19">
        <f t="shared" si="6"/>
        <v>626.88642249262</v>
      </c>
      <c r="V83" s="19">
        <f t="shared" si="7"/>
        <v>0</v>
      </c>
      <c r="W83" s="19">
        <f t="shared" si="8"/>
        <v>0</v>
      </c>
    </row>
    <row r="84" spans="2:23" x14ac:dyDescent="0.2">
      <c r="B84" s="7" t="s">
        <v>23</v>
      </c>
      <c r="C84" s="7" t="s">
        <v>23</v>
      </c>
      <c r="D84" s="7" t="s">
        <v>156</v>
      </c>
      <c r="E84" s="8">
        <f>IFERROR(VLOOKUP(E$4&amp;$D84,'MIS 2018'!$E$2:$U$473,17,FALSE),VLOOKUP($D84,'MIS 2018'!$D$3:$U$473,18,FALSE))</f>
        <v>631.0812221777926</v>
      </c>
      <c r="F84" s="8">
        <f>IFERROR(VLOOKUP(F$4&amp;$D84,'MIS 2018'!$E$2:$U$473,17,FALSE),VLOOKUP($D84,'MIS 2018'!$D$3:$U$473,18,FALSE))</f>
        <v>595.15556924133762</v>
      </c>
      <c r="G84" s="8">
        <f>IFERROR(VLOOKUP(G$4&amp;$D84,'MIS 2018'!$E$2:$U$473,17,FALSE),VLOOKUP($D84,'MIS 2018'!$D$3:$U$473,18,FALSE))</f>
        <v>505.47611751166221</v>
      </c>
      <c r="I84" s="7" t="s">
        <v>156</v>
      </c>
      <c r="J84" s="18">
        <f>IFERROR(VLOOKUP(J$4&amp;$I84,'W18'!$F$3:$H$110,2,FALSE)/VLOOKUP(J$4&amp;$I84,'W18'!$F$3:$H$110,2,FALSE),0)</f>
        <v>1</v>
      </c>
      <c r="K84" s="18">
        <f>IFERROR(VLOOKUP(K$4&amp;$I84,'W18'!$F$3:$H$110,2,FALSE)/VLOOKUP(K$4&amp;$I84,'W18'!$F$3:$H$110,2,FALSE),0)</f>
        <v>0</v>
      </c>
      <c r="L84" s="18">
        <f>IFERROR(VLOOKUP(L$4&amp;$I84,'W18'!$F$3:$H$110,2,FALSE)/VLOOKUP(L$4&amp;$I84,'W18'!$F$3:$H$110,2,FALSE),0)</f>
        <v>0</v>
      </c>
      <c r="N84" s="7" t="s">
        <v>156</v>
      </c>
      <c r="O84" s="18">
        <v>1</v>
      </c>
      <c r="P84" s="18">
        <v>0</v>
      </c>
      <c r="Q84" s="18">
        <v>0</v>
      </c>
      <c r="R84">
        <f t="shared" si="5"/>
        <v>1</v>
      </c>
      <c r="T84" s="7" t="s">
        <v>156</v>
      </c>
      <c r="U84" s="19">
        <f t="shared" si="6"/>
        <v>631.0812221777926</v>
      </c>
      <c r="V84" s="19">
        <f t="shared" si="7"/>
        <v>0</v>
      </c>
      <c r="W84" s="19">
        <f t="shared" si="8"/>
        <v>0</v>
      </c>
    </row>
    <row r="85" spans="2:23" x14ac:dyDescent="0.2">
      <c r="B85" s="7" t="s">
        <v>23</v>
      </c>
      <c r="C85" s="7" t="s">
        <v>23</v>
      </c>
      <c r="D85" s="7" t="s">
        <v>75</v>
      </c>
      <c r="E85" s="8">
        <f>IFERROR(VLOOKUP(E$4&amp;$D85,'MIS 2018'!$E$2:$U$473,17,FALSE),VLOOKUP($D85,'MIS 2018'!$D$3:$U$473,18,FALSE))</f>
        <v>706.48701622250292</v>
      </c>
      <c r="F85" s="8">
        <f>IFERROR(VLOOKUP(F$4&amp;$D85,'MIS 2018'!$E$2:$U$473,17,FALSE),VLOOKUP($D85,'MIS 2018'!$D$3:$U$473,18,FALSE))</f>
        <v>595.88156976959067</v>
      </c>
      <c r="G85" s="8">
        <f>IFERROR(VLOOKUP(G$4&amp;$D85,'MIS 2018'!$E$2:$U$473,17,FALSE),VLOOKUP($D85,'MIS 2018'!$D$3:$U$473,18,FALSE))</f>
        <v>501.22373994423197</v>
      </c>
      <c r="I85" s="7" t="s">
        <v>75</v>
      </c>
      <c r="J85" s="18">
        <f>IFERROR(VLOOKUP(J$4&amp;$I85,'W18'!$F$3:$H$110,2,FALSE)/VLOOKUP(J$4&amp;$I85,'W18'!$F$3:$H$110,2,FALSE),0)</f>
        <v>1</v>
      </c>
      <c r="K85" s="18">
        <f>IFERROR(VLOOKUP(K$4&amp;$I85,'W18'!$F$3:$H$110,2,FALSE)/VLOOKUP(K$4&amp;$I85,'W18'!$F$3:$H$110,2,FALSE),0)</f>
        <v>0</v>
      </c>
      <c r="L85" s="18">
        <f>IFERROR(VLOOKUP(L$4&amp;$I85,'W18'!$F$3:$H$110,2,FALSE)/VLOOKUP(L$4&amp;$I85,'W18'!$F$3:$H$110,2,FALSE),0)</f>
        <v>0</v>
      </c>
      <c r="N85" s="7" t="s">
        <v>75</v>
      </c>
      <c r="O85" s="18">
        <v>1</v>
      </c>
      <c r="P85" s="18">
        <v>0</v>
      </c>
      <c r="Q85" s="18">
        <v>0</v>
      </c>
      <c r="R85">
        <f t="shared" si="5"/>
        <v>1</v>
      </c>
      <c r="T85" s="7" t="s">
        <v>75</v>
      </c>
      <c r="U85" s="19">
        <f t="shared" si="6"/>
        <v>706.48701622250292</v>
      </c>
      <c r="V85" s="19">
        <f t="shared" si="7"/>
        <v>0</v>
      </c>
      <c r="W85" s="19">
        <f t="shared" si="8"/>
        <v>0</v>
      </c>
    </row>
    <row r="86" spans="2:23" x14ac:dyDescent="0.2">
      <c r="B86" s="7" t="s">
        <v>23</v>
      </c>
      <c r="C86" s="7" t="s">
        <v>23</v>
      </c>
      <c r="D86" s="7" t="s">
        <v>164</v>
      </c>
      <c r="E86" s="8">
        <f>IFERROR(VLOOKUP(E$4&amp;$D86,'MIS 2018'!$E$2:$U$473,17,FALSE),VLOOKUP($D86,'MIS 2018'!$D$3:$U$473,18,FALSE))</f>
        <v>631.18093034028175</v>
      </c>
      <c r="F86" s="8">
        <f>IFERROR(VLOOKUP(F$4&amp;$D86,'MIS 2018'!$E$2:$U$473,17,FALSE),VLOOKUP($D86,'MIS 2018'!$D$3:$U$473,18,FALSE))</f>
        <v>602.75130289684205</v>
      </c>
      <c r="G86" s="8">
        <f>IFERROR(VLOOKUP(G$4&amp;$D86,'MIS 2018'!$E$2:$U$473,17,FALSE),VLOOKUP($D86,'MIS 2018'!$D$3:$U$473,18,FALSE))</f>
        <v>523.84815396837064</v>
      </c>
      <c r="I86" s="7" t="s">
        <v>164</v>
      </c>
      <c r="J86" s="18">
        <f>IFERROR(VLOOKUP(J$4&amp;$I86,'W18'!$F$3:$H$110,2,FALSE)/VLOOKUP(J$4&amp;$I86,'W18'!$F$3:$H$110,2,FALSE),0)</f>
        <v>1</v>
      </c>
      <c r="K86" s="18">
        <f>IFERROR(VLOOKUP(K$4&amp;$I86,'W18'!$F$3:$H$110,2,FALSE)/VLOOKUP(K$4&amp;$I86,'W18'!$F$3:$H$110,2,FALSE),0)</f>
        <v>0</v>
      </c>
      <c r="L86" s="18">
        <f>IFERROR(VLOOKUP(L$4&amp;$I86,'W18'!$F$3:$H$110,2,FALSE)/VLOOKUP(L$4&amp;$I86,'W18'!$F$3:$H$110,2,FALSE),0)</f>
        <v>0</v>
      </c>
      <c r="N86" s="7" t="s">
        <v>164</v>
      </c>
      <c r="O86" s="18">
        <v>1</v>
      </c>
      <c r="P86" s="18">
        <v>0</v>
      </c>
      <c r="Q86" s="18">
        <v>0</v>
      </c>
      <c r="R86">
        <f t="shared" si="5"/>
        <v>1</v>
      </c>
      <c r="T86" s="7" t="s">
        <v>164</v>
      </c>
      <c r="U86" s="19">
        <f t="shared" si="6"/>
        <v>631.18093034028175</v>
      </c>
      <c r="V86" s="19">
        <f t="shared" si="7"/>
        <v>0</v>
      </c>
      <c r="W86" s="19">
        <f t="shared" si="8"/>
        <v>0</v>
      </c>
    </row>
    <row r="87" spans="2:23" x14ac:dyDescent="0.2">
      <c r="B87" s="7" t="s">
        <v>302</v>
      </c>
      <c r="C87" s="7" t="s">
        <v>25</v>
      </c>
      <c r="D87" s="7" t="s">
        <v>220</v>
      </c>
      <c r="E87" s="8">
        <f>IFERROR(VLOOKUP(E$4&amp;$D87,'MIS 2018'!$E$2:$U$473,17,FALSE),VLOOKUP($D87,'MIS 2018'!$D$3:$U$473,18,FALSE))</f>
        <v>2395.2656557217374</v>
      </c>
      <c r="F87" s="8">
        <f>IFERROR(VLOOKUP(F$4&amp;$D87,'MIS 2018'!$E$2:$U$473,17,FALSE),VLOOKUP($D87,'MIS 2018'!$D$3:$U$473,18,FALSE))</f>
        <v>2395.2656557217374</v>
      </c>
      <c r="G87" s="8">
        <f>IFERROR(VLOOKUP(G$4&amp;$D87,'MIS 2018'!$E$2:$U$473,17,FALSE),VLOOKUP($D87,'MIS 2018'!$D$3:$U$473,18,FALSE))</f>
        <v>2395.2656557217374</v>
      </c>
      <c r="I87" s="7" t="s">
        <v>220</v>
      </c>
      <c r="J87" s="18">
        <f>IFERROR(VLOOKUP(J$4&amp;$I87,'W18'!$F$3:$H$110,2,FALSE)/VLOOKUP(J$4&amp;$I87,'W18'!$F$3:$H$110,2,FALSE),0)</f>
        <v>0</v>
      </c>
      <c r="K87" s="18">
        <f>IFERROR(VLOOKUP(K$4&amp;$I87,'W18'!$F$3:$H$110,2,FALSE)/VLOOKUP(K$4&amp;$I87,'W18'!$F$3:$H$110,2,FALSE),0)</f>
        <v>0</v>
      </c>
      <c r="L87" s="18">
        <f>IFERROR(VLOOKUP(L$4&amp;$I87,'W18'!$F$3:$H$110,2,FALSE)/VLOOKUP(L$4&amp;$I87,'W18'!$F$3:$H$110,2,FALSE),0)</f>
        <v>1</v>
      </c>
      <c r="N87" s="7" t="s">
        <v>220</v>
      </c>
      <c r="O87" s="18">
        <v>1</v>
      </c>
      <c r="P87" s="18">
        <v>0</v>
      </c>
      <c r="Q87" s="18">
        <v>0</v>
      </c>
      <c r="R87">
        <f t="shared" si="5"/>
        <v>1</v>
      </c>
      <c r="T87" s="7" t="s">
        <v>220</v>
      </c>
      <c r="U87" s="19">
        <f t="shared" si="6"/>
        <v>2395.2656557217374</v>
      </c>
      <c r="V87" s="19">
        <f t="shared" si="7"/>
        <v>0</v>
      </c>
      <c r="W87" s="19">
        <f t="shared" si="8"/>
        <v>0</v>
      </c>
    </row>
    <row r="88" spans="2:23" x14ac:dyDescent="0.2">
      <c r="B88" s="7" t="s">
        <v>302</v>
      </c>
      <c r="C88" s="7" t="s">
        <v>25</v>
      </c>
      <c r="D88" s="7" t="s">
        <v>221</v>
      </c>
      <c r="E88" s="8">
        <f>IFERROR(VLOOKUP(E$4&amp;$D88,'MIS 2018'!$E$2:$U$473,17,FALSE),VLOOKUP($D88,'MIS 2018'!$D$3:$U$473,18,FALSE))</f>
        <v>2306.7232041233842</v>
      </c>
      <c r="F88" s="8">
        <f>IFERROR(VLOOKUP(F$4&amp;$D88,'MIS 2018'!$E$2:$U$473,17,FALSE),VLOOKUP($D88,'MIS 2018'!$D$3:$U$473,18,FALSE))</f>
        <v>2306.7232041233842</v>
      </c>
      <c r="G88" s="8">
        <f>IFERROR(VLOOKUP(G$4&amp;$D88,'MIS 2018'!$E$2:$U$473,17,FALSE),VLOOKUP($D88,'MIS 2018'!$D$3:$U$473,18,FALSE))</f>
        <v>2306.7232041233842</v>
      </c>
      <c r="I88" s="7" t="s">
        <v>221</v>
      </c>
      <c r="J88" s="18">
        <f>IFERROR(VLOOKUP(J$4&amp;$I88,'W18'!$F$3:$H$110,2,FALSE)/VLOOKUP(J$4&amp;$I88,'W18'!$F$3:$H$110,2,FALSE),0)</f>
        <v>0</v>
      </c>
      <c r="K88" s="18">
        <f>IFERROR(VLOOKUP(K$4&amp;$I88,'W18'!$F$3:$H$110,2,FALSE)/VLOOKUP(K$4&amp;$I88,'W18'!$F$3:$H$110,2,FALSE),0)</f>
        <v>0</v>
      </c>
      <c r="L88" s="18">
        <f>IFERROR(VLOOKUP(L$4&amp;$I88,'W18'!$F$3:$H$110,2,FALSE)/VLOOKUP(L$4&amp;$I88,'W18'!$F$3:$H$110,2,FALSE),0)</f>
        <v>1</v>
      </c>
      <c r="N88" s="7" t="s">
        <v>221</v>
      </c>
      <c r="O88" s="18">
        <v>1</v>
      </c>
      <c r="P88" s="18">
        <v>0</v>
      </c>
      <c r="Q88" s="18">
        <v>0</v>
      </c>
      <c r="R88">
        <f t="shared" si="5"/>
        <v>1</v>
      </c>
      <c r="T88" s="7" t="s">
        <v>221</v>
      </c>
      <c r="U88" s="19">
        <f t="shared" si="6"/>
        <v>2306.7232041233842</v>
      </c>
      <c r="V88" s="19">
        <f t="shared" si="7"/>
        <v>0</v>
      </c>
      <c r="W88" s="19">
        <f t="shared" si="8"/>
        <v>0</v>
      </c>
    </row>
    <row r="89" spans="2:23" x14ac:dyDescent="0.2">
      <c r="B89" s="7" t="s">
        <v>302</v>
      </c>
      <c r="C89" s="7" t="s">
        <v>35</v>
      </c>
      <c r="D89" s="7" t="s">
        <v>277</v>
      </c>
      <c r="E89" s="8">
        <f>IFERROR(VLOOKUP(E$4&amp;$D89,'MIS 2018'!$E$2:$U$473,17,FALSE),VLOOKUP($D89,'MIS 2018'!$D$3:$U$473,18,FALSE))</f>
        <v>2473.2017973051147</v>
      </c>
      <c r="F89" s="8">
        <f>IFERROR(VLOOKUP(F$4&amp;$D89,'MIS 2018'!$E$2:$U$473,17,FALSE),VLOOKUP($D89,'MIS 2018'!$D$3:$U$473,18,FALSE))</f>
        <v>2473.2017973051147</v>
      </c>
      <c r="G89" s="8">
        <f>IFERROR(VLOOKUP(G$4&amp;$D89,'MIS 2018'!$E$2:$U$473,17,FALSE),VLOOKUP($D89,'MIS 2018'!$D$3:$U$473,18,FALSE))</f>
        <v>2143.2123479085931</v>
      </c>
      <c r="I89" s="7" t="s">
        <v>277</v>
      </c>
      <c r="J89" s="18">
        <f>IFERROR(VLOOKUP(J$4&amp;$I89,'W18'!$F$3:$H$110,2,FALSE)/VLOOKUP(J$4&amp;$I89,'W18'!$F$3:$H$110,2,FALSE),0)</f>
        <v>0</v>
      </c>
      <c r="K89" s="18">
        <f>IFERROR(VLOOKUP(K$4&amp;$I89,'W18'!$F$3:$H$110,2,FALSE)/VLOOKUP(K$4&amp;$I89,'W18'!$F$3:$H$110,2,FALSE),0)</f>
        <v>1</v>
      </c>
      <c r="L89" s="18">
        <f>IFERROR(VLOOKUP(L$4&amp;$I89,'W18'!$F$3:$H$110,2,FALSE)/VLOOKUP(L$4&amp;$I89,'W18'!$F$3:$H$110,2,FALSE),0)</f>
        <v>0</v>
      </c>
      <c r="N89" s="7" t="s">
        <v>277</v>
      </c>
      <c r="O89" s="18">
        <v>1</v>
      </c>
      <c r="P89" s="18">
        <v>0</v>
      </c>
      <c r="Q89" s="18">
        <v>0</v>
      </c>
      <c r="R89">
        <f t="shared" si="5"/>
        <v>1</v>
      </c>
      <c r="T89" s="7" t="s">
        <v>277</v>
      </c>
      <c r="U89" s="19">
        <f t="shared" si="6"/>
        <v>2473.2017973051147</v>
      </c>
      <c r="V89" s="19">
        <f t="shared" si="7"/>
        <v>0</v>
      </c>
      <c r="W89" s="19">
        <f t="shared" si="8"/>
        <v>0</v>
      </c>
    </row>
    <row r="90" spans="2:23" x14ac:dyDescent="0.2">
      <c r="B90" s="7" t="s">
        <v>302</v>
      </c>
      <c r="C90" s="7" t="s">
        <v>35</v>
      </c>
      <c r="D90" s="7" t="s">
        <v>278</v>
      </c>
      <c r="E90" s="8">
        <f>IFERROR(VLOOKUP(E$4&amp;$D90,'MIS 2018'!$E$2:$U$473,17,FALSE),VLOOKUP($D90,'MIS 2018'!$D$3:$U$473,18,FALSE))</f>
        <v>2339.515346569628</v>
      </c>
      <c r="F90" s="8">
        <f>IFERROR(VLOOKUP(F$4&amp;$D90,'MIS 2018'!$E$2:$U$473,17,FALSE),VLOOKUP($D90,'MIS 2018'!$D$3:$U$473,18,FALSE))</f>
        <v>2339.515346569628</v>
      </c>
      <c r="G90" s="8">
        <f>IFERROR(VLOOKUP(G$4&amp;$D90,'MIS 2018'!$E$2:$U$473,17,FALSE),VLOOKUP($D90,'MIS 2018'!$D$3:$U$473,18,FALSE))</f>
        <v>2138.6202389966475</v>
      </c>
      <c r="I90" s="7" t="s">
        <v>278</v>
      </c>
      <c r="J90" s="18">
        <f>IFERROR(VLOOKUP(J$4&amp;$I90,'W18'!$F$3:$H$110,2,FALSE)/VLOOKUP(J$4&amp;$I90,'W18'!$F$3:$H$110,2,FALSE),0)</f>
        <v>0</v>
      </c>
      <c r="K90" s="18">
        <f>IFERROR(VLOOKUP(K$4&amp;$I90,'W18'!$F$3:$H$110,2,FALSE)/VLOOKUP(K$4&amp;$I90,'W18'!$F$3:$H$110,2,FALSE),0)</f>
        <v>1</v>
      </c>
      <c r="L90" s="18">
        <f>IFERROR(VLOOKUP(L$4&amp;$I90,'W18'!$F$3:$H$110,2,FALSE)/VLOOKUP(L$4&amp;$I90,'W18'!$F$3:$H$110,2,FALSE),0)</f>
        <v>0</v>
      </c>
      <c r="N90" s="7" t="s">
        <v>278</v>
      </c>
      <c r="O90" s="18">
        <v>1</v>
      </c>
      <c r="P90" s="18">
        <v>0</v>
      </c>
      <c r="Q90" s="18">
        <v>0</v>
      </c>
      <c r="R90">
        <f t="shared" si="5"/>
        <v>1</v>
      </c>
      <c r="T90" s="7" t="s">
        <v>278</v>
      </c>
      <c r="U90" s="19">
        <f t="shared" si="6"/>
        <v>2339.515346569628</v>
      </c>
      <c r="V90" s="19">
        <f t="shared" si="7"/>
        <v>0</v>
      </c>
      <c r="W90" s="19">
        <f t="shared" si="8"/>
        <v>0</v>
      </c>
    </row>
    <row r="91" spans="2:23" x14ac:dyDescent="0.2">
      <c r="B91" s="7" t="s">
        <v>302</v>
      </c>
      <c r="C91" s="7" t="s">
        <v>40</v>
      </c>
      <c r="D91" s="7" t="s">
        <v>289</v>
      </c>
      <c r="E91" s="8">
        <f>IFERROR(VLOOKUP(E$4&amp;$D91,'MIS 2018'!$E$2:$U$473,17,FALSE),VLOOKUP($D91,'MIS 2018'!$D$3:$U$473,18,FALSE))</f>
        <v>2174.3310292177848</v>
      </c>
      <c r="F91" s="8">
        <f>IFERROR(VLOOKUP(F$4&amp;$D91,'MIS 2018'!$E$2:$U$473,17,FALSE),VLOOKUP($D91,'MIS 2018'!$D$3:$U$473,18,FALSE))</f>
        <v>2174.3310292177848</v>
      </c>
      <c r="G91" s="8">
        <f>IFERROR(VLOOKUP(G$4&amp;$D91,'MIS 2018'!$E$2:$U$473,17,FALSE),VLOOKUP($D91,'MIS 2018'!$D$3:$U$473,18,FALSE))</f>
        <v>2174.3310292177848</v>
      </c>
      <c r="I91" s="7" t="s">
        <v>289</v>
      </c>
      <c r="J91" s="18">
        <f>IFERROR(VLOOKUP(J$4&amp;$I91,'W18'!$F$3:$H$110,2,FALSE)/VLOOKUP(J$4&amp;$I91,'W18'!$F$3:$H$110,2,FALSE),0)</f>
        <v>0</v>
      </c>
      <c r="K91" s="18">
        <f>IFERROR(VLOOKUP(K$4&amp;$I91,'W18'!$F$3:$H$110,2,FALSE)/VLOOKUP(K$4&amp;$I91,'W18'!$F$3:$H$110,2,FALSE),0)</f>
        <v>0</v>
      </c>
      <c r="L91" s="18">
        <f>IFERROR(VLOOKUP(L$4&amp;$I91,'W18'!$F$3:$H$110,2,FALSE)/VLOOKUP(L$4&amp;$I91,'W18'!$F$3:$H$110,2,FALSE),0)</f>
        <v>1</v>
      </c>
      <c r="N91" s="7" t="s">
        <v>289</v>
      </c>
      <c r="O91" s="18">
        <v>1</v>
      </c>
      <c r="P91" s="18">
        <v>0</v>
      </c>
      <c r="Q91" s="18">
        <v>0</v>
      </c>
      <c r="R91">
        <f t="shared" si="5"/>
        <v>1</v>
      </c>
      <c r="T91" s="7" t="s">
        <v>289</v>
      </c>
      <c r="U91" s="19">
        <f t="shared" si="6"/>
        <v>2174.3310292177848</v>
      </c>
      <c r="V91" s="19">
        <f t="shared" si="7"/>
        <v>0</v>
      </c>
      <c r="W91" s="19">
        <f t="shared" si="8"/>
        <v>0</v>
      </c>
    </row>
    <row r="92" spans="2:23" x14ac:dyDescent="0.2">
      <c r="B92" s="7" t="s">
        <v>302</v>
      </c>
      <c r="C92" s="7" t="s">
        <v>40</v>
      </c>
      <c r="D92" s="7" t="s">
        <v>290</v>
      </c>
      <c r="E92" s="8">
        <f>IFERROR(VLOOKUP(E$4&amp;$D92,'MIS 2018'!$E$2:$U$473,17,FALSE),VLOOKUP($D92,'MIS 2018'!$D$3:$U$473,18,FALSE))</f>
        <v>2179.3917985838602</v>
      </c>
      <c r="F92" s="8">
        <f>IFERROR(VLOOKUP(F$4&amp;$D92,'MIS 2018'!$E$2:$U$473,17,FALSE),VLOOKUP($D92,'MIS 2018'!$D$3:$U$473,18,FALSE))</f>
        <v>2179.3917985838602</v>
      </c>
      <c r="G92" s="8">
        <f>IFERROR(VLOOKUP(G$4&amp;$D92,'MIS 2018'!$E$2:$U$473,17,FALSE),VLOOKUP($D92,'MIS 2018'!$D$3:$U$473,18,FALSE))</f>
        <v>2179.3917985838602</v>
      </c>
      <c r="I92" s="7" t="s">
        <v>290</v>
      </c>
      <c r="J92" s="18">
        <f>IFERROR(VLOOKUP(J$4&amp;$I92,'W18'!$F$3:$H$110,2,FALSE)/VLOOKUP(J$4&amp;$I92,'W18'!$F$3:$H$110,2,FALSE),0)</f>
        <v>0</v>
      </c>
      <c r="K92" s="18">
        <f>IFERROR(VLOOKUP(K$4&amp;$I92,'W18'!$F$3:$H$110,2,FALSE)/VLOOKUP(K$4&amp;$I92,'W18'!$F$3:$H$110,2,FALSE),0)</f>
        <v>0</v>
      </c>
      <c r="L92" s="18">
        <f>IFERROR(VLOOKUP(L$4&amp;$I92,'W18'!$F$3:$H$110,2,FALSE)/VLOOKUP(L$4&amp;$I92,'W18'!$F$3:$H$110,2,FALSE),0)</f>
        <v>1</v>
      </c>
      <c r="N92" s="7" t="s">
        <v>290</v>
      </c>
      <c r="O92" s="18">
        <v>1</v>
      </c>
      <c r="P92" s="18">
        <v>0</v>
      </c>
      <c r="Q92" s="18">
        <v>0</v>
      </c>
      <c r="R92">
        <f t="shared" si="5"/>
        <v>1</v>
      </c>
      <c r="T92" s="7" t="s">
        <v>290</v>
      </c>
      <c r="U92" s="19">
        <f t="shared" si="6"/>
        <v>2179.3917985838602</v>
      </c>
      <c r="V92" s="19">
        <f t="shared" si="7"/>
        <v>0</v>
      </c>
      <c r="W92" s="19">
        <f t="shared" si="8"/>
        <v>0</v>
      </c>
    </row>
    <row r="93" spans="2:23" x14ac:dyDescent="0.2">
      <c r="C93" s="32" t="s">
        <v>357</v>
      </c>
    </row>
    <row r="94" spans="2:23" x14ac:dyDescent="0.2">
      <c r="C94" s="32" t="s">
        <v>358</v>
      </c>
    </row>
  </sheetData>
  <mergeCells count="11">
    <mergeCell ref="T2:T4"/>
    <mergeCell ref="U2:W2"/>
    <mergeCell ref="U3:W3"/>
    <mergeCell ref="E3:G3"/>
    <mergeCell ref="E2:G2"/>
    <mergeCell ref="N2:N4"/>
    <mergeCell ref="O2:Q2"/>
    <mergeCell ref="O3:Q3"/>
    <mergeCell ref="I2:I4"/>
    <mergeCell ref="J2:L2"/>
    <mergeCell ref="J3: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6E59D-AD5C-4256-AB6F-BA48868D6DE0}">
  <dimension ref="B2:H110"/>
  <sheetViews>
    <sheetView workbookViewId="0">
      <selection activeCell="H6" sqref="H6"/>
    </sheetView>
  </sheetViews>
  <sheetFormatPr defaultRowHeight="14.25" x14ac:dyDescent="0.2"/>
  <cols>
    <col min="6" max="6" width="11.125" customWidth="1"/>
  </cols>
  <sheetData>
    <row r="2" spans="2:8" ht="15" x14ac:dyDescent="0.25">
      <c r="B2" s="14" t="s">
        <v>297</v>
      </c>
      <c r="C2" s="14" t="s">
        <v>327</v>
      </c>
      <c r="D2" s="14" t="s">
        <v>332</v>
      </c>
      <c r="E2" s="14" t="s">
        <v>328</v>
      </c>
      <c r="F2" s="14" t="s">
        <v>331</v>
      </c>
      <c r="G2" s="14" t="s">
        <v>329</v>
      </c>
      <c r="H2" s="14" t="s">
        <v>330</v>
      </c>
    </row>
    <row r="3" spans="2:8" ht="15" x14ac:dyDescent="0.25">
      <c r="B3" s="15" t="s">
        <v>298</v>
      </c>
      <c r="C3" s="15" t="s">
        <v>12</v>
      </c>
      <c r="D3">
        <v>350</v>
      </c>
      <c r="E3" s="15" t="s">
        <v>100</v>
      </c>
      <c r="F3" s="15" t="str">
        <f>D3&amp;E3</f>
        <v>350VN384</v>
      </c>
      <c r="G3">
        <v>15</v>
      </c>
      <c r="H3">
        <v>8</v>
      </c>
    </row>
    <row r="4" spans="2:8" ht="15" x14ac:dyDescent="0.25">
      <c r="B4" s="15" t="s">
        <v>298</v>
      </c>
      <c r="C4" s="15" t="s">
        <v>12</v>
      </c>
      <c r="D4">
        <v>350</v>
      </c>
      <c r="E4" s="15" t="s">
        <v>101</v>
      </c>
      <c r="F4" s="15" t="str">
        <f t="shared" ref="F4:F67" si="0">D4&amp;E4</f>
        <v>350VN385</v>
      </c>
      <c r="G4">
        <v>20</v>
      </c>
      <c r="H4">
        <v>16</v>
      </c>
    </row>
    <row r="5" spans="2:8" ht="15" x14ac:dyDescent="0.25">
      <c r="B5" s="15" t="s">
        <v>298</v>
      </c>
      <c r="C5" s="15" t="s">
        <v>13</v>
      </c>
      <c r="D5">
        <v>787</v>
      </c>
      <c r="E5" s="15" t="s">
        <v>102</v>
      </c>
      <c r="F5" s="15" t="str">
        <f t="shared" si="0"/>
        <v>787VN414</v>
      </c>
      <c r="G5">
        <v>16</v>
      </c>
      <c r="H5">
        <v>10</v>
      </c>
    </row>
    <row r="6" spans="2:8" ht="15" x14ac:dyDescent="0.25">
      <c r="B6" s="15" t="s">
        <v>298</v>
      </c>
      <c r="C6" s="15" t="s">
        <v>13</v>
      </c>
      <c r="D6">
        <v>787</v>
      </c>
      <c r="E6" s="15" t="s">
        <v>103</v>
      </c>
      <c r="F6" s="15" t="str">
        <f t="shared" si="0"/>
        <v>787VN415</v>
      </c>
      <c r="G6">
        <v>20</v>
      </c>
      <c r="H6">
        <v>18</v>
      </c>
    </row>
    <row r="7" spans="2:8" ht="15" x14ac:dyDescent="0.25">
      <c r="B7" s="15" t="s">
        <v>298</v>
      </c>
      <c r="C7" s="15" t="s">
        <v>13</v>
      </c>
      <c r="D7">
        <v>787</v>
      </c>
      <c r="E7" s="15" t="s">
        <v>103</v>
      </c>
      <c r="F7" s="15" t="str">
        <f t="shared" si="0"/>
        <v>787VN415</v>
      </c>
      <c r="G7">
        <v>21</v>
      </c>
      <c r="H7">
        <v>18</v>
      </c>
    </row>
    <row r="8" spans="2:8" ht="15" x14ac:dyDescent="0.25">
      <c r="B8" s="15" t="s">
        <v>298</v>
      </c>
      <c r="C8" s="15" t="s">
        <v>13</v>
      </c>
      <c r="D8">
        <v>350</v>
      </c>
      <c r="E8" s="15" t="s">
        <v>104</v>
      </c>
      <c r="F8" s="15" t="str">
        <f t="shared" si="0"/>
        <v>350VN416</v>
      </c>
      <c r="G8">
        <v>5</v>
      </c>
      <c r="H8">
        <v>23</v>
      </c>
    </row>
    <row r="9" spans="2:8" ht="15" x14ac:dyDescent="0.25">
      <c r="B9" s="15" t="s">
        <v>298</v>
      </c>
      <c r="C9" s="15" t="s">
        <v>13</v>
      </c>
      <c r="D9">
        <v>350</v>
      </c>
      <c r="E9" s="15" t="s">
        <v>105</v>
      </c>
      <c r="F9" s="15" t="str">
        <f t="shared" si="0"/>
        <v>350VN417</v>
      </c>
      <c r="G9">
        <v>13</v>
      </c>
      <c r="H9">
        <v>10</v>
      </c>
    </row>
    <row r="10" spans="2:8" ht="15" x14ac:dyDescent="0.25">
      <c r="B10" s="15" t="s">
        <v>298</v>
      </c>
      <c r="C10" s="15" t="s">
        <v>14</v>
      </c>
      <c r="D10">
        <v>787</v>
      </c>
      <c r="E10" s="15" t="s">
        <v>106</v>
      </c>
      <c r="F10" s="15" t="str">
        <f t="shared" si="0"/>
        <v>787VN330</v>
      </c>
      <c r="G10">
        <v>6</v>
      </c>
      <c r="H10">
        <v>0</v>
      </c>
    </row>
    <row r="11" spans="2:8" ht="15" x14ac:dyDescent="0.25">
      <c r="B11" s="15" t="s">
        <v>298</v>
      </c>
      <c r="C11" s="15" t="s">
        <v>14</v>
      </c>
      <c r="D11">
        <v>787</v>
      </c>
      <c r="E11" s="15" t="s">
        <v>107</v>
      </c>
      <c r="F11" s="15" t="str">
        <f t="shared" si="0"/>
        <v>787VN331</v>
      </c>
      <c r="G11">
        <v>13</v>
      </c>
      <c r="H11">
        <v>10</v>
      </c>
    </row>
    <row r="12" spans="2:8" ht="15" x14ac:dyDescent="0.25">
      <c r="B12" s="15" t="s">
        <v>298</v>
      </c>
      <c r="C12" s="15" t="s">
        <v>17</v>
      </c>
      <c r="D12">
        <v>787</v>
      </c>
      <c r="E12" s="15" t="s">
        <v>111</v>
      </c>
      <c r="F12" s="15" t="str">
        <f t="shared" si="0"/>
        <v>787VN346</v>
      </c>
      <c r="G12">
        <v>6</v>
      </c>
      <c r="H12">
        <v>0</v>
      </c>
    </row>
    <row r="13" spans="2:8" ht="15" x14ac:dyDescent="0.25">
      <c r="B13" s="15" t="s">
        <v>298</v>
      </c>
      <c r="C13" s="15" t="s">
        <v>17</v>
      </c>
      <c r="D13">
        <v>787</v>
      </c>
      <c r="E13" s="15" t="s">
        <v>112</v>
      </c>
      <c r="F13" s="15" t="str">
        <f t="shared" si="0"/>
        <v>787VN347</v>
      </c>
      <c r="G13">
        <v>13</v>
      </c>
      <c r="H13">
        <v>10</v>
      </c>
    </row>
    <row r="14" spans="2:8" ht="15" x14ac:dyDescent="0.25">
      <c r="B14" s="15" t="s">
        <v>298</v>
      </c>
      <c r="C14" s="15" t="s">
        <v>17</v>
      </c>
      <c r="D14">
        <v>350</v>
      </c>
      <c r="E14" s="15" t="s">
        <v>111</v>
      </c>
      <c r="F14" s="15" t="str">
        <f t="shared" si="0"/>
        <v>350VN346</v>
      </c>
      <c r="G14">
        <v>6</v>
      </c>
      <c r="H14">
        <v>0</v>
      </c>
    </row>
    <row r="15" spans="2:8" ht="15" x14ac:dyDescent="0.25">
      <c r="B15" s="15" t="s">
        <v>298</v>
      </c>
      <c r="C15" s="15" t="s">
        <v>17</v>
      </c>
      <c r="D15">
        <v>350</v>
      </c>
      <c r="E15" s="15" t="s">
        <v>112</v>
      </c>
      <c r="F15" s="15" t="str">
        <f t="shared" si="0"/>
        <v>350VN347</v>
      </c>
      <c r="G15">
        <v>13</v>
      </c>
      <c r="H15">
        <v>10</v>
      </c>
    </row>
    <row r="16" spans="2:8" ht="15" x14ac:dyDescent="0.25">
      <c r="B16" s="15" t="s">
        <v>298</v>
      </c>
      <c r="C16" s="15" t="s">
        <v>17</v>
      </c>
      <c r="D16">
        <v>350</v>
      </c>
      <c r="E16" s="15" t="s">
        <v>112</v>
      </c>
      <c r="F16" s="15" t="str">
        <f t="shared" si="0"/>
        <v>350VN347</v>
      </c>
      <c r="G16">
        <v>14</v>
      </c>
      <c r="H16">
        <v>10</v>
      </c>
    </row>
    <row r="17" spans="2:8" ht="15" x14ac:dyDescent="0.25">
      <c r="B17" s="15" t="s">
        <v>298</v>
      </c>
      <c r="C17" s="15" t="s">
        <v>18</v>
      </c>
      <c r="D17">
        <v>350</v>
      </c>
      <c r="E17" s="15" t="s">
        <v>113</v>
      </c>
      <c r="F17" s="15" t="str">
        <f t="shared" si="0"/>
        <v>350VN310</v>
      </c>
      <c r="G17">
        <v>7</v>
      </c>
      <c r="H17">
        <v>0</v>
      </c>
    </row>
    <row r="18" spans="2:8" ht="15" x14ac:dyDescent="0.25">
      <c r="B18" s="15" t="s">
        <v>298</v>
      </c>
      <c r="C18" s="15" t="s">
        <v>18</v>
      </c>
      <c r="D18">
        <v>350</v>
      </c>
      <c r="E18" s="15" t="s">
        <v>114</v>
      </c>
      <c r="F18" s="15" t="str">
        <f t="shared" si="0"/>
        <v>350VN311</v>
      </c>
      <c r="G18">
        <v>14</v>
      </c>
      <c r="H18">
        <v>10</v>
      </c>
    </row>
    <row r="19" spans="2:8" ht="15" x14ac:dyDescent="0.25">
      <c r="B19" s="15" t="s">
        <v>298</v>
      </c>
      <c r="C19" s="15" t="s">
        <v>19</v>
      </c>
      <c r="D19">
        <v>787</v>
      </c>
      <c r="E19" s="15" t="s">
        <v>117</v>
      </c>
      <c r="F19" s="15" t="str">
        <f t="shared" si="0"/>
        <v>787VN512</v>
      </c>
      <c r="G19">
        <v>14</v>
      </c>
      <c r="H19">
        <v>10</v>
      </c>
    </row>
    <row r="20" spans="2:8" ht="15" x14ac:dyDescent="0.25">
      <c r="B20" s="15" t="s">
        <v>298</v>
      </c>
      <c r="C20" s="15" t="s">
        <v>19</v>
      </c>
      <c r="D20">
        <v>787</v>
      </c>
      <c r="E20" s="15" t="s">
        <v>118</v>
      </c>
      <c r="F20" s="15" t="str">
        <f t="shared" si="0"/>
        <v>787VN513</v>
      </c>
      <c r="G20">
        <v>18</v>
      </c>
      <c r="H20">
        <v>15</v>
      </c>
    </row>
    <row r="21" spans="2:8" ht="15" x14ac:dyDescent="0.25">
      <c r="B21" s="15" t="s">
        <v>298</v>
      </c>
      <c r="C21" s="15" t="s">
        <v>21</v>
      </c>
      <c r="D21">
        <v>330</v>
      </c>
      <c r="E21" s="15" t="s">
        <v>121</v>
      </c>
      <c r="F21" s="15" t="str">
        <f t="shared" si="0"/>
        <v>330VN426</v>
      </c>
      <c r="G21">
        <v>6</v>
      </c>
      <c r="H21">
        <v>0</v>
      </c>
    </row>
    <row r="22" spans="2:8" ht="15" x14ac:dyDescent="0.25">
      <c r="B22" s="15" t="s">
        <v>298</v>
      </c>
      <c r="C22" s="15" t="s">
        <v>21</v>
      </c>
      <c r="D22">
        <v>330</v>
      </c>
      <c r="E22" s="15" t="s">
        <v>122</v>
      </c>
      <c r="F22" s="15" t="str">
        <f t="shared" si="0"/>
        <v>330VN427</v>
      </c>
      <c r="G22">
        <v>13</v>
      </c>
      <c r="H22">
        <v>10</v>
      </c>
    </row>
    <row r="23" spans="2:8" ht="15" x14ac:dyDescent="0.25">
      <c r="B23" s="15" t="s">
        <v>298</v>
      </c>
      <c r="C23" s="15" t="s">
        <v>22</v>
      </c>
      <c r="D23">
        <v>350</v>
      </c>
      <c r="E23" s="15" t="s">
        <v>123</v>
      </c>
      <c r="F23" s="15" t="str">
        <f t="shared" si="0"/>
        <v>350VN530</v>
      </c>
      <c r="G23">
        <v>14</v>
      </c>
      <c r="H23">
        <v>10</v>
      </c>
    </row>
    <row r="24" spans="2:8" ht="15" x14ac:dyDescent="0.25">
      <c r="B24" s="15" t="s">
        <v>298</v>
      </c>
      <c r="C24" s="15" t="s">
        <v>22</v>
      </c>
      <c r="D24">
        <v>350</v>
      </c>
      <c r="E24" s="15" t="s">
        <v>124</v>
      </c>
      <c r="F24" s="15" t="str">
        <f t="shared" si="0"/>
        <v>350VN531</v>
      </c>
      <c r="G24">
        <v>18</v>
      </c>
      <c r="H24">
        <v>15</v>
      </c>
    </row>
    <row r="25" spans="2:8" ht="15" x14ac:dyDescent="0.25">
      <c r="B25" s="15" t="s">
        <v>298</v>
      </c>
      <c r="C25" s="15" t="s">
        <v>31</v>
      </c>
      <c r="D25">
        <v>350</v>
      </c>
      <c r="E25" s="15" t="s">
        <v>268</v>
      </c>
      <c r="F25" s="15" t="str">
        <f t="shared" si="0"/>
        <v>350VN408</v>
      </c>
      <c r="G25">
        <v>6</v>
      </c>
      <c r="H25">
        <v>23</v>
      </c>
    </row>
    <row r="26" spans="2:8" ht="15" x14ac:dyDescent="0.25">
      <c r="B26" s="15" t="s">
        <v>298</v>
      </c>
      <c r="C26" s="15" t="s">
        <v>31</v>
      </c>
      <c r="D26">
        <v>350</v>
      </c>
      <c r="E26" s="15" t="s">
        <v>269</v>
      </c>
      <c r="F26" s="15" t="str">
        <f t="shared" si="0"/>
        <v>350VN409</v>
      </c>
      <c r="G26">
        <v>13</v>
      </c>
      <c r="H26">
        <v>10</v>
      </c>
    </row>
    <row r="27" spans="2:8" ht="15" x14ac:dyDescent="0.25">
      <c r="B27" s="15" t="s">
        <v>298</v>
      </c>
      <c r="C27" s="15" t="s">
        <v>32</v>
      </c>
      <c r="D27">
        <v>787</v>
      </c>
      <c r="E27" s="15" t="s">
        <v>270</v>
      </c>
      <c r="F27" s="15" t="str">
        <f t="shared" si="0"/>
        <v>787VN320</v>
      </c>
      <c r="G27">
        <v>7</v>
      </c>
      <c r="H27">
        <v>0</v>
      </c>
    </row>
    <row r="28" spans="2:8" ht="15" x14ac:dyDescent="0.25">
      <c r="B28" s="15" t="s">
        <v>298</v>
      </c>
      <c r="C28" s="15" t="s">
        <v>32</v>
      </c>
      <c r="D28">
        <v>787</v>
      </c>
      <c r="E28" s="15" t="s">
        <v>271</v>
      </c>
      <c r="F28" s="15" t="str">
        <f t="shared" si="0"/>
        <v>787VN321</v>
      </c>
      <c r="G28">
        <v>14</v>
      </c>
      <c r="H28">
        <v>10</v>
      </c>
    </row>
    <row r="29" spans="2:8" ht="15" x14ac:dyDescent="0.25">
      <c r="B29" s="15" t="s">
        <v>298</v>
      </c>
      <c r="C29" s="15" t="s">
        <v>37</v>
      </c>
      <c r="D29">
        <v>350</v>
      </c>
      <c r="E29" s="15" t="s">
        <v>281</v>
      </c>
      <c r="F29" s="15" t="str">
        <f t="shared" si="0"/>
        <v>350VN300</v>
      </c>
      <c r="G29">
        <v>7</v>
      </c>
      <c r="H29">
        <v>0</v>
      </c>
    </row>
    <row r="30" spans="2:8" ht="15" x14ac:dyDescent="0.25">
      <c r="B30" s="15" t="s">
        <v>298</v>
      </c>
      <c r="C30" s="15" t="s">
        <v>37</v>
      </c>
      <c r="D30">
        <v>350</v>
      </c>
      <c r="E30" s="15" t="s">
        <v>282</v>
      </c>
      <c r="F30" s="15" t="str">
        <f t="shared" si="0"/>
        <v>350VN301</v>
      </c>
      <c r="G30">
        <v>13</v>
      </c>
      <c r="H30">
        <v>9</v>
      </c>
    </row>
    <row r="31" spans="2:8" ht="15" x14ac:dyDescent="0.25">
      <c r="B31" s="15" t="s">
        <v>298</v>
      </c>
      <c r="C31" s="15" t="s">
        <v>37</v>
      </c>
      <c r="D31">
        <v>350</v>
      </c>
      <c r="E31" s="15" t="s">
        <v>282</v>
      </c>
      <c r="F31" s="15" t="str">
        <f t="shared" si="0"/>
        <v>350VN301</v>
      </c>
      <c r="G31">
        <v>14</v>
      </c>
      <c r="H31">
        <v>9</v>
      </c>
    </row>
    <row r="32" spans="2:8" ht="15" x14ac:dyDescent="0.25">
      <c r="B32" s="15" t="s">
        <v>298</v>
      </c>
      <c r="C32" s="15" t="s">
        <v>37</v>
      </c>
      <c r="D32">
        <v>350</v>
      </c>
      <c r="E32" s="15" t="s">
        <v>283</v>
      </c>
      <c r="F32" s="15" t="str">
        <f t="shared" si="0"/>
        <v>350VN302</v>
      </c>
      <c r="G32">
        <v>13</v>
      </c>
      <c r="H32">
        <v>6</v>
      </c>
    </row>
    <row r="33" spans="2:8" ht="15" x14ac:dyDescent="0.25">
      <c r="B33" s="15" t="s">
        <v>298</v>
      </c>
      <c r="C33" s="15" t="s">
        <v>37</v>
      </c>
      <c r="D33">
        <v>350</v>
      </c>
      <c r="E33" s="15" t="s">
        <v>284</v>
      </c>
      <c r="F33" s="15" t="str">
        <f t="shared" si="0"/>
        <v>350VN303</v>
      </c>
      <c r="G33">
        <v>19</v>
      </c>
      <c r="H33">
        <v>14</v>
      </c>
    </row>
    <row r="34" spans="2:8" ht="15" x14ac:dyDescent="0.25">
      <c r="B34" s="15" t="s">
        <v>298</v>
      </c>
      <c r="C34" s="15" t="s">
        <v>38</v>
      </c>
      <c r="D34">
        <v>330</v>
      </c>
      <c r="E34" s="15" t="s">
        <v>285</v>
      </c>
      <c r="F34" s="15" t="str">
        <f t="shared" si="0"/>
        <v>330VN422</v>
      </c>
      <c r="G34">
        <v>7</v>
      </c>
      <c r="H34">
        <v>0</v>
      </c>
    </row>
    <row r="35" spans="2:8" ht="15" x14ac:dyDescent="0.25">
      <c r="B35" s="15" t="s">
        <v>298</v>
      </c>
      <c r="C35" s="15" t="s">
        <v>38</v>
      </c>
      <c r="D35">
        <v>330</v>
      </c>
      <c r="E35" s="15" t="s">
        <v>286</v>
      </c>
      <c r="F35" s="15" t="str">
        <f t="shared" si="0"/>
        <v>330VN423</v>
      </c>
      <c r="G35">
        <v>13</v>
      </c>
      <c r="H35">
        <v>10</v>
      </c>
    </row>
    <row r="36" spans="2:8" ht="15" x14ac:dyDescent="0.25">
      <c r="B36" s="15" t="s">
        <v>298</v>
      </c>
      <c r="C36" s="15" t="s">
        <v>39</v>
      </c>
      <c r="D36">
        <v>350</v>
      </c>
      <c r="E36" s="15" t="s">
        <v>287</v>
      </c>
      <c r="F36" s="15" t="str">
        <f t="shared" si="0"/>
        <v>350VN522</v>
      </c>
      <c r="G36">
        <v>14</v>
      </c>
      <c r="H36">
        <v>9</v>
      </c>
    </row>
    <row r="37" spans="2:8" ht="15" x14ac:dyDescent="0.25">
      <c r="B37" s="15" t="s">
        <v>298</v>
      </c>
      <c r="C37" s="15" t="s">
        <v>39</v>
      </c>
      <c r="D37">
        <v>350</v>
      </c>
      <c r="E37" s="15" t="s">
        <v>288</v>
      </c>
      <c r="F37" s="15" t="str">
        <f t="shared" si="0"/>
        <v>350VN523</v>
      </c>
      <c r="G37">
        <v>18</v>
      </c>
      <c r="H37">
        <v>15</v>
      </c>
    </row>
    <row r="38" spans="2:8" ht="15" x14ac:dyDescent="0.25">
      <c r="B38" s="15" t="s">
        <v>298</v>
      </c>
      <c r="C38" s="15" t="s">
        <v>39</v>
      </c>
      <c r="D38">
        <v>350</v>
      </c>
      <c r="E38" s="15" t="s">
        <v>288</v>
      </c>
      <c r="F38" s="15" t="str">
        <f t="shared" si="0"/>
        <v>350VN523</v>
      </c>
      <c r="G38">
        <v>19</v>
      </c>
      <c r="H38">
        <v>15</v>
      </c>
    </row>
    <row r="39" spans="2:8" ht="15" x14ac:dyDescent="0.25">
      <c r="B39" s="15" t="s">
        <v>300</v>
      </c>
      <c r="C39" s="15" t="s">
        <v>7</v>
      </c>
      <c r="D39">
        <v>350</v>
      </c>
      <c r="E39" s="15" t="s">
        <v>52</v>
      </c>
      <c r="F39" s="15" t="str">
        <f t="shared" si="0"/>
        <v>350VN18</v>
      </c>
      <c r="G39">
        <v>6</v>
      </c>
      <c r="H39">
        <v>13</v>
      </c>
    </row>
    <row r="40" spans="2:8" ht="15" x14ac:dyDescent="0.25">
      <c r="B40" s="15" t="s">
        <v>300</v>
      </c>
      <c r="C40" s="15" t="s">
        <v>7</v>
      </c>
      <c r="D40">
        <v>350</v>
      </c>
      <c r="E40" s="15" t="s">
        <v>53</v>
      </c>
      <c r="F40" s="15" t="str">
        <f t="shared" si="0"/>
        <v>350VN19</v>
      </c>
      <c r="G40">
        <v>6</v>
      </c>
      <c r="H40">
        <v>23</v>
      </c>
    </row>
    <row r="41" spans="2:8" ht="15" x14ac:dyDescent="0.25">
      <c r="B41" s="15" t="s">
        <v>300</v>
      </c>
      <c r="C41" s="15" t="s">
        <v>10</v>
      </c>
      <c r="D41">
        <v>787</v>
      </c>
      <c r="E41" s="15" t="s">
        <v>96</v>
      </c>
      <c r="F41" s="15" t="str">
        <f t="shared" si="0"/>
        <v>787VN64</v>
      </c>
      <c r="G41">
        <v>7</v>
      </c>
      <c r="H41">
        <v>19</v>
      </c>
    </row>
    <row r="42" spans="2:8" ht="15" x14ac:dyDescent="0.25">
      <c r="B42" s="16" t="s">
        <v>300</v>
      </c>
      <c r="C42" s="15" t="s">
        <v>10</v>
      </c>
      <c r="D42">
        <v>787</v>
      </c>
      <c r="E42" s="15" t="s">
        <v>97</v>
      </c>
      <c r="F42" s="15" t="str">
        <f t="shared" si="0"/>
        <v>787VN65</v>
      </c>
      <c r="G42">
        <v>17</v>
      </c>
      <c r="H42">
        <v>10</v>
      </c>
    </row>
    <row r="43" spans="2:8" ht="15" x14ac:dyDescent="0.25">
      <c r="B43" s="15" t="s">
        <v>300</v>
      </c>
      <c r="C43" s="15" t="s">
        <v>11</v>
      </c>
      <c r="D43">
        <v>787</v>
      </c>
      <c r="E43" s="15" t="s">
        <v>98</v>
      </c>
      <c r="F43" s="15" t="str">
        <f t="shared" si="0"/>
        <v>787VN36</v>
      </c>
      <c r="G43">
        <v>6</v>
      </c>
      <c r="H43">
        <v>13</v>
      </c>
    </row>
    <row r="44" spans="2:8" ht="15" x14ac:dyDescent="0.25">
      <c r="B44" s="15" t="s">
        <v>300</v>
      </c>
      <c r="C44" s="15" t="s">
        <v>11</v>
      </c>
      <c r="D44">
        <v>787</v>
      </c>
      <c r="E44" s="15" t="s">
        <v>99</v>
      </c>
      <c r="F44" s="15" t="str">
        <f t="shared" si="0"/>
        <v>787VN37</v>
      </c>
      <c r="G44">
        <v>6</v>
      </c>
      <c r="H44">
        <v>23</v>
      </c>
    </row>
    <row r="45" spans="2:8" ht="15" x14ac:dyDescent="0.25">
      <c r="B45" s="15" t="s">
        <v>300</v>
      </c>
      <c r="C45" s="15" t="s">
        <v>16</v>
      </c>
      <c r="D45">
        <v>787</v>
      </c>
      <c r="E45" s="15" t="s">
        <v>109</v>
      </c>
      <c r="F45" s="15" t="str">
        <f t="shared" si="0"/>
        <v>787VN54</v>
      </c>
      <c r="G45">
        <v>5</v>
      </c>
      <c r="H45">
        <v>11</v>
      </c>
    </row>
    <row r="46" spans="2:8" ht="15" x14ac:dyDescent="0.25">
      <c r="B46" s="15" t="s">
        <v>300</v>
      </c>
      <c r="C46" s="15" t="s">
        <v>16</v>
      </c>
      <c r="D46">
        <v>787</v>
      </c>
      <c r="E46" s="15" t="s">
        <v>110</v>
      </c>
      <c r="F46" s="15" t="str">
        <f t="shared" si="0"/>
        <v>787VN55</v>
      </c>
      <c r="G46">
        <v>7</v>
      </c>
      <c r="H46">
        <v>0</v>
      </c>
    </row>
    <row r="47" spans="2:8" ht="15" x14ac:dyDescent="0.25">
      <c r="B47" s="15" t="s">
        <v>300</v>
      </c>
      <c r="C47" s="15" t="s">
        <v>16</v>
      </c>
      <c r="D47">
        <v>787</v>
      </c>
      <c r="E47" s="15" t="s">
        <v>110</v>
      </c>
      <c r="F47" s="15" t="str">
        <f t="shared" si="0"/>
        <v>787VN55</v>
      </c>
      <c r="G47">
        <v>7</v>
      </c>
      <c r="H47">
        <v>1</v>
      </c>
    </row>
    <row r="48" spans="2:8" ht="15" x14ac:dyDescent="0.25">
      <c r="B48" s="15" t="s">
        <v>300</v>
      </c>
      <c r="C48" s="15" t="s">
        <v>27</v>
      </c>
      <c r="D48">
        <v>350</v>
      </c>
      <c r="E48" s="15" t="s">
        <v>226</v>
      </c>
      <c r="F48" s="15" t="str">
        <f t="shared" si="0"/>
        <v>350VN10</v>
      </c>
      <c r="G48">
        <v>7</v>
      </c>
      <c r="H48">
        <v>13</v>
      </c>
    </row>
    <row r="49" spans="2:8" ht="15" x14ac:dyDescent="0.25">
      <c r="B49" s="15" t="s">
        <v>300</v>
      </c>
      <c r="C49" s="15" t="s">
        <v>27</v>
      </c>
      <c r="D49">
        <v>350</v>
      </c>
      <c r="E49" s="15" t="s">
        <v>227</v>
      </c>
      <c r="F49" s="15" t="str">
        <f t="shared" si="0"/>
        <v>350VN11</v>
      </c>
      <c r="G49">
        <v>6</v>
      </c>
      <c r="H49">
        <v>23</v>
      </c>
    </row>
    <row r="50" spans="2:8" ht="15" x14ac:dyDescent="0.25">
      <c r="B50" s="15" t="s">
        <v>300</v>
      </c>
      <c r="C50" s="15" t="s">
        <v>30</v>
      </c>
      <c r="D50">
        <v>787</v>
      </c>
      <c r="E50" s="15" t="s">
        <v>266</v>
      </c>
      <c r="F50" s="15" t="str">
        <f t="shared" si="0"/>
        <v>787VN30</v>
      </c>
      <c r="G50">
        <v>7</v>
      </c>
      <c r="H50">
        <v>13</v>
      </c>
    </row>
    <row r="51" spans="2:8" ht="15" x14ac:dyDescent="0.25">
      <c r="B51" s="15" t="s">
        <v>300</v>
      </c>
      <c r="C51" s="15" t="s">
        <v>30</v>
      </c>
      <c r="D51">
        <v>787</v>
      </c>
      <c r="E51" s="15" t="s">
        <v>267</v>
      </c>
      <c r="F51" s="15" t="str">
        <f t="shared" si="0"/>
        <v>787VN31</v>
      </c>
      <c r="G51">
        <v>6</v>
      </c>
      <c r="H51">
        <v>23</v>
      </c>
    </row>
    <row r="52" spans="2:8" ht="15" x14ac:dyDescent="0.25">
      <c r="B52" s="15" t="s">
        <v>300</v>
      </c>
      <c r="C52" s="15" t="s">
        <v>34</v>
      </c>
      <c r="D52">
        <v>787</v>
      </c>
      <c r="E52" s="15" t="s">
        <v>275</v>
      </c>
      <c r="F52" s="15" t="str">
        <f t="shared" si="0"/>
        <v>787VN50</v>
      </c>
      <c r="G52">
        <v>6</v>
      </c>
      <c r="H52">
        <v>11</v>
      </c>
    </row>
    <row r="53" spans="2:8" ht="15" x14ac:dyDescent="0.25">
      <c r="B53" s="15" t="s">
        <v>300</v>
      </c>
      <c r="C53" s="15" t="s">
        <v>34</v>
      </c>
      <c r="D53">
        <v>787</v>
      </c>
      <c r="E53" s="15" t="s">
        <v>276</v>
      </c>
      <c r="F53" s="15" t="str">
        <f t="shared" si="0"/>
        <v>787VN51</v>
      </c>
      <c r="G53">
        <v>7</v>
      </c>
      <c r="H53">
        <v>0</v>
      </c>
    </row>
    <row r="54" spans="2:8" ht="15" x14ac:dyDescent="0.25">
      <c r="B54" s="15" t="s">
        <v>23</v>
      </c>
      <c r="C54" s="15" t="s">
        <v>23</v>
      </c>
      <c r="D54">
        <v>787</v>
      </c>
      <c r="E54" s="15" t="s">
        <v>128</v>
      </c>
      <c r="F54" s="15" t="str">
        <f t="shared" si="0"/>
        <v>787VN212</v>
      </c>
      <c r="G54">
        <v>8</v>
      </c>
      <c r="H54">
        <v>6</v>
      </c>
    </row>
    <row r="55" spans="2:8" ht="15" x14ac:dyDescent="0.25">
      <c r="B55" s="15" t="s">
        <v>23</v>
      </c>
      <c r="C55" s="15" t="s">
        <v>23</v>
      </c>
      <c r="D55">
        <v>787</v>
      </c>
      <c r="E55" s="15" t="s">
        <v>134</v>
      </c>
      <c r="F55" s="15" t="str">
        <f t="shared" si="0"/>
        <v>787VN223</v>
      </c>
      <c r="G55">
        <v>10</v>
      </c>
      <c r="H55">
        <v>8</v>
      </c>
    </row>
    <row r="56" spans="2:8" ht="15" x14ac:dyDescent="0.25">
      <c r="B56" s="15" t="s">
        <v>23</v>
      </c>
      <c r="C56" s="15" t="s">
        <v>23</v>
      </c>
      <c r="D56">
        <v>787</v>
      </c>
      <c r="E56" s="15" t="s">
        <v>180</v>
      </c>
      <c r="F56" s="15" t="str">
        <f t="shared" si="0"/>
        <v>787VN224</v>
      </c>
      <c r="G56">
        <v>10</v>
      </c>
      <c r="H56">
        <v>8</v>
      </c>
    </row>
    <row r="57" spans="2:8" ht="15" x14ac:dyDescent="0.25">
      <c r="B57" s="16" t="s">
        <v>23</v>
      </c>
      <c r="C57" s="15" t="s">
        <v>23</v>
      </c>
      <c r="D57">
        <v>787</v>
      </c>
      <c r="E57" s="15" t="s">
        <v>136</v>
      </c>
      <c r="F57" s="15" t="str">
        <f t="shared" si="0"/>
        <v>787VN226</v>
      </c>
      <c r="G57">
        <v>11</v>
      </c>
      <c r="H57">
        <v>9</v>
      </c>
    </row>
    <row r="58" spans="2:8" ht="15" x14ac:dyDescent="0.25">
      <c r="B58" s="15" t="s">
        <v>23</v>
      </c>
      <c r="C58" s="15" t="s">
        <v>23</v>
      </c>
      <c r="D58">
        <v>787</v>
      </c>
      <c r="E58" s="15" t="s">
        <v>137</v>
      </c>
      <c r="F58" s="15" t="str">
        <f t="shared" si="0"/>
        <v>787VN227</v>
      </c>
      <c r="G58">
        <v>12</v>
      </c>
      <c r="H58">
        <v>10</v>
      </c>
    </row>
    <row r="59" spans="2:8" ht="15" x14ac:dyDescent="0.25">
      <c r="B59" s="15" t="s">
        <v>23</v>
      </c>
      <c r="C59" s="15" t="s">
        <v>23</v>
      </c>
      <c r="D59">
        <v>787</v>
      </c>
      <c r="E59" s="15" t="s">
        <v>138</v>
      </c>
      <c r="F59" s="15" t="str">
        <f t="shared" si="0"/>
        <v>787VN228</v>
      </c>
      <c r="G59">
        <v>11</v>
      </c>
      <c r="H59">
        <v>9</v>
      </c>
    </row>
    <row r="60" spans="2:8" ht="15" x14ac:dyDescent="0.25">
      <c r="B60" s="15" t="s">
        <v>23</v>
      </c>
      <c r="C60" s="15" t="s">
        <v>23</v>
      </c>
      <c r="D60">
        <v>787</v>
      </c>
      <c r="E60" s="15" t="s">
        <v>140</v>
      </c>
      <c r="F60" s="15" t="str">
        <f t="shared" si="0"/>
        <v>787VN230</v>
      </c>
      <c r="G60">
        <v>12</v>
      </c>
      <c r="H60">
        <v>10</v>
      </c>
    </row>
    <row r="61" spans="2:8" ht="15" x14ac:dyDescent="0.25">
      <c r="B61" s="15" t="s">
        <v>23</v>
      </c>
      <c r="C61" s="15" t="s">
        <v>23</v>
      </c>
      <c r="D61">
        <v>787</v>
      </c>
      <c r="E61" s="15" t="s">
        <v>142</v>
      </c>
      <c r="F61" s="15" t="str">
        <f t="shared" si="0"/>
        <v>787VN232</v>
      </c>
      <c r="G61">
        <v>13</v>
      </c>
      <c r="H61">
        <v>11</v>
      </c>
    </row>
    <row r="62" spans="2:8" ht="15" x14ac:dyDescent="0.25">
      <c r="B62" s="15" t="s">
        <v>23</v>
      </c>
      <c r="C62" s="15" t="s">
        <v>23</v>
      </c>
      <c r="D62">
        <v>787</v>
      </c>
      <c r="E62" s="15" t="s">
        <v>145</v>
      </c>
      <c r="F62" s="15" t="str">
        <f t="shared" si="0"/>
        <v>787VN237</v>
      </c>
      <c r="G62">
        <v>15</v>
      </c>
      <c r="H62">
        <v>13</v>
      </c>
    </row>
    <row r="63" spans="2:8" ht="15" x14ac:dyDescent="0.25">
      <c r="B63" s="15" t="s">
        <v>23</v>
      </c>
      <c r="C63" s="15" t="s">
        <v>23</v>
      </c>
      <c r="D63">
        <v>787</v>
      </c>
      <c r="E63" s="15" t="s">
        <v>146</v>
      </c>
      <c r="F63" s="15" t="str">
        <f t="shared" si="0"/>
        <v>787VN238</v>
      </c>
      <c r="G63">
        <v>15</v>
      </c>
      <c r="H63">
        <v>13</v>
      </c>
    </row>
    <row r="64" spans="2:8" ht="15" x14ac:dyDescent="0.25">
      <c r="B64" s="15" t="s">
        <v>23</v>
      </c>
      <c r="C64" s="15" t="s">
        <v>23</v>
      </c>
      <c r="D64">
        <v>787</v>
      </c>
      <c r="E64" s="15" t="s">
        <v>148</v>
      </c>
      <c r="F64" s="15" t="str">
        <f t="shared" si="0"/>
        <v>787VN242</v>
      </c>
      <c r="G64">
        <v>16</v>
      </c>
      <c r="H64">
        <v>14</v>
      </c>
    </row>
    <row r="65" spans="2:8" ht="15" x14ac:dyDescent="0.25">
      <c r="B65" s="15" t="s">
        <v>23</v>
      </c>
      <c r="C65" s="15" t="s">
        <v>23</v>
      </c>
      <c r="D65">
        <v>787</v>
      </c>
      <c r="E65" s="15" t="s">
        <v>151</v>
      </c>
      <c r="F65" s="15" t="str">
        <f t="shared" si="0"/>
        <v>787VN247</v>
      </c>
      <c r="G65">
        <v>17</v>
      </c>
      <c r="H65">
        <v>15</v>
      </c>
    </row>
    <row r="66" spans="2:8" ht="15" x14ac:dyDescent="0.25">
      <c r="B66" s="15" t="s">
        <v>23</v>
      </c>
      <c r="C66" s="15" t="s">
        <v>23</v>
      </c>
      <c r="D66">
        <v>787</v>
      </c>
      <c r="E66" s="15" t="s">
        <v>153</v>
      </c>
      <c r="F66" s="15" t="str">
        <f t="shared" si="0"/>
        <v>787VN249</v>
      </c>
      <c r="G66">
        <v>17</v>
      </c>
      <c r="H66">
        <v>15</v>
      </c>
    </row>
    <row r="67" spans="2:8" ht="15" x14ac:dyDescent="0.25">
      <c r="B67" s="15" t="s">
        <v>23</v>
      </c>
      <c r="C67" s="15" t="s">
        <v>23</v>
      </c>
      <c r="D67">
        <v>787</v>
      </c>
      <c r="E67" s="15" t="s">
        <v>155</v>
      </c>
      <c r="F67" s="15" t="str">
        <f t="shared" si="0"/>
        <v>787VN256</v>
      </c>
      <c r="G67">
        <v>18</v>
      </c>
      <c r="H67">
        <v>16</v>
      </c>
    </row>
    <row r="68" spans="2:8" ht="15" x14ac:dyDescent="0.25">
      <c r="B68" s="15" t="s">
        <v>23</v>
      </c>
      <c r="C68" s="15" t="s">
        <v>23</v>
      </c>
      <c r="D68">
        <v>787</v>
      </c>
      <c r="E68" s="15" t="s">
        <v>157</v>
      </c>
      <c r="F68" s="15" t="str">
        <f t="shared" ref="F68:F110" si="1">D68&amp;E68</f>
        <v>787VN258</v>
      </c>
      <c r="G68">
        <v>18</v>
      </c>
      <c r="H68">
        <v>16</v>
      </c>
    </row>
    <row r="69" spans="2:8" ht="15" x14ac:dyDescent="0.25">
      <c r="B69" s="15" t="s">
        <v>23</v>
      </c>
      <c r="C69" s="15" t="s">
        <v>23</v>
      </c>
      <c r="D69">
        <v>787</v>
      </c>
      <c r="E69" s="15" t="s">
        <v>94</v>
      </c>
      <c r="F69" s="15" t="str">
        <f t="shared" si="1"/>
        <v>787VN259</v>
      </c>
      <c r="G69">
        <v>19</v>
      </c>
      <c r="H69">
        <v>17</v>
      </c>
    </row>
    <row r="70" spans="2:8" ht="15" x14ac:dyDescent="0.25">
      <c r="B70" s="15" t="s">
        <v>23</v>
      </c>
      <c r="C70" s="15" t="s">
        <v>23</v>
      </c>
      <c r="D70">
        <v>787</v>
      </c>
      <c r="E70" s="15" t="s">
        <v>162</v>
      </c>
      <c r="F70" s="15" t="str">
        <f t="shared" si="1"/>
        <v>787VN272</v>
      </c>
      <c r="G70">
        <v>21</v>
      </c>
      <c r="H70">
        <v>19</v>
      </c>
    </row>
    <row r="71" spans="2:8" ht="15" x14ac:dyDescent="0.25">
      <c r="B71" s="15" t="s">
        <v>23</v>
      </c>
      <c r="C71" s="15" t="s">
        <v>23</v>
      </c>
      <c r="D71">
        <v>787</v>
      </c>
      <c r="E71" s="15" t="s">
        <v>165</v>
      </c>
      <c r="F71" s="15" t="str">
        <f t="shared" si="1"/>
        <v>787VN277</v>
      </c>
      <c r="G71">
        <v>21</v>
      </c>
      <c r="H71">
        <v>19</v>
      </c>
    </row>
    <row r="72" spans="2:8" ht="15" x14ac:dyDescent="0.25">
      <c r="B72" s="15" t="s">
        <v>23</v>
      </c>
      <c r="C72" s="15" t="s">
        <v>23</v>
      </c>
      <c r="D72">
        <v>787</v>
      </c>
      <c r="E72" s="15" t="s">
        <v>166</v>
      </c>
      <c r="F72" s="15" t="str">
        <f t="shared" si="1"/>
        <v>787VN279</v>
      </c>
      <c r="G72">
        <v>22</v>
      </c>
      <c r="H72">
        <v>20</v>
      </c>
    </row>
    <row r="73" spans="2:8" ht="15" x14ac:dyDescent="0.25">
      <c r="B73" s="15" t="s">
        <v>23</v>
      </c>
      <c r="C73" s="15" t="s">
        <v>23</v>
      </c>
      <c r="D73">
        <v>787</v>
      </c>
      <c r="E73" s="15" t="s">
        <v>168</v>
      </c>
      <c r="F73" s="15" t="str">
        <f t="shared" si="1"/>
        <v>787VN284</v>
      </c>
      <c r="G73">
        <v>23</v>
      </c>
      <c r="H73">
        <v>21</v>
      </c>
    </row>
    <row r="74" spans="2:8" ht="15" x14ac:dyDescent="0.25">
      <c r="B74" s="15" t="s">
        <v>23</v>
      </c>
      <c r="C74" s="15" t="s">
        <v>23</v>
      </c>
      <c r="D74">
        <v>350</v>
      </c>
      <c r="E74" s="15" t="s">
        <v>126</v>
      </c>
      <c r="F74" s="15" t="str">
        <f t="shared" si="1"/>
        <v>350VN209</v>
      </c>
      <c r="G74">
        <v>8</v>
      </c>
      <c r="H74">
        <v>6</v>
      </c>
    </row>
    <row r="75" spans="2:8" ht="15" x14ac:dyDescent="0.25">
      <c r="B75" s="15" t="s">
        <v>23</v>
      </c>
      <c r="C75" s="15" t="s">
        <v>23</v>
      </c>
      <c r="D75">
        <v>350</v>
      </c>
      <c r="E75" s="15" t="s">
        <v>127</v>
      </c>
      <c r="F75" s="15" t="str">
        <f t="shared" si="1"/>
        <v>350VN211</v>
      </c>
      <c r="G75">
        <v>8</v>
      </c>
      <c r="H75">
        <v>6</v>
      </c>
    </row>
    <row r="76" spans="2:8" ht="15" x14ac:dyDescent="0.25">
      <c r="B76" s="15" t="s">
        <v>23</v>
      </c>
      <c r="C76" s="15" t="s">
        <v>23</v>
      </c>
      <c r="D76">
        <v>350</v>
      </c>
      <c r="E76" s="15" t="s">
        <v>129</v>
      </c>
      <c r="F76" s="15" t="str">
        <f t="shared" si="1"/>
        <v>350VN216</v>
      </c>
      <c r="G76">
        <v>9</v>
      </c>
      <c r="H76">
        <v>7</v>
      </c>
    </row>
    <row r="77" spans="2:8" ht="15" x14ac:dyDescent="0.25">
      <c r="B77" s="15" t="s">
        <v>23</v>
      </c>
      <c r="C77" s="15" t="s">
        <v>23</v>
      </c>
      <c r="D77">
        <v>350</v>
      </c>
      <c r="E77" s="15" t="s">
        <v>134</v>
      </c>
      <c r="F77" s="15" t="str">
        <f t="shared" si="1"/>
        <v>350VN223</v>
      </c>
      <c r="G77">
        <v>10</v>
      </c>
      <c r="H77">
        <v>8</v>
      </c>
    </row>
    <row r="78" spans="2:8" ht="15" x14ac:dyDescent="0.25">
      <c r="B78" s="15" t="s">
        <v>23</v>
      </c>
      <c r="C78" s="15" t="s">
        <v>23</v>
      </c>
      <c r="D78">
        <v>350</v>
      </c>
      <c r="E78" s="15" t="s">
        <v>137</v>
      </c>
      <c r="F78" s="15" t="str">
        <f t="shared" si="1"/>
        <v>350VN227</v>
      </c>
      <c r="G78">
        <v>12</v>
      </c>
      <c r="H78">
        <v>10</v>
      </c>
    </row>
    <row r="79" spans="2:8" ht="15" x14ac:dyDescent="0.25">
      <c r="B79" s="15" t="s">
        <v>23</v>
      </c>
      <c r="C79" s="15" t="s">
        <v>23</v>
      </c>
      <c r="D79">
        <v>350</v>
      </c>
      <c r="E79" s="15" t="s">
        <v>138</v>
      </c>
      <c r="F79" s="15" t="str">
        <f t="shared" si="1"/>
        <v>350VN228</v>
      </c>
      <c r="G79">
        <v>11</v>
      </c>
      <c r="H79">
        <v>9</v>
      </c>
    </row>
    <row r="80" spans="2:8" ht="15" x14ac:dyDescent="0.25">
      <c r="B80" s="15" t="s">
        <v>23</v>
      </c>
      <c r="C80" s="15" t="s">
        <v>23</v>
      </c>
      <c r="D80">
        <v>350</v>
      </c>
      <c r="E80" s="15" t="s">
        <v>140</v>
      </c>
      <c r="F80" s="15" t="str">
        <f t="shared" si="1"/>
        <v>350VN230</v>
      </c>
      <c r="G80">
        <v>12</v>
      </c>
      <c r="H80">
        <v>10</v>
      </c>
    </row>
    <row r="81" spans="2:8" ht="15" x14ac:dyDescent="0.25">
      <c r="B81" s="15" t="s">
        <v>23</v>
      </c>
      <c r="C81" s="15" t="s">
        <v>23</v>
      </c>
      <c r="D81">
        <v>350</v>
      </c>
      <c r="E81" s="15" t="s">
        <v>145</v>
      </c>
      <c r="F81" s="15" t="str">
        <f t="shared" si="1"/>
        <v>350VN237</v>
      </c>
      <c r="G81">
        <v>15</v>
      </c>
      <c r="H81">
        <v>13</v>
      </c>
    </row>
    <row r="82" spans="2:8" ht="15" x14ac:dyDescent="0.25">
      <c r="B82" s="15" t="s">
        <v>23</v>
      </c>
      <c r="C82" s="15" t="s">
        <v>23</v>
      </c>
      <c r="D82">
        <v>350</v>
      </c>
      <c r="E82" s="15" t="s">
        <v>146</v>
      </c>
      <c r="F82" s="15" t="str">
        <f t="shared" si="1"/>
        <v>350VN238</v>
      </c>
      <c r="G82">
        <v>15</v>
      </c>
      <c r="H82">
        <v>13</v>
      </c>
    </row>
    <row r="83" spans="2:8" ht="15" x14ac:dyDescent="0.25">
      <c r="B83" s="15" t="s">
        <v>23</v>
      </c>
      <c r="C83" s="15" t="s">
        <v>23</v>
      </c>
      <c r="D83">
        <v>350</v>
      </c>
      <c r="E83" s="15" t="s">
        <v>147</v>
      </c>
      <c r="F83" s="15" t="str">
        <f t="shared" si="1"/>
        <v>350VN239</v>
      </c>
      <c r="G83">
        <v>16</v>
      </c>
      <c r="H83">
        <v>14</v>
      </c>
    </row>
    <row r="84" spans="2:8" ht="15" x14ac:dyDescent="0.25">
      <c r="B84" s="15" t="s">
        <v>23</v>
      </c>
      <c r="C84" s="15" t="s">
        <v>23</v>
      </c>
      <c r="D84">
        <v>350</v>
      </c>
      <c r="E84" s="15" t="s">
        <v>148</v>
      </c>
      <c r="F84" s="15" t="str">
        <f t="shared" si="1"/>
        <v>350VN242</v>
      </c>
      <c r="G84">
        <v>16</v>
      </c>
      <c r="H84">
        <v>14</v>
      </c>
    </row>
    <row r="85" spans="2:8" ht="15" x14ac:dyDescent="0.25">
      <c r="B85" s="15" t="s">
        <v>23</v>
      </c>
      <c r="C85" s="15" t="s">
        <v>23</v>
      </c>
      <c r="D85">
        <v>350</v>
      </c>
      <c r="E85" s="15" t="s">
        <v>149</v>
      </c>
      <c r="F85" s="15" t="str">
        <f t="shared" si="1"/>
        <v>350VN243</v>
      </c>
      <c r="G85">
        <v>16</v>
      </c>
      <c r="H85">
        <v>14</v>
      </c>
    </row>
    <row r="86" spans="2:8" ht="15" x14ac:dyDescent="0.25">
      <c r="B86" s="15" t="s">
        <v>23</v>
      </c>
      <c r="C86" s="15" t="s">
        <v>23</v>
      </c>
      <c r="D86">
        <v>350</v>
      </c>
      <c r="E86" s="15" t="s">
        <v>152</v>
      </c>
      <c r="F86" s="15" t="str">
        <f t="shared" si="1"/>
        <v>350VN248</v>
      </c>
      <c r="G86">
        <v>17</v>
      </c>
      <c r="H86">
        <v>15</v>
      </c>
    </row>
    <row r="87" spans="2:8" ht="15" x14ac:dyDescent="0.25">
      <c r="B87" s="15" t="s">
        <v>23</v>
      </c>
      <c r="C87" s="15" t="s">
        <v>23</v>
      </c>
      <c r="D87">
        <v>350</v>
      </c>
      <c r="E87" s="15" t="s">
        <v>153</v>
      </c>
      <c r="F87" s="15" t="str">
        <f t="shared" si="1"/>
        <v>350VN249</v>
      </c>
      <c r="G87">
        <v>17</v>
      </c>
      <c r="H87">
        <v>15</v>
      </c>
    </row>
    <row r="88" spans="2:8" ht="15" x14ac:dyDescent="0.25">
      <c r="B88" s="15" t="s">
        <v>23</v>
      </c>
      <c r="C88" s="15" t="s">
        <v>23</v>
      </c>
      <c r="D88">
        <v>350</v>
      </c>
      <c r="E88" s="15" t="s">
        <v>154</v>
      </c>
      <c r="F88" s="15" t="str">
        <f t="shared" si="1"/>
        <v>350VN252</v>
      </c>
      <c r="G88">
        <v>17</v>
      </c>
      <c r="H88">
        <v>15</v>
      </c>
    </row>
    <row r="89" spans="2:8" ht="15" x14ac:dyDescent="0.25">
      <c r="B89" s="15" t="s">
        <v>23</v>
      </c>
      <c r="C89" s="15" t="s">
        <v>23</v>
      </c>
      <c r="D89">
        <v>350</v>
      </c>
      <c r="E89" s="15" t="s">
        <v>92</v>
      </c>
      <c r="F89" s="15" t="str">
        <f t="shared" si="1"/>
        <v>350VN253</v>
      </c>
      <c r="G89">
        <v>18</v>
      </c>
      <c r="H89">
        <v>16</v>
      </c>
    </row>
    <row r="90" spans="2:8" ht="15" x14ac:dyDescent="0.25">
      <c r="B90" s="15" t="s">
        <v>23</v>
      </c>
      <c r="C90" s="15" t="s">
        <v>23</v>
      </c>
      <c r="D90">
        <v>350</v>
      </c>
      <c r="E90" s="15" t="s">
        <v>157</v>
      </c>
      <c r="F90" s="15" t="str">
        <f t="shared" si="1"/>
        <v>350VN258</v>
      </c>
      <c r="G90">
        <v>18</v>
      </c>
      <c r="H90">
        <v>16</v>
      </c>
    </row>
    <row r="91" spans="2:8" ht="15" x14ac:dyDescent="0.25">
      <c r="B91" s="15" t="s">
        <v>23</v>
      </c>
      <c r="C91" s="15" t="s">
        <v>23</v>
      </c>
      <c r="D91">
        <v>350</v>
      </c>
      <c r="E91" s="15" t="s">
        <v>94</v>
      </c>
      <c r="F91" s="15" t="str">
        <f t="shared" si="1"/>
        <v>350VN259</v>
      </c>
      <c r="G91">
        <v>19</v>
      </c>
      <c r="H91">
        <v>17</v>
      </c>
    </row>
    <row r="92" spans="2:8" ht="15" x14ac:dyDescent="0.25">
      <c r="B92" s="15" t="s">
        <v>23</v>
      </c>
      <c r="C92" s="15" t="s">
        <v>23</v>
      </c>
      <c r="D92">
        <v>350</v>
      </c>
      <c r="E92" s="15" t="s">
        <v>158</v>
      </c>
      <c r="F92" s="15" t="str">
        <f t="shared" si="1"/>
        <v>350VN262</v>
      </c>
      <c r="G92">
        <v>19</v>
      </c>
      <c r="H92">
        <v>17</v>
      </c>
    </row>
    <row r="93" spans="2:8" ht="15" x14ac:dyDescent="0.25">
      <c r="B93" s="15" t="s">
        <v>23</v>
      </c>
      <c r="C93" s="15" t="s">
        <v>23</v>
      </c>
      <c r="D93">
        <v>350</v>
      </c>
      <c r="E93" s="15" t="s">
        <v>159</v>
      </c>
      <c r="F93" s="15" t="str">
        <f t="shared" si="1"/>
        <v>350VN266</v>
      </c>
      <c r="G93">
        <v>20</v>
      </c>
      <c r="H93">
        <v>18</v>
      </c>
    </row>
    <row r="94" spans="2:8" ht="15" x14ac:dyDescent="0.25">
      <c r="B94" s="15" t="s">
        <v>23</v>
      </c>
      <c r="C94" s="15" t="s">
        <v>23</v>
      </c>
      <c r="D94">
        <v>350</v>
      </c>
      <c r="E94" s="15" t="s">
        <v>160</v>
      </c>
      <c r="F94" s="15" t="str">
        <f t="shared" si="1"/>
        <v>350VN267</v>
      </c>
      <c r="G94">
        <v>20</v>
      </c>
      <c r="H94">
        <v>18</v>
      </c>
    </row>
    <row r="95" spans="2:8" ht="15" x14ac:dyDescent="0.25">
      <c r="B95" s="15" t="s">
        <v>23</v>
      </c>
      <c r="C95" s="15" t="s">
        <v>23</v>
      </c>
      <c r="D95">
        <v>350</v>
      </c>
      <c r="E95" s="15" t="s">
        <v>161</v>
      </c>
      <c r="F95" s="15" t="str">
        <f t="shared" si="1"/>
        <v>350VN269</v>
      </c>
      <c r="G95">
        <v>21</v>
      </c>
      <c r="H95">
        <v>19</v>
      </c>
    </row>
    <row r="96" spans="2:8" ht="15" x14ac:dyDescent="0.25">
      <c r="B96" s="15" t="s">
        <v>23</v>
      </c>
      <c r="C96" s="15" t="s">
        <v>23</v>
      </c>
      <c r="D96">
        <v>350</v>
      </c>
      <c r="E96" s="15" t="s">
        <v>163</v>
      </c>
      <c r="F96" s="15" t="str">
        <f t="shared" si="1"/>
        <v>350VN274</v>
      </c>
      <c r="G96">
        <v>21</v>
      </c>
      <c r="H96">
        <v>19</v>
      </c>
    </row>
    <row r="97" spans="2:8" ht="15" x14ac:dyDescent="0.25">
      <c r="B97" s="15" t="s">
        <v>23</v>
      </c>
      <c r="C97" s="15" t="s">
        <v>23</v>
      </c>
      <c r="D97">
        <v>350</v>
      </c>
      <c r="E97" s="15" t="s">
        <v>165</v>
      </c>
      <c r="F97" s="15" t="str">
        <f t="shared" si="1"/>
        <v>350VN277</v>
      </c>
      <c r="G97">
        <v>21</v>
      </c>
      <c r="H97">
        <v>19</v>
      </c>
    </row>
    <row r="98" spans="2:8" ht="15" x14ac:dyDescent="0.25">
      <c r="B98" s="15" t="s">
        <v>23</v>
      </c>
      <c r="C98" s="15" t="s">
        <v>23</v>
      </c>
      <c r="D98">
        <v>350</v>
      </c>
      <c r="E98" s="15" t="s">
        <v>166</v>
      </c>
      <c r="F98" s="15" t="str">
        <f t="shared" si="1"/>
        <v>350VN279</v>
      </c>
      <c r="G98">
        <v>22</v>
      </c>
      <c r="H98">
        <v>20</v>
      </c>
    </row>
    <row r="99" spans="2:8" ht="15" x14ac:dyDescent="0.25">
      <c r="B99" s="15" t="s">
        <v>23</v>
      </c>
      <c r="C99" s="15" t="s">
        <v>23</v>
      </c>
      <c r="D99">
        <v>350</v>
      </c>
      <c r="E99" s="15" t="s">
        <v>168</v>
      </c>
      <c r="F99" s="15" t="str">
        <f t="shared" si="1"/>
        <v>350VN284</v>
      </c>
      <c r="G99">
        <v>23</v>
      </c>
      <c r="H99">
        <v>21</v>
      </c>
    </row>
    <row r="100" spans="2:8" ht="15" x14ac:dyDescent="0.25">
      <c r="B100" s="15" t="s">
        <v>23</v>
      </c>
      <c r="C100" s="15" t="s">
        <v>23</v>
      </c>
      <c r="D100">
        <v>350</v>
      </c>
      <c r="E100" s="15" t="s">
        <v>169</v>
      </c>
      <c r="F100" s="15" t="str">
        <f t="shared" si="1"/>
        <v>350VN285</v>
      </c>
      <c r="G100">
        <v>23</v>
      </c>
      <c r="H100">
        <v>21</v>
      </c>
    </row>
    <row r="101" spans="2:8" ht="15" x14ac:dyDescent="0.25">
      <c r="B101" s="15" t="s">
        <v>23</v>
      </c>
      <c r="C101" s="15" t="s">
        <v>23</v>
      </c>
      <c r="D101">
        <v>330</v>
      </c>
      <c r="E101" s="15" t="s">
        <v>150</v>
      </c>
      <c r="F101" s="15" t="str">
        <f t="shared" si="1"/>
        <v>330VN246</v>
      </c>
      <c r="G101">
        <v>16</v>
      </c>
      <c r="H101">
        <v>14</v>
      </c>
    </row>
    <row r="102" spans="2:8" ht="15" x14ac:dyDescent="0.25">
      <c r="B102" s="15" t="s">
        <v>23</v>
      </c>
      <c r="C102" s="15" t="s">
        <v>23</v>
      </c>
      <c r="D102">
        <v>330</v>
      </c>
      <c r="E102" s="15" t="s">
        <v>156</v>
      </c>
      <c r="F102" s="15" t="str">
        <f t="shared" si="1"/>
        <v>330VN257</v>
      </c>
      <c r="G102">
        <v>18</v>
      </c>
      <c r="H102">
        <v>16</v>
      </c>
    </row>
    <row r="103" spans="2:8" ht="15" x14ac:dyDescent="0.25">
      <c r="B103" s="15" t="s">
        <v>23</v>
      </c>
      <c r="C103" s="15" t="s">
        <v>23</v>
      </c>
      <c r="D103">
        <v>330</v>
      </c>
      <c r="E103" s="15" t="s">
        <v>75</v>
      </c>
      <c r="F103" s="15" t="str">
        <f t="shared" si="1"/>
        <v>330VN263</v>
      </c>
      <c r="G103">
        <v>20</v>
      </c>
      <c r="H103">
        <v>18</v>
      </c>
    </row>
    <row r="104" spans="2:8" ht="15" x14ac:dyDescent="0.25">
      <c r="B104" s="15" t="s">
        <v>23</v>
      </c>
      <c r="C104" s="15" t="s">
        <v>23</v>
      </c>
      <c r="D104">
        <v>330</v>
      </c>
      <c r="E104" s="15" t="s">
        <v>164</v>
      </c>
      <c r="F104" s="15" t="str">
        <f t="shared" si="1"/>
        <v>330VN276</v>
      </c>
      <c r="G104">
        <v>22</v>
      </c>
      <c r="H104">
        <v>20</v>
      </c>
    </row>
    <row r="105" spans="2:8" ht="15" x14ac:dyDescent="0.25">
      <c r="B105" s="15" t="s">
        <v>302</v>
      </c>
      <c r="C105" s="15" t="s">
        <v>25</v>
      </c>
      <c r="D105">
        <v>787</v>
      </c>
      <c r="E105" s="15" t="s">
        <v>220</v>
      </c>
      <c r="F105" s="15" t="str">
        <f t="shared" si="1"/>
        <v>787VN786</v>
      </c>
      <c r="G105">
        <v>20</v>
      </c>
      <c r="H105">
        <v>15</v>
      </c>
    </row>
    <row r="106" spans="2:8" ht="15" x14ac:dyDescent="0.25">
      <c r="B106" s="15" t="s">
        <v>302</v>
      </c>
      <c r="C106" s="15" t="s">
        <v>25</v>
      </c>
      <c r="D106">
        <v>787</v>
      </c>
      <c r="E106" s="15" t="s">
        <v>221</v>
      </c>
      <c r="F106" s="15" t="str">
        <f t="shared" si="1"/>
        <v>787VN787</v>
      </c>
      <c r="G106">
        <v>13</v>
      </c>
      <c r="H106">
        <v>23</v>
      </c>
    </row>
    <row r="107" spans="2:8" ht="15" x14ac:dyDescent="0.25">
      <c r="B107" s="15" t="s">
        <v>302</v>
      </c>
      <c r="C107" s="15" t="s">
        <v>35</v>
      </c>
      <c r="D107">
        <v>350</v>
      </c>
      <c r="E107" s="15" t="s">
        <v>277</v>
      </c>
      <c r="F107" s="15" t="str">
        <f t="shared" si="1"/>
        <v>350VN780</v>
      </c>
      <c r="G107">
        <v>15</v>
      </c>
      <c r="H107">
        <v>11</v>
      </c>
    </row>
    <row r="108" spans="2:8" ht="15" x14ac:dyDescent="0.25">
      <c r="B108" s="15" t="s">
        <v>302</v>
      </c>
      <c r="C108" s="15" t="s">
        <v>35</v>
      </c>
      <c r="D108">
        <v>350</v>
      </c>
      <c r="E108" s="15" t="s">
        <v>278</v>
      </c>
      <c r="F108" s="15" t="str">
        <f t="shared" si="1"/>
        <v>350VN781</v>
      </c>
      <c r="G108">
        <v>9</v>
      </c>
      <c r="H108">
        <v>21</v>
      </c>
    </row>
    <row r="109" spans="2:8" ht="15" x14ac:dyDescent="0.25">
      <c r="B109" s="15" t="s">
        <v>302</v>
      </c>
      <c r="C109" s="15" t="s">
        <v>40</v>
      </c>
      <c r="D109">
        <v>787</v>
      </c>
      <c r="E109" s="15" t="s">
        <v>289</v>
      </c>
      <c r="F109" s="15" t="str">
        <f t="shared" si="1"/>
        <v>787VN772</v>
      </c>
      <c r="G109">
        <v>16</v>
      </c>
      <c r="H109">
        <v>11</v>
      </c>
    </row>
    <row r="110" spans="2:8" ht="15" x14ac:dyDescent="0.25">
      <c r="B110" s="15" t="s">
        <v>302</v>
      </c>
      <c r="C110" s="15" t="s">
        <v>40</v>
      </c>
      <c r="D110">
        <v>787</v>
      </c>
      <c r="E110" s="15" t="s">
        <v>290</v>
      </c>
      <c r="F110" s="15" t="str">
        <f t="shared" si="1"/>
        <v>787VN773</v>
      </c>
      <c r="G110">
        <v>9</v>
      </c>
      <c r="H110">
        <v>21</v>
      </c>
    </row>
  </sheetData>
  <autoFilter ref="B2:H110" xr:uid="{3A717E40-8469-42EA-BDB9-04C98A7D83B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A303C-341B-478B-8313-089B4A0B0350}">
  <dimension ref="A1:U473"/>
  <sheetViews>
    <sheetView workbookViewId="0">
      <selection activeCell="G17" sqref="G17"/>
    </sheetView>
  </sheetViews>
  <sheetFormatPr defaultRowHeight="14.25" x14ac:dyDescent="0.2"/>
  <cols>
    <col min="1" max="1" width="8.875" bestFit="1" customWidth="1"/>
    <col min="2" max="2" width="11.25" bestFit="1" customWidth="1"/>
    <col min="3" max="3" width="11.375" bestFit="1" customWidth="1"/>
    <col min="4" max="4" width="8.25" bestFit="1" customWidth="1"/>
    <col min="5" max="6" width="12.125" bestFit="1" customWidth="1"/>
    <col min="7" max="7" width="11.125" bestFit="1" customWidth="1"/>
    <col min="8" max="8" width="10.25" bestFit="1" customWidth="1"/>
    <col min="9" max="9" width="10" bestFit="1" customWidth="1"/>
    <col min="10" max="10" width="15.25" bestFit="1" customWidth="1"/>
    <col min="11" max="11" width="12.125" bestFit="1" customWidth="1"/>
    <col min="12" max="12" width="17.375" bestFit="1" customWidth="1"/>
    <col min="13" max="13" width="21.875" bestFit="1" customWidth="1"/>
    <col min="14" max="14" width="18.125" bestFit="1" customWidth="1"/>
    <col min="15" max="15" width="15.75" bestFit="1" customWidth="1"/>
    <col min="16" max="16" width="17.375" bestFit="1" customWidth="1"/>
    <col min="17" max="17" width="19" bestFit="1" customWidth="1"/>
    <col min="18" max="18" width="17.75" bestFit="1" customWidth="1"/>
    <col min="19" max="19" width="16.875" bestFit="1" customWidth="1"/>
    <col min="20" max="20" width="19.5" customWidth="1"/>
    <col min="21" max="21" width="17.625" bestFit="1" customWidth="1"/>
  </cols>
  <sheetData>
    <row r="1" spans="1:21" x14ac:dyDescent="0.2">
      <c r="E1">
        <v>1</v>
      </c>
      <c r="F1">
        <v>2</v>
      </c>
      <c r="G1">
        <v>3</v>
      </c>
      <c r="H1">
        <v>4</v>
      </c>
      <c r="I1">
        <v>5</v>
      </c>
      <c r="J1">
        <v>6</v>
      </c>
      <c r="K1">
        <v>7</v>
      </c>
      <c r="L1">
        <v>8</v>
      </c>
      <c r="M1">
        <v>9</v>
      </c>
      <c r="N1">
        <v>10</v>
      </c>
      <c r="O1">
        <v>11</v>
      </c>
      <c r="P1">
        <v>12</v>
      </c>
      <c r="Q1">
        <v>13</v>
      </c>
      <c r="R1">
        <v>14</v>
      </c>
      <c r="S1">
        <v>15</v>
      </c>
      <c r="T1">
        <v>16</v>
      </c>
      <c r="U1">
        <v>17</v>
      </c>
    </row>
    <row r="2" spans="1:21" ht="15" x14ac:dyDescent="0.25">
      <c r="A2" s="1" t="s">
        <v>297</v>
      </c>
      <c r="B2" s="1" t="s">
        <v>294</v>
      </c>
      <c r="C2" s="1" t="s">
        <v>295</v>
      </c>
      <c r="D2" s="1" t="s">
        <v>296</v>
      </c>
      <c r="E2" s="1" t="s">
        <v>318</v>
      </c>
      <c r="F2" s="1" t="s">
        <v>304</v>
      </c>
      <c r="G2" s="1" t="s">
        <v>305</v>
      </c>
      <c r="H2" s="1" t="s">
        <v>306</v>
      </c>
      <c r="I2" s="1" t="s">
        <v>307</v>
      </c>
      <c r="J2" s="1" t="s">
        <v>308</v>
      </c>
      <c r="K2" s="1" t="s">
        <v>309</v>
      </c>
      <c r="L2" s="1" t="s">
        <v>310</v>
      </c>
      <c r="M2" s="1" t="s">
        <v>311</v>
      </c>
      <c r="N2" s="1" t="s">
        <v>312</v>
      </c>
      <c r="O2" s="1" t="s">
        <v>313</v>
      </c>
      <c r="P2" s="1" t="s">
        <v>314</v>
      </c>
      <c r="Q2" s="1" t="s">
        <v>315</v>
      </c>
      <c r="R2" s="1" t="s">
        <v>316</v>
      </c>
      <c r="S2" s="1" t="s">
        <v>317</v>
      </c>
      <c r="T2" s="11" t="s">
        <v>319</v>
      </c>
      <c r="U2" s="11" t="s">
        <v>320</v>
      </c>
    </row>
    <row r="3" spans="1:21" ht="15" x14ac:dyDescent="0.25">
      <c r="A3" s="3" t="s">
        <v>298</v>
      </c>
      <c r="B3" s="3" t="s">
        <v>3</v>
      </c>
      <c r="C3" s="4">
        <v>330</v>
      </c>
      <c r="D3" s="4" t="s">
        <v>43</v>
      </c>
      <c r="E3" s="4" t="str">
        <f>C3&amp;D3</f>
        <v>330VN548</v>
      </c>
      <c r="F3" s="2">
        <v>2</v>
      </c>
      <c r="G3" s="2">
        <v>954</v>
      </c>
      <c r="H3" s="2">
        <v>8.49</v>
      </c>
      <c r="I3" s="2">
        <v>6.26</v>
      </c>
      <c r="J3" s="2">
        <v>1058400</v>
      </c>
      <c r="K3" s="2">
        <v>894915</v>
      </c>
      <c r="L3" s="2">
        <v>3055474002.4549999</v>
      </c>
      <c r="M3" s="2">
        <v>3055474002.4549999</v>
      </c>
      <c r="N3" s="2">
        <v>0</v>
      </c>
      <c r="O3" s="2">
        <v>0</v>
      </c>
      <c r="P3" s="2">
        <v>2383405711.0402188</v>
      </c>
      <c r="Q3" s="2">
        <v>638898436</v>
      </c>
      <c r="R3" s="2">
        <v>996490569.19995999</v>
      </c>
      <c r="S3" s="2">
        <v>748016705.84025908</v>
      </c>
      <c r="T3" s="10">
        <f>P3/F3/2</f>
        <v>595851427.76005471</v>
      </c>
      <c r="U3" s="9">
        <f>T3/10^6</f>
        <v>595.85142776005466</v>
      </c>
    </row>
    <row r="4" spans="1:21" ht="15" x14ac:dyDescent="0.25">
      <c r="A4" s="3" t="s">
        <v>298</v>
      </c>
      <c r="B4" s="3" t="s">
        <v>3</v>
      </c>
      <c r="C4" s="4">
        <v>330</v>
      </c>
      <c r="D4" s="4" t="s">
        <v>44</v>
      </c>
      <c r="E4" s="4" t="str">
        <f t="shared" ref="E4:E54" si="0">C4&amp;D4</f>
        <v>330VN549</v>
      </c>
      <c r="F4" s="2">
        <v>2</v>
      </c>
      <c r="G4" s="2">
        <v>943</v>
      </c>
      <c r="H4" s="2">
        <v>9.0500000000000007</v>
      </c>
      <c r="I4" s="2">
        <v>6.8</v>
      </c>
      <c r="J4" s="2">
        <v>1058400</v>
      </c>
      <c r="K4" s="2">
        <v>888300</v>
      </c>
      <c r="L4" s="2">
        <v>3286921774.2299995</v>
      </c>
      <c r="M4" s="2">
        <v>3267378061.2299995</v>
      </c>
      <c r="N4" s="2">
        <v>0</v>
      </c>
      <c r="O4" s="2">
        <v>19543713</v>
      </c>
      <c r="P4" s="2">
        <v>2750669670.9185514</v>
      </c>
      <c r="Q4" s="2">
        <v>751302816</v>
      </c>
      <c r="R4" s="2">
        <v>1196616532.2487302</v>
      </c>
      <c r="S4" s="2">
        <v>802750322.66982102</v>
      </c>
      <c r="T4" s="10">
        <f t="shared" ref="T4:T67" si="1">P4/F4/2</f>
        <v>687667417.72963786</v>
      </c>
      <c r="U4" s="9">
        <f t="shared" ref="U4:U67" si="2">T4/10^6</f>
        <v>687.6674177296378</v>
      </c>
    </row>
    <row r="5" spans="1:21" ht="15" x14ac:dyDescent="0.25">
      <c r="A5" s="3" t="s">
        <v>298</v>
      </c>
      <c r="B5" s="3" t="s">
        <v>4</v>
      </c>
      <c r="C5" s="4">
        <v>330</v>
      </c>
      <c r="D5" s="4" t="s">
        <v>45</v>
      </c>
      <c r="E5" s="4" t="str">
        <f t="shared" si="0"/>
        <v>330VN550</v>
      </c>
      <c r="F5" s="2">
        <v>2.5</v>
      </c>
      <c r="G5" s="2">
        <v>1115</v>
      </c>
      <c r="H5" s="2">
        <v>15.36</v>
      </c>
      <c r="I5" s="2">
        <v>12.870000000000001</v>
      </c>
      <c r="J5" s="2">
        <v>2755368</v>
      </c>
      <c r="K5" s="2">
        <v>2194752</v>
      </c>
      <c r="L5" s="2">
        <v>4067220308.0020003</v>
      </c>
      <c r="M5" s="2">
        <v>4067220308.0020003</v>
      </c>
      <c r="N5" s="2">
        <v>0</v>
      </c>
      <c r="O5" s="2">
        <v>0</v>
      </c>
      <c r="P5" s="2">
        <v>4208042333.7932758</v>
      </c>
      <c r="Q5" s="2">
        <v>1204130727</v>
      </c>
      <c r="R5" s="2">
        <v>1470399221.7609999</v>
      </c>
      <c r="S5" s="2">
        <v>1533512385.0322757</v>
      </c>
      <c r="T5" s="10">
        <f t="shared" si="1"/>
        <v>841608466.75865519</v>
      </c>
      <c r="U5" s="9">
        <f t="shared" si="2"/>
        <v>841.60846675865514</v>
      </c>
    </row>
    <row r="6" spans="1:21" ht="15" x14ac:dyDescent="0.25">
      <c r="A6" s="3" t="s">
        <v>298</v>
      </c>
      <c r="B6" s="3" t="s">
        <v>4</v>
      </c>
      <c r="C6" s="4">
        <v>330</v>
      </c>
      <c r="D6" s="4" t="s">
        <v>46</v>
      </c>
      <c r="E6" s="4" t="str">
        <f t="shared" si="0"/>
        <v>330VN551</v>
      </c>
      <c r="F6" s="2">
        <v>2.5</v>
      </c>
      <c r="G6" s="2">
        <v>922</v>
      </c>
      <c r="H6" s="2">
        <v>17.02</v>
      </c>
      <c r="I6" s="2">
        <v>15.169999999999998</v>
      </c>
      <c r="J6" s="2">
        <v>2755368</v>
      </c>
      <c r="K6" s="2">
        <v>1813056</v>
      </c>
      <c r="L6" s="2">
        <v>3774345707.6170001</v>
      </c>
      <c r="M6" s="2">
        <v>3671599632.6170001</v>
      </c>
      <c r="N6" s="2">
        <v>3034000</v>
      </c>
      <c r="O6" s="2">
        <v>99712075</v>
      </c>
      <c r="P6" s="2">
        <v>4608326495.9873285</v>
      </c>
      <c r="Q6" s="2">
        <v>1532626563</v>
      </c>
      <c r="R6" s="2">
        <v>1352664555.1451001</v>
      </c>
      <c r="S6" s="2">
        <v>1723035377.8422279</v>
      </c>
      <c r="T6" s="10">
        <f t="shared" si="1"/>
        <v>921665299.19746566</v>
      </c>
      <c r="U6" s="9">
        <f t="shared" si="2"/>
        <v>921.66529919746563</v>
      </c>
    </row>
    <row r="7" spans="1:21" ht="15" x14ac:dyDescent="0.25">
      <c r="A7" s="3" t="s">
        <v>298</v>
      </c>
      <c r="B7" s="3" t="s">
        <v>4</v>
      </c>
      <c r="C7" s="4">
        <v>330</v>
      </c>
      <c r="D7" s="4" t="s">
        <v>47</v>
      </c>
      <c r="E7" s="4" t="str">
        <f t="shared" si="0"/>
        <v>330VN568</v>
      </c>
      <c r="F7" s="2">
        <v>2</v>
      </c>
      <c r="G7" s="2">
        <v>914</v>
      </c>
      <c r="H7" s="2">
        <v>11.799999999999999</v>
      </c>
      <c r="I7" s="2">
        <v>10.23</v>
      </c>
      <c r="J7" s="2">
        <v>2226560</v>
      </c>
      <c r="K7" s="2">
        <v>1797152</v>
      </c>
      <c r="L7" s="2">
        <v>3156068154.9099998</v>
      </c>
      <c r="M7" s="2">
        <v>3156068154.9099998</v>
      </c>
      <c r="N7" s="2">
        <v>0</v>
      </c>
      <c r="O7" s="2">
        <v>0</v>
      </c>
      <c r="P7" s="2">
        <v>3382422031.6926818</v>
      </c>
      <c r="Q7" s="2">
        <v>985312676</v>
      </c>
      <c r="R7" s="2">
        <v>1193247213.70262</v>
      </c>
      <c r="S7" s="2">
        <v>1203862141.990061</v>
      </c>
      <c r="T7" s="10">
        <f t="shared" si="1"/>
        <v>845605507.92317045</v>
      </c>
      <c r="U7" s="9">
        <f t="shared" si="2"/>
        <v>845.60550792317042</v>
      </c>
    </row>
    <row r="8" spans="1:21" ht="15" x14ac:dyDescent="0.25">
      <c r="A8" s="3" t="s">
        <v>298</v>
      </c>
      <c r="B8" s="3" t="s">
        <v>4</v>
      </c>
      <c r="C8" s="4">
        <v>330</v>
      </c>
      <c r="D8" s="4" t="s">
        <v>48</v>
      </c>
      <c r="E8" s="4" t="str">
        <f t="shared" si="0"/>
        <v>330VN569</v>
      </c>
      <c r="F8" s="2">
        <v>2</v>
      </c>
      <c r="G8" s="2">
        <v>1027</v>
      </c>
      <c r="H8" s="2">
        <v>14.32</v>
      </c>
      <c r="I8" s="2">
        <v>12.28</v>
      </c>
      <c r="J8" s="2">
        <v>2226560</v>
      </c>
      <c r="K8" s="2">
        <v>2005892</v>
      </c>
      <c r="L8" s="2">
        <v>3622904658.8740001</v>
      </c>
      <c r="M8" s="2">
        <v>3620362070.8740001</v>
      </c>
      <c r="N8" s="2">
        <v>564910</v>
      </c>
      <c r="O8" s="2">
        <v>1977678</v>
      </c>
      <c r="P8" s="2">
        <v>3852016185.1639299</v>
      </c>
      <c r="Q8" s="2">
        <v>1298144143</v>
      </c>
      <c r="R8" s="2">
        <v>1147166624.60269</v>
      </c>
      <c r="S8" s="2">
        <v>1406705417.56124</v>
      </c>
      <c r="T8" s="10">
        <f t="shared" si="1"/>
        <v>963004046.29098248</v>
      </c>
      <c r="U8" s="9">
        <f t="shared" si="2"/>
        <v>963.0040462909825</v>
      </c>
    </row>
    <row r="9" spans="1:21" ht="15" x14ac:dyDescent="0.25">
      <c r="A9" s="3" t="s">
        <v>298</v>
      </c>
      <c r="B9" s="3" t="s">
        <v>5</v>
      </c>
      <c r="C9" s="4">
        <v>350</v>
      </c>
      <c r="D9" s="4" t="s">
        <v>49</v>
      </c>
      <c r="E9" s="4" t="str">
        <f t="shared" si="0"/>
        <v>350VN319</v>
      </c>
      <c r="F9" s="2">
        <v>0.5</v>
      </c>
      <c r="G9" s="2">
        <v>288</v>
      </c>
      <c r="H9" s="2">
        <v>5.42</v>
      </c>
      <c r="I9" s="2">
        <v>4.7300000000000004</v>
      </c>
      <c r="J9" s="2">
        <v>1179130</v>
      </c>
      <c r="K9" s="2">
        <v>1105676</v>
      </c>
      <c r="L9" s="2">
        <v>2736960995.4720001</v>
      </c>
      <c r="M9" s="2">
        <v>2732669517.4720001</v>
      </c>
      <c r="N9" s="2">
        <v>0</v>
      </c>
      <c r="O9" s="2">
        <v>4291478</v>
      </c>
      <c r="P9" s="2">
        <v>1348650565.71503</v>
      </c>
      <c r="Q9" s="2">
        <v>26337530</v>
      </c>
      <c r="R9" s="2">
        <v>699088107.24188995</v>
      </c>
      <c r="S9" s="2">
        <v>623224928.47314501</v>
      </c>
      <c r="T9" s="10">
        <f t="shared" si="1"/>
        <v>1348650565.71503</v>
      </c>
      <c r="U9" s="9">
        <f t="shared" si="2"/>
        <v>1348.6505657150299</v>
      </c>
    </row>
    <row r="10" spans="1:21" ht="15" x14ac:dyDescent="0.25">
      <c r="A10" s="3" t="s">
        <v>298</v>
      </c>
      <c r="B10" s="3" t="s">
        <v>12</v>
      </c>
      <c r="C10" s="4">
        <v>350</v>
      </c>
      <c r="D10" s="4" t="s">
        <v>100</v>
      </c>
      <c r="E10" s="4" t="str">
        <f t="shared" si="0"/>
        <v>350VN384</v>
      </c>
      <c r="F10" s="2">
        <v>181.5</v>
      </c>
      <c r="G10" s="2">
        <v>89307</v>
      </c>
      <c r="H10" s="2">
        <v>1665.9299999999987</v>
      </c>
      <c r="I10" s="2">
        <v>1548.4500000000016</v>
      </c>
      <c r="J10" s="2">
        <v>405881190</v>
      </c>
      <c r="K10" s="2">
        <v>324386010</v>
      </c>
      <c r="L10" s="2">
        <v>708520321704.32715</v>
      </c>
      <c r="M10" s="2">
        <v>627115766516.44482</v>
      </c>
      <c r="N10" s="2">
        <v>16050803459.881355</v>
      </c>
      <c r="O10" s="2">
        <v>65353751728</v>
      </c>
      <c r="P10" s="2">
        <v>538507244275.76294</v>
      </c>
      <c r="Q10" s="2">
        <v>153328744883</v>
      </c>
      <c r="R10" s="2">
        <v>186371188796.57507</v>
      </c>
      <c r="S10" s="2">
        <v>198793480931.18756</v>
      </c>
      <c r="T10" s="10">
        <f t="shared" si="1"/>
        <v>1483491031.0627079</v>
      </c>
      <c r="U10" s="9">
        <f t="shared" si="2"/>
        <v>1483.4910310627079</v>
      </c>
    </row>
    <row r="11" spans="1:21" ht="15" x14ac:dyDescent="0.25">
      <c r="A11" s="3" t="s">
        <v>298</v>
      </c>
      <c r="B11" s="3" t="s">
        <v>12</v>
      </c>
      <c r="C11" s="4">
        <v>350</v>
      </c>
      <c r="D11" s="4" t="s">
        <v>101</v>
      </c>
      <c r="E11" s="4" t="str">
        <f t="shared" si="0"/>
        <v>350VN385</v>
      </c>
      <c r="F11" s="2">
        <v>181</v>
      </c>
      <c r="G11" s="2">
        <v>88773</v>
      </c>
      <c r="H11" s="2">
        <v>2024.8800000000026</v>
      </c>
      <c r="I11" s="2">
        <v>1863.4999999999982</v>
      </c>
      <c r="J11" s="2">
        <v>404763060</v>
      </c>
      <c r="K11" s="2">
        <v>322487022</v>
      </c>
      <c r="L11" s="2">
        <v>684536237130.27161</v>
      </c>
      <c r="M11" s="2">
        <v>603537461911.29272</v>
      </c>
      <c r="N11" s="2">
        <v>17703334263.978226</v>
      </c>
      <c r="O11" s="2">
        <v>63295440955</v>
      </c>
      <c r="P11" s="2">
        <v>688915218540.4707</v>
      </c>
      <c r="Q11" s="2">
        <v>181033758997</v>
      </c>
      <c r="R11" s="2">
        <v>281704507369.9873</v>
      </c>
      <c r="S11" s="2">
        <v>226150885777.48389</v>
      </c>
      <c r="T11" s="10">
        <f t="shared" si="1"/>
        <v>1903080714.2001953</v>
      </c>
      <c r="U11" s="9">
        <f t="shared" si="2"/>
        <v>1903.0807142001954</v>
      </c>
    </row>
    <row r="12" spans="1:21" ht="15" x14ac:dyDescent="0.25">
      <c r="A12" s="3" t="s">
        <v>298</v>
      </c>
      <c r="B12" s="3" t="s">
        <v>12</v>
      </c>
      <c r="C12" s="4">
        <v>787</v>
      </c>
      <c r="D12" s="4" t="s">
        <v>100</v>
      </c>
      <c r="E12" s="4" t="str">
        <f t="shared" si="0"/>
        <v>787VN384</v>
      </c>
      <c r="F12" s="2">
        <v>1</v>
      </c>
      <c r="G12" s="2">
        <v>554</v>
      </c>
      <c r="H12" s="2">
        <v>8.85</v>
      </c>
      <c r="I12" s="2">
        <v>8.36</v>
      </c>
      <c r="J12" s="2">
        <v>2144610</v>
      </c>
      <c r="K12" s="2">
        <v>2012634</v>
      </c>
      <c r="L12" s="2">
        <v>4855320770.1429996</v>
      </c>
      <c r="M12" s="2">
        <v>4546780708.1429996</v>
      </c>
      <c r="N12" s="2">
        <v>11694000</v>
      </c>
      <c r="O12" s="2">
        <v>296846062</v>
      </c>
      <c r="P12" s="2">
        <v>2809996006.7376599</v>
      </c>
      <c r="Q12" s="2">
        <v>736616053</v>
      </c>
      <c r="R12" s="2">
        <v>1063601533.39185</v>
      </c>
      <c r="S12" s="2">
        <v>1009778420.3458109</v>
      </c>
      <c r="T12" s="10">
        <f t="shared" si="1"/>
        <v>1404998003.36883</v>
      </c>
      <c r="U12" s="9">
        <f t="shared" si="2"/>
        <v>1404.99800336883</v>
      </c>
    </row>
    <row r="13" spans="1:21" ht="15" x14ac:dyDescent="0.25">
      <c r="A13" s="3" t="s">
        <v>298</v>
      </c>
      <c r="B13" s="3" t="s">
        <v>12</v>
      </c>
      <c r="C13" s="4">
        <v>787</v>
      </c>
      <c r="D13" s="4" t="s">
        <v>101</v>
      </c>
      <c r="E13" s="4" t="str">
        <f t="shared" si="0"/>
        <v>787VN385</v>
      </c>
      <c r="F13" s="2">
        <v>1</v>
      </c>
      <c r="G13" s="2">
        <v>448</v>
      </c>
      <c r="H13" s="2">
        <v>11.600000000000001</v>
      </c>
      <c r="I13" s="2">
        <v>10.79</v>
      </c>
      <c r="J13" s="2">
        <v>2144610</v>
      </c>
      <c r="K13" s="2">
        <v>1642368</v>
      </c>
      <c r="L13" s="2">
        <v>3327665186.3959999</v>
      </c>
      <c r="M13" s="2">
        <v>3177147628.3959999</v>
      </c>
      <c r="N13" s="2">
        <v>34432400</v>
      </c>
      <c r="O13" s="2">
        <v>116085158</v>
      </c>
      <c r="P13" s="2">
        <v>3602207459.1078</v>
      </c>
      <c r="Q13" s="2">
        <v>928515764</v>
      </c>
      <c r="R13" s="2">
        <v>1498025006.1684799</v>
      </c>
      <c r="S13" s="2">
        <v>1175666688.939311</v>
      </c>
      <c r="T13" s="10">
        <f t="shared" si="1"/>
        <v>1801103729.5539</v>
      </c>
      <c r="U13" s="9">
        <f t="shared" si="2"/>
        <v>1801.1037295538999</v>
      </c>
    </row>
    <row r="14" spans="1:21" ht="15" x14ac:dyDescent="0.25">
      <c r="A14" s="3" t="s">
        <v>298</v>
      </c>
      <c r="B14" s="3" t="s">
        <v>13</v>
      </c>
      <c r="C14" s="4">
        <v>330</v>
      </c>
      <c r="D14" s="4" t="s">
        <v>102</v>
      </c>
      <c r="E14" s="4" t="str">
        <f t="shared" si="0"/>
        <v>330VN414</v>
      </c>
      <c r="F14" s="2">
        <v>0.5</v>
      </c>
      <c r="G14" s="2">
        <v>214</v>
      </c>
      <c r="H14" s="2">
        <v>4.37</v>
      </c>
      <c r="I14" s="2">
        <v>3.85</v>
      </c>
      <c r="J14" s="2">
        <v>753480</v>
      </c>
      <c r="K14" s="2">
        <v>575874</v>
      </c>
      <c r="L14" s="2">
        <v>873870143.71700001</v>
      </c>
      <c r="M14" s="2">
        <v>806099745.71700001</v>
      </c>
      <c r="N14" s="2">
        <v>0</v>
      </c>
      <c r="O14" s="2">
        <v>67770398</v>
      </c>
      <c r="P14" s="2">
        <v>1337822157.9741099</v>
      </c>
      <c r="Q14" s="2">
        <v>368985479</v>
      </c>
      <c r="R14" s="2">
        <v>521309321.62699997</v>
      </c>
      <c r="S14" s="2">
        <v>447527357.34711099</v>
      </c>
      <c r="T14" s="10">
        <f t="shared" si="1"/>
        <v>1337822157.9741099</v>
      </c>
      <c r="U14" s="9">
        <f t="shared" si="2"/>
        <v>1337.8221579741098</v>
      </c>
    </row>
    <row r="15" spans="1:21" ht="15" x14ac:dyDescent="0.25">
      <c r="A15" s="3" t="s">
        <v>298</v>
      </c>
      <c r="B15" s="3" t="s">
        <v>13</v>
      </c>
      <c r="C15" s="4">
        <v>330</v>
      </c>
      <c r="D15" s="4" t="s">
        <v>103</v>
      </c>
      <c r="E15" s="4" t="str">
        <f t="shared" si="0"/>
        <v>330VN415</v>
      </c>
      <c r="F15" s="2">
        <v>0.5</v>
      </c>
      <c r="G15" s="2">
        <v>218</v>
      </c>
      <c r="H15" s="2">
        <v>4.42</v>
      </c>
      <c r="I15" s="2">
        <v>4.07</v>
      </c>
      <c r="J15" s="2">
        <v>753480</v>
      </c>
      <c r="K15" s="2">
        <v>583947</v>
      </c>
      <c r="L15" s="2">
        <v>1037919235.056</v>
      </c>
      <c r="M15" s="2">
        <v>786452983.05599999</v>
      </c>
      <c r="N15" s="2">
        <v>17035978</v>
      </c>
      <c r="O15" s="2">
        <v>234430274</v>
      </c>
      <c r="P15" s="2">
        <v>1490621669.45473</v>
      </c>
      <c r="Q15" s="2">
        <v>373267985</v>
      </c>
      <c r="R15" s="2">
        <v>652372422.54400003</v>
      </c>
      <c r="S15" s="2">
        <v>464981261.91073298</v>
      </c>
      <c r="T15" s="10">
        <f t="shared" si="1"/>
        <v>1490621669.45473</v>
      </c>
      <c r="U15" s="9">
        <f t="shared" si="2"/>
        <v>1490.62166945473</v>
      </c>
    </row>
    <row r="16" spans="1:21" ht="15" x14ac:dyDescent="0.25">
      <c r="A16" s="3" t="s">
        <v>298</v>
      </c>
      <c r="B16" s="3" t="s">
        <v>13</v>
      </c>
      <c r="C16" s="4">
        <v>350</v>
      </c>
      <c r="D16" s="4" t="s">
        <v>102</v>
      </c>
      <c r="E16" s="4" t="str">
        <f t="shared" si="0"/>
        <v>350VN414</v>
      </c>
      <c r="F16" s="2">
        <v>48.5</v>
      </c>
      <c r="G16" s="2">
        <v>21736</v>
      </c>
      <c r="H16" s="2">
        <v>398.56999999999971</v>
      </c>
      <c r="I16" s="2">
        <v>356.18</v>
      </c>
      <c r="J16" s="2">
        <v>79613235</v>
      </c>
      <c r="K16" s="2">
        <v>57972213</v>
      </c>
      <c r="L16" s="2">
        <v>103191752619.19853</v>
      </c>
      <c r="M16" s="2">
        <v>89383590295.811005</v>
      </c>
      <c r="N16" s="2">
        <v>1676928902.3875508</v>
      </c>
      <c r="O16" s="2">
        <v>12131233421</v>
      </c>
      <c r="P16" s="2">
        <v>117643409373.3399</v>
      </c>
      <c r="Q16" s="2">
        <v>34779124489</v>
      </c>
      <c r="R16" s="2">
        <v>39424936123.831123</v>
      </c>
      <c r="S16" s="2">
        <v>43439348760.508766</v>
      </c>
      <c r="T16" s="10">
        <f t="shared" si="1"/>
        <v>1212818653.333401</v>
      </c>
      <c r="U16" s="9">
        <f t="shared" si="2"/>
        <v>1212.818653333401</v>
      </c>
    </row>
    <row r="17" spans="1:21" ht="15" x14ac:dyDescent="0.25">
      <c r="A17" s="3" t="s">
        <v>298</v>
      </c>
      <c r="B17" s="3" t="s">
        <v>13</v>
      </c>
      <c r="C17" s="4">
        <v>350</v>
      </c>
      <c r="D17" s="4" t="s">
        <v>103</v>
      </c>
      <c r="E17" s="4" t="str">
        <f t="shared" si="0"/>
        <v>350VN415</v>
      </c>
      <c r="F17" s="2">
        <v>48.5</v>
      </c>
      <c r="G17" s="2">
        <v>22419</v>
      </c>
      <c r="H17" s="2">
        <v>416.35</v>
      </c>
      <c r="I17" s="2">
        <v>381.42000000000007</v>
      </c>
      <c r="J17" s="2">
        <v>79613235</v>
      </c>
      <c r="K17" s="2">
        <v>59874750</v>
      </c>
      <c r="L17" s="2">
        <v>112302814523.34866</v>
      </c>
      <c r="M17" s="2">
        <v>85188915873.560013</v>
      </c>
      <c r="N17" s="2">
        <v>1228391277.7886019</v>
      </c>
      <c r="O17" s="2">
        <v>25885507372</v>
      </c>
      <c r="P17" s="2">
        <v>134768164957.18571</v>
      </c>
      <c r="Q17" s="2">
        <v>37994714275</v>
      </c>
      <c r="R17" s="2">
        <v>51299332635.079292</v>
      </c>
      <c r="S17" s="2">
        <v>45474118047.106514</v>
      </c>
      <c r="T17" s="10">
        <f t="shared" si="1"/>
        <v>1389362525.3318114</v>
      </c>
      <c r="U17" s="9">
        <f t="shared" si="2"/>
        <v>1389.3625253318114</v>
      </c>
    </row>
    <row r="18" spans="1:21" ht="15" x14ac:dyDescent="0.25">
      <c r="A18" s="3" t="s">
        <v>298</v>
      </c>
      <c r="B18" s="3" t="s">
        <v>13</v>
      </c>
      <c r="C18" s="4">
        <v>350</v>
      </c>
      <c r="D18" s="4" t="s">
        <v>104</v>
      </c>
      <c r="E18" s="4" t="str">
        <f t="shared" si="0"/>
        <v>350VN416</v>
      </c>
      <c r="F18" s="2">
        <v>171.5</v>
      </c>
      <c r="G18" s="2">
        <v>84979</v>
      </c>
      <c r="H18" s="2">
        <v>1365.8199999999995</v>
      </c>
      <c r="I18" s="2">
        <v>1245.5499999999997</v>
      </c>
      <c r="J18" s="2">
        <v>281518965</v>
      </c>
      <c r="K18" s="2">
        <v>227828133</v>
      </c>
      <c r="L18" s="2">
        <v>522402988129.37457</v>
      </c>
      <c r="M18" s="2">
        <v>403111884068.87183</v>
      </c>
      <c r="N18" s="2">
        <v>6271810948.5020609</v>
      </c>
      <c r="O18" s="2">
        <v>113019293112</v>
      </c>
      <c r="P18" s="2">
        <v>426799754180.17877</v>
      </c>
      <c r="Q18" s="2">
        <v>122171017333</v>
      </c>
      <c r="R18" s="2">
        <v>149102402392.34064</v>
      </c>
      <c r="S18" s="2">
        <v>155496174252.83807</v>
      </c>
      <c r="T18" s="10">
        <f t="shared" si="1"/>
        <v>1244314152.1288011</v>
      </c>
      <c r="U18" s="9">
        <f t="shared" si="2"/>
        <v>1244.3141521288012</v>
      </c>
    </row>
    <row r="19" spans="1:21" ht="15" x14ac:dyDescent="0.25">
      <c r="A19" s="3" t="s">
        <v>298</v>
      </c>
      <c r="B19" s="3" t="s">
        <v>13</v>
      </c>
      <c r="C19" s="4">
        <v>350</v>
      </c>
      <c r="D19" s="4" t="s">
        <v>105</v>
      </c>
      <c r="E19" s="4" t="str">
        <f t="shared" si="0"/>
        <v>350VN417</v>
      </c>
      <c r="F19" s="2">
        <v>176</v>
      </c>
      <c r="G19" s="2">
        <v>89788</v>
      </c>
      <c r="H19" s="2">
        <v>1574.3199999999995</v>
      </c>
      <c r="I19" s="2">
        <v>1435.5899999999992</v>
      </c>
      <c r="J19" s="2">
        <v>288905760</v>
      </c>
      <c r="K19" s="2">
        <v>239827302</v>
      </c>
      <c r="L19" s="2">
        <v>533853522097.1994</v>
      </c>
      <c r="M19" s="2">
        <v>428569340975.82428</v>
      </c>
      <c r="N19" s="2">
        <v>4085318673.3752942</v>
      </c>
      <c r="O19" s="2">
        <v>101198862448</v>
      </c>
      <c r="P19" s="2">
        <v>516074693476.73792</v>
      </c>
      <c r="Q19" s="2">
        <v>144625850450</v>
      </c>
      <c r="R19" s="2">
        <v>198177077316.34222</v>
      </c>
      <c r="S19" s="2">
        <v>173280976909.39526</v>
      </c>
      <c r="T19" s="10">
        <f t="shared" si="1"/>
        <v>1466121288.2861872</v>
      </c>
      <c r="U19" s="9">
        <f t="shared" si="2"/>
        <v>1466.1212882861871</v>
      </c>
    </row>
    <row r="20" spans="1:21" ht="15" x14ac:dyDescent="0.25">
      <c r="A20" s="3" t="s">
        <v>298</v>
      </c>
      <c r="B20" s="3" t="s">
        <v>13</v>
      </c>
      <c r="C20" s="4">
        <v>787</v>
      </c>
      <c r="D20" s="4" t="s">
        <v>102</v>
      </c>
      <c r="E20" s="4" t="str">
        <f t="shared" si="0"/>
        <v>787VN414</v>
      </c>
      <c r="F20" s="2">
        <v>80.5</v>
      </c>
      <c r="G20" s="2">
        <v>34654</v>
      </c>
      <c r="H20" s="2">
        <v>650.33000000000027</v>
      </c>
      <c r="I20" s="2">
        <v>579.68999999999971</v>
      </c>
      <c r="J20" s="2">
        <v>121598217</v>
      </c>
      <c r="K20" s="2">
        <v>92562327</v>
      </c>
      <c r="L20" s="2">
        <v>179620906447.92282</v>
      </c>
      <c r="M20" s="2">
        <v>152171120830.92294</v>
      </c>
      <c r="N20" s="2">
        <v>597326259</v>
      </c>
      <c r="O20" s="2">
        <v>26852459358</v>
      </c>
      <c r="P20" s="2">
        <v>169962866085.04926</v>
      </c>
      <c r="Q20" s="2">
        <v>56619496482</v>
      </c>
      <c r="R20" s="2">
        <v>59956070999.481201</v>
      </c>
      <c r="S20" s="2">
        <v>53387298603.568146</v>
      </c>
      <c r="T20" s="10">
        <f t="shared" si="1"/>
        <v>1055669975.6835357</v>
      </c>
      <c r="U20" s="9">
        <f t="shared" si="2"/>
        <v>1055.6699756835358</v>
      </c>
    </row>
    <row r="21" spans="1:21" ht="15" x14ac:dyDescent="0.25">
      <c r="A21" s="3" t="s">
        <v>298</v>
      </c>
      <c r="B21" s="3" t="s">
        <v>13</v>
      </c>
      <c r="C21" s="4">
        <v>787</v>
      </c>
      <c r="D21" s="4" t="s">
        <v>103</v>
      </c>
      <c r="E21" s="4" t="str">
        <f t="shared" si="0"/>
        <v>787VN415</v>
      </c>
      <c r="F21" s="2">
        <v>80.5</v>
      </c>
      <c r="G21" s="2">
        <v>36250</v>
      </c>
      <c r="H21" s="2">
        <v>694.67999999999972</v>
      </c>
      <c r="I21" s="2">
        <v>632.92000000000007</v>
      </c>
      <c r="J21" s="2">
        <v>121598217</v>
      </c>
      <c r="K21" s="2">
        <v>96919056</v>
      </c>
      <c r="L21" s="2">
        <v>209395549641.70099</v>
      </c>
      <c r="M21" s="2">
        <v>155597823845.70096</v>
      </c>
      <c r="N21" s="2">
        <v>1437246122</v>
      </c>
      <c r="O21" s="2">
        <v>52360479674</v>
      </c>
      <c r="P21" s="2">
        <v>196500402328.76535</v>
      </c>
      <c r="Q21" s="2">
        <v>59329101594</v>
      </c>
      <c r="R21" s="2">
        <v>80154282970.868149</v>
      </c>
      <c r="S21" s="2">
        <v>57017017763.897263</v>
      </c>
      <c r="T21" s="10">
        <f t="shared" si="1"/>
        <v>1220499393.3463686</v>
      </c>
      <c r="U21" s="9">
        <f t="shared" si="2"/>
        <v>1220.4993933463686</v>
      </c>
    </row>
    <row r="22" spans="1:21" ht="15" x14ac:dyDescent="0.25">
      <c r="A22" s="3" t="s">
        <v>298</v>
      </c>
      <c r="B22" s="3" t="s">
        <v>13</v>
      </c>
      <c r="C22" s="4">
        <v>787</v>
      </c>
      <c r="D22" s="4" t="s">
        <v>104</v>
      </c>
      <c r="E22" s="4" t="str">
        <f t="shared" si="0"/>
        <v>787VN416</v>
      </c>
      <c r="F22" s="2">
        <v>3.5</v>
      </c>
      <c r="G22" s="2">
        <v>1567</v>
      </c>
      <c r="H22" s="2">
        <v>27.45</v>
      </c>
      <c r="I22" s="2">
        <v>25.03</v>
      </c>
      <c r="J22" s="2">
        <v>5559606</v>
      </c>
      <c r="K22" s="2">
        <v>4206033</v>
      </c>
      <c r="L22" s="2">
        <v>9436176501.5110016</v>
      </c>
      <c r="M22" s="2">
        <v>7496272560.5110006</v>
      </c>
      <c r="N22" s="2">
        <v>24144924</v>
      </c>
      <c r="O22" s="2">
        <v>1915759017</v>
      </c>
      <c r="P22" s="2">
        <v>8039521341.8814268</v>
      </c>
      <c r="Q22" s="2">
        <v>2200146447</v>
      </c>
      <c r="R22" s="2">
        <v>3008584957.1320601</v>
      </c>
      <c r="S22" s="2">
        <v>2830789937.7493601</v>
      </c>
      <c r="T22" s="10">
        <f t="shared" si="1"/>
        <v>1148503048.8402038</v>
      </c>
      <c r="U22" s="9">
        <f t="shared" si="2"/>
        <v>1148.5030488402037</v>
      </c>
    </row>
    <row r="23" spans="1:21" ht="15" x14ac:dyDescent="0.25">
      <c r="A23" s="3" t="s">
        <v>298</v>
      </c>
      <c r="B23" s="3" t="s">
        <v>13</v>
      </c>
      <c r="C23" s="4">
        <v>787</v>
      </c>
      <c r="D23" s="4" t="s">
        <v>105</v>
      </c>
      <c r="E23" s="4" t="str">
        <f t="shared" si="0"/>
        <v>787VN417</v>
      </c>
      <c r="F23" s="2">
        <v>4.5</v>
      </c>
      <c r="G23" s="2">
        <v>2328</v>
      </c>
      <c r="H23" s="2">
        <v>40.840000000000003</v>
      </c>
      <c r="I23" s="2">
        <v>37.19</v>
      </c>
      <c r="J23" s="2">
        <v>7133841</v>
      </c>
      <c r="K23" s="2">
        <v>6205446</v>
      </c>
      <c r="L23" s="2">
        <v>14190783640.882999</v>
      </c>
      <c r="M23" s="2">
        <v>11287959314.882999</v>
      </c>
      <c r="N23" s="2">
        <v>114606118</v>
      </c>
      <c r="O23" s="2">
        <v>2788218208</v>
      </c>
      <c r="P23" s="2">
        <v>12707393160.580509</v>
      </c>
      <c r="Q23" s="2">
        <v>3200048870</v>
      </c>
      <c r="R23" s="2">
        <v>5364450627.4305305</v>
      </c>
      <c r="S23" s="2">
        <v>4142893663.1499825</v>
      </c>
      <c r="T23" s="10">
        <f t="shared" si="1"/>
        <v>1411932573.3978343</v>
      </c>
      <c r="U23" s="9">
        <f t="shared" si="2"/>
        <v>1411.9325733978344</v>
      </c>
    </row>
    <row r="24" spans="1:21" ht="15" x14ac:dyDescent="0.25">
      <c r="A24" s="3" t="s">
        <v>298</v>
      </c>
      <c r="B24" s="3" t="s">
        <v>14</v>
      </c>
      <c r="C24" s="4">
        <v>330</v>
      </c>
      <c r="D24" s="4" t="s">
        <v>106</v>
      </c>
      <c r="E24" s="4" t="str">
        <f t="shared" si="0"/>
        <v>330VN330</v>
      </c>
      <c r="F24" s="2">
        <v>0.5</v>
      </c>
      <c r="G24" s="2">
        <v>255</v>
      </c>
      <c r="H24" s="2">
        <v>4.38</v>
      </c>
      <c r="I24" s="2">
        <v>4</v>
      </c>
      <c r="J24" s="2">
        <v>906080</v>
      </c>
      <c r="K24" s="2">
        <v>821944</v>
      </c>
      <c r="L24" s="2">
        <v>2548274228.5539999</v>
      </c>
      <c r="M24" s="2">
        <v>2184213413.5539999</v>
      </c>
      <c r="N24" s="2">
        <v>571000</v>
      </c>
      <c r="O24" s="2">
        <v>363489815</v>
      </c>
      <c r="P24" s="2">
        <v>1462407498.6938</v>
      </c>
      <c r="Q24" s="2">
        <v>350693642</v>
      </c>
      <c r="R24" s="2">
        <v>606734746.67559004</v>
      </c>
      <c r="S24" s="2">
        <v>504979110.018215</v>
      </c>
      <c r="T24" s="10">
        <f t="shared" si="1"/>
        <v>1462407498.6938</v>
      </c>
      <c r="U24" s="9">
        <f t="shared" si="2"/>
        <v>1462.4074986937999</v>
      </c>
    </row>
    <row r="25" spans="1:21" ht="15" x14ac:dyDescent="0.25">
      <c r="A25" s="3" t="s">
        <v>298</v>
      </c>
      <c r="B25" s="3" t="s">
        <v>14</v>
      </c>
      <c r="C25" s="4">
        <v>330</v>
      </c>
      <c r="D25" s="4" t="s">
        <v>107</v>
      </c>
      <c r="E25" s="4" t="str">
        <f t="shared" si="0"/>
        <v>330VN331</v>
      </c>
      <c r="F25" s="2">
        <v>0.5</v>
      </c>
      <c r="G25" s="2">
        <v>266</v>
      </c>
      <c r="H25" s="2">
        <v>5.6</v>
      </c>
      <c r="I25" s="2">
        <v>4.9000000000000004</v>
      </c>
      <c r="J25" s="2">
        <v>906080</v>
      </c>
      <c r="K25" s="2">
        <v>854304</v>
      </c>
      <c r="L25" s="2">
        <v>1945895279.6600001</v>
      </c>
      <c r="M25" s="2">
        <v>1688800909.6600001</v>
      </c>
      <c r="N25" s="2">
        <v>8749360</v>
      </c>
      <c r="O25" s="2">
        <v>248345010</v>
      </c>
      <c r="P25" s="2">
        <v>1862038097.86905</v>
      </c>
      <c r="Q25" s="2">
        <v>467383000</v>
      </c>
      <c r="R25" s="2">
        <v>829758508.12241006</v>
      </c>
      <c r="S25" s="2">
        <v>564896589.74664497</v>
      </c>
      <c r="T25" s="10">
        <f t="shared" si="1"/>
        <v>1862038097.86905</v>
      </c>
      <c r="U25" s="9">
        <f t="shared" si="2"/>
        <v>1862.03809786905</v>
      </c>
    </row>
    <row r="26" spans="1:21" ht="15" x14ac:dyDescent="0.25">
      <c r="A26" s="3" t="s">
        <v>298</v>
      </c>
      <c r="B26" s="3" t="s">
        <v>14</v>
      </c>
      <c r="C26" s="4">
        <v>350</v>
      </c>
      <c r="D26" s="4" t="s">
        <v>106</v>
      </c>
      <c r="E26" s="4" t="str">
        <f t="shared" si="0"/>
        <v>350VN330</v>
      </c>
      <c r="F26" s="2">
        <v>6</v>
      </c>
      <c r="G26" s="2">
        <v>2942</v>
      </c>
      <c r="H26" s="2">
        <v>46.76</v>
      </c>
      <c r="I26" s="2">
        <v>43.329999999999991</v>
      </c>
      <c r="J26" s="2">
        <v>11843760</v>
      </c>
      <c r="K26" s="2">
        <v>9491188</v>
      </c>
      <c r="L26" s="2">
        <v>20519065504.905998</v>
      </c>
      <c r="M26" s="2">
        <v>17752933415.905998</v>
      </c>
      <c r="N26" s="2">
        <v>38365460</v>
      </c>
      <c r="O26" s="2">
        <v>2727766629</v>
      </c>
      <c r="P26" s="2">
        <v>15250807641.041328</v>
      </c>
      <c r="Q26" s="2">
        <v>4704488928</v>
      </c>
      <c r="R26" s="2">
        <v>5209122606.8062401</v>
      </c>
      <c r="S26" s="2">
        <v>5337196106.2350941</v>
      </c>
      <c r="T26" s="10">
        <f t="shared" si="1"/>
        <v>1270900636.753444</v>
      </c>
      <c r="U26" s="9">
        <f t="shared" si="2"/>
        <v>1270.9006367534439</v>
      </c>
    </row>
    <row r="27" spans="1:21" ht="15" x14ac:dyDescent="0.25">
      <c r="A27" s="3" t="s">
        <v>298</v>
      </c>
      <c r="B27" s="3" t="s">
        <v>14</v>
      </c>
      <c r="C27" s="4">
        <v>350</v>
      </c>
      <c r="D27" s="4" t="s">
        <v>107</v>
      </c>
      <c r="E27" s="4" t="str">
        <f t="shared" si="0"/>
        <v>350VN331</v>
      </c>
      <c r="F27" s="2">
        <v>5.5</v>
      </c>
      <c r="G27" s="2">
        <v>2773</v>
      </c>
      <c r="H27" s="2">
        <v>56.989999999999995</v>
      </c>
      <c r="I27" s="2">
        <v>53.370000000000012</v>
      </c>
      <c r="J27" s="2">
        <v>10856780</v>
      </c>
      <c r="K27" s="2">
        <v>8950776</v>
      </c>
      <c r="L27" s="2">
        <v>19371809573.598999</v>
      </c>
      <c r="M27" s="2">
        <v>16320353551.599001</v>
      </c>
      <c r="N27" s="2">
        <v>185219979</v>
      </c>
      <c r="O27" s="2">
        <v>2866236043</v>
      </c>
      <c r="P27" s="2">
        <v>20237399445.876671</v>
      </c>
      <c r="Q27" s="2">
        <v>5947261813</v>
      </c>
      <c r="R27" s="2">
        <v>8190522725.5380201</v>
      </c>
      <c r="S27" s="2">
        <v>6099614907.3386497</v>
      </c>
      <c r="T27" s="10">
        <f t="shared" si="1"/>
        <v>1839763585.9887884</v>
      </c>
      <c r="U27" s="9">
        <f t="shared" si="2"/>
        <v>1839.7635859887885</v>
      </c>
    </row>
    <row r="28" spans="1:21" ht="15" x14ac:dyDescent="0.25">
      <c r="A28" s="3" t="s">
        <v>298</v>
      </c>
      <c r="B28" s="3" t="s">
        <v>14</v>
      </c>
      <c r="C28" s="4">
        <v>787</v>
      </c>
      <c r="D28" s="4" t="s">
        <v>106</v>
      </c>
      <c r="E28" s="4" t="str">
        <f t="shared" si="0"/>
        <v>787VN330</v>
      </c>
      <c r="F28" s="2">
        <v>164</v>
      </c>
      <c r="G28" s="2">
        <v>81396</v>
      </c>
      <c r="H28" s="2">
        <v>1325.2999999999993</v>
      </c>
      <c r="I28" s="2">
        <v>1224.9599999999998</v>
      </c>
      <c r="J28" s="2">
        <v>325548072</v>
      </c>
      <c r="K28" s="2">
        <v>262180720</v>
      </c>
      <c r="L28" s="2">
        <v>640006706879.05737</v>
      </c>
      <c r="M28" s="2">
        <v>535999209746.8158</v>
      </c>
      <c r="N28" s="2">
        <v>12797383518.242069</v>
      </c>
      <c r="O28" s="2">
        <v>91210113614</v>
      </c>
      <c r="P28" s="2">
        <v>443433527250.91345</v>
      </c>
      <c r="Q28" s="2">
        <v>112559514477</v>
      </c>
      <c r="R28" s="2">
        <v>171679711304.09213</v>
      </c>
      <c r="S28" s="2">
        <v>159212101878.82135</v>
      </c>
      <c r="T28" s="10">
        <f t="shared" si="1"/>
        <v>1351931485.5210776</v>
      </c>
      <c r="U28" s="9">
        <f t="shared" si="2"/>
        <v>1351.9314855210775</v>
      </c>
    </row>
    <row r="29" spans="1:21" ht="15" x14ac:dyDescent="0.25">
      <c r="A29" s="3" t="s">
        <v>298</v>
      </c>
      <c r="B29" s="3" t="s">
        <v>14</v>
      </c>
      <c r="C29" s="4">
        <v>787</v>
      </c>
      <c r="D29" s="4" t="s">
        <v>107</v>
      </c>
      <c r="E29" s="4" t="str">
        <f t="shared" si="0"/>
        <v>787VN331</v>
      </c>
      <c r="F29" s="2">
        <v>165.5</v>
      </c>
      <c r="G29" s="2">
        <v>75777</v>
      </c>
      <c r="H29" s="2">
        <v>1609.3900000000008</v>
      </c>
      <c r="I29" s="2">
        <v>1488.6999999999991</v>
      </c>
      <c r="J29" s="2">
        <v>328208064</v>
      </c>
      <c r="K29" s="2">
        <v>243952332</v>
      </c>
      <c r="L29" s="2">
        <v>545940791979.76953</v>
      </c>
      <c r="M29" s="2">
        <v>459629012026.80414</v>
      </c>
      <c r="N29" s="2">
        <v>8057210807.9655619</v>
      </c>
      <c r="O29" s="2">
        <v>78254569145</v>
      </c>
      <c r="P29" s="2">
        <v>590447920852.8363</v>
      </c>
      <c r="Q29" s="2">
        <v>140282599676</v>
      </c>
      <c r="R29" s="2">
        <v>268704854970.63583</v>
      </c>
      <c r="S29" s="2">
        <v>181409089657.19998</v>
      </c>
      <c r="T29" s="10">
        <f t="shared" si="1"/>
        <v>1783830576.5946717</v>
      </c>
      <c r="U29" s="9">
        <f t="shared" si="2"/>
        <v>1783.8305765946718</v>
      </c>
    </row>
    <row r="30" spans="1:21" ht="15" x14ac:dyDescent="0.25">
      <c r="A30" s="3" t="s">
        <v>298</v>
      </c>
      <c r="B30" s="3" t="s">
        <v>17</v>
      </c>
      <c r="C30" s="4">
        <v>350</v>
      </c>
      <c r="D30" s="4" t="s">
        <v>111</v>
      </c>
      <c r="E30" s="4" t="str">
        <f t="shared" si="0"/>
        <v>350VN346</v>
      </c>
      <c r="F30" s="2">
        <v>9</v>
      </c>
      <c r="G30" s="2">
        <v>5043</v>
      </c>
      <c r="H30" s="2">
        <v>75.06</v>
      </c>
      <c r="I30" s="2">
        <v>69.19</v>
      </c>
      <c r="J30" s="2">
        <v>18600120</v>
      </c>
      <c r="K30" s="2">
        <v>17011148</v>
      </c>
      <c r="L30" s="2">
        <v>45159018915.604416</v>
      </c>
      <c r="M30" s="2">
        <v>40847650472.889999</v>
      </c>
      <c r="N30" s="2">
        <v>1043031719.7144245</v>
      </c>
      <c r="O30" s="2">
        <v>3268336723</v>
      </c>
      <c r="P30" s="2">
        <v>24842247344.281239</v>
      </c>
      <c r="Q30" s="2">
        <v>6684079904</v>
      </c>
      <c r="R30" s="2">
        <v>9084995592.877449</v>
      </c>
      <c r="S30" s="2">
        <v>9073171847.4037838</v>
      </c>
      <c r="T30" s="10">
        <f t="shared" si="1"/>
        <v>1380124852.4600687</v>
      </c>
      <c r="U30" s="9">
        <f t="shared" si="2"/>
        <v>1380.1248524600687</v>
      </c>
    </row>
    <row r="31" spans="1:21" ht="15" x14ac:dyDescent="0.25">
      <c r="A31" s="3" t="s">
        <v>298</v>
      </c>
      <c r="B31" s="3" t="s">
        <v>17</v>
      </c>
      <c r="C31" s="4">
        <v>350</v>
      </c>
      <c r="D31" s="4" t="s">
        <v>112</v>
      </c>
      <c r="E31" s="4" t="str">
        <f t="shared" si="0"/>
        <v>350VN347</v>
      </c>
      <c r="F31" s="2">
        <v>9.5</v>
      </c>
      <c r="G31" s="2">
        <v>3295</v>
      </c>
      <c r="H31" s="2">
        <v>100.17000000000002</v>
      </c>
      <c r="I31" s="2">
        <v>93.590000000000018</v>
      </c>
      <c r="J31" s="2">
        <v>19633460</v>
      </c>
      <c r="K31" s="2">
        <v>11088924</v>
      </c>
      <c r="L31" s="2">
        <v>28506422522.868919</v>
      </c>
      <c r="M31" s="2">
        <v>23817181934.289001</v>
      </c>
      <c r="N31" s="2">
        <v>366737092.57992661</v>
      </c>
      <c r="O31" s="2">
        <v>4322503496</v>
      </c>
      <c r="P31" s="2">
        <v>34560614375.417381</v>
      </c>
      <c r="Q31" s="2">
        <v>9168303289</v>
      </c>
      <c r="R31" s="2">
        <v>14737428678.10335</v>
      </c>
      <c r="S31" s="2">
        <v>10654882408.314049</v>
      </c>
      <c r="T31" s="10">
        <f t="shared" si="1"/>
        <v>1818979703.9693358</v>
      </c>
      <c r="U31" s="9">
        <f t="shared" si="2"/>
        <v>1818.9797039693358</v>
      </c>
    </row>
    <row r="32" spans="1:21" ht="15" x14ac:dyDescent="0.25">
      <c r="A32" s="3" t="s">
        <v>298</v>
      </c>
      <c r="B32" s="3" t="s">
        <v>17</v>
      </c>
      <c r="C32" s="4">
        <v>787</v>
      </c>
      <c r="D32" s="4" t="s">
        <v>111</v>
      </c>
      <c r="E32" s="4" t="str">
        <f t="shared" si="0"/>
        <v>787VN346</v>
      </c>
      <c r="F32" s="2">
        <v>39.5</v>
      </c>
      <c r="G32" s="2">
        <v>19703</v>
      </c>
      <c r="H32" s="2">
        <v>327.69</v>
      </c>
      <c r="I32" s="2">
        <v>301.48999999999995</v>
      </c>
      <c r="J32" s="2">
        <v>79729804</v>
      </c>
      <c r="K32" s="2">
        <v>66404800</v>
      </c>
      <c r="L32" s="2">
        <v>162642027602.0618</v>
      </c>
      <c r="M32" s="2">
        <v>143868845363.07706</v>
      </c>
      <c r="N32" s="2">
        <v>721543108.98479581</v>
      </c>
      <c r="O32" s="2">
        <v>18051639130</v>
      </c>
      <c r="P32" s="2">
        <v>108962732399.84468</v>
      </c>
      <c r="Q32" s="2">
        <v>28431958955</v>
      </c>
      <c r="R32" s="2">
        <v>43392295405.801956</v>
      </c>
      <c r="S32" s="2">
        <v>37138478039.042664</v>
      </c>
      <c r="T32" s="10">
        <f t="shared" si="1"/>
        <v>1379275093.66892</v>
      </c>
      <c r="U32" s="9">
        <f t="shared" si="2"/>
        <v>1379.2750936689201</v>
      </c>
    </row>
    <row r="33" spans="1:21" ht="15" x14ac:dyDescent="0.25">
      <c r="A33" s="3" t="s">
        <v>298</v>
      </c>
      <c r="B33" s="3" t="s">
        <v>17</v>
      </c>
      <c r="C33" s="4">
        <v>787</v>
      </c>
      <c r="D33" s="4" t="s">
        <v>112</v>
      </c>
      <c r="E33" s="4" t="str">
        <f t="shared" si="0"/>
        <v>787VN347</v>
      </c>
      <c r="F33" s="2">
        <v>39.5</v>
      </c>
      <c r="G33" s="2">
        <v>17059</v>
      </c>
      <c r="H33" s="2">
        <v>409.66999999999985</v>
      </c>
      <c r="I33" s="2">
        <v>382.97999999999985</v>
      </c>
      <c r="J33" s="2">
        <v>79729804</v>
      </c>
      <c r="K33" s="2">
        <v>57379168</v>
      </c>
      <c r="L33" s="2">
        <v>133470892776.7601</v>
      </c>
      <c r="M33" s="2">
        <v>112183340032.79198</v>
      </c>
      <c r="N33" s="2">
        <v>1137486808.9681265</v>
      </c>
      <c r="O33" s="2">
        <v>20150065935</v>
      </c>
      <c r="P33" s="2">
        <v>147837145795.20581</v>
      </c>
      <c r="Q33" s="2">
        <v>36516022842</v>
      </c>
      <c r="R33" s="2">
        <v>68761984645.245026</v>
      </c>
      <c r="S33" s="2">
        <v>42559138307.96077</v>
      </c>
      <c r="T33" s="10">
        <f t="shared" si="1"/>
        <v>1871356275.8886812</v>
      </c>
      <c r="U33" s="9">
        <f t="shared" si="2"/>
        <v>1871.3562758886812</v>
      </c>
    </row>
    <row r="34" spans="1:21" ht="15" x14ac:dyDescent="0.25">
      <c r="A34" s="3" t="s">
        <v>298</v>
      </c>
      <c r="B34" s="3" t="s">
        <v>18</v>
      </c>
      <c r="C34" s="4">
        <v>350</v>
      </c>
      <c r="D34" s="4" t="s">
        <v>113</v>
      </c>
      <c r="E34" s="4" t="str">
        <f t="shared" si="0"/>
        <v>350VN310</v>
      </c>
      <c r="F34" s="2">
        <v>84</v>
      </c>
      <c r="G34" s="2">
        <v>42607</v>
      </c>
      <c r="H34" s="2">
        <v>822.4</v>
      </c>
      <c r="I34" s="2">
        <v>747.93999999999994</v>
      </c>
      <c r="J34" s="2">
        <v>190971480</v>
      </c>
      <c r="K34" s="2">
        <v>158196242</v>
      </c>
      <c r="L34" s="2">
        <v>378659648406.27722</v>
      </c>
      <c r="M34" s="2">
        <v>312722379208.2771</v>
      </c>
      <c r="N34" s="2">
        <v>922167795</v>
      </c>
      <c r="O34" s="2">
        <v>65015101403</v>
      </c>
      <c r="P34" s="2">
        <v>254881094095.32431</v>
      </c>
      <c r="Q34" s="2">
        <v>80404738088</v>
      </c>
      <c r="R34" s="2">
        <v>84578713093.74379</v>
      </c>
      <c r="S34" s="2">
        <v>89897642913.580399</v>
      </c>
      <c r="T34" s="10">
        <f t="shared" si="1"/>
        <v>1517149369.6150258</v>
      </c>
      <c r="U34" s="9">
        <f t="shared" si="2"/>
        <v>1517.1493696150258</v>
      </c>
    </row>
    <row r="35" spans="1:21" ht="15" x14ac:dyDescent="0.25">
      <c r="A35" s="3" t="s">
        <v>298</v>
      </c>
      <c r="B35" s="3" t="s">
        <v>18</v>
      </c>
      <c r="C35" s="4">
        <v>350</v>
      </c>
      <c r="D35" s="4" t="s">
        <v>114</v>
      </c>
      <c r="E35" s="4" t="str">
        <f t="shared" si="0"/>
        <v>350VN311</v>
      </c>
      <c r="F35" s="2">
        <v>84</v>
      </c>
      <c r="G35" s="2">
        <v>40658</v>
      </c>
      <c r="H35" s="2">
        <v>947.56000000000017</v>
      </c>
      <c r="I35" s="2">
        <v>873.92000000000007</v>
      </c>
      <c r="J35" s="2">
        <v>190971480</v>
      </c>
      <c r="K35" s="2">
        <v>150783239</v>
      </c>
      <c r="L35" s="2">
        <v>320251994686.50397</v>
      </c>
      <c r="M35" s="2">
        <v>264757876610.50406</v>
      </c>
      <c r="N35" s="2">
        <v>2382364627</v>
      </c>
      <c r="O35" s="2">
        <v>53111753449</v>
      </c>
      <c r="P35" s="2">
        <v>314763456667.8941</v>
      </c>
      <c r="Q35" s="2">
        <v>94120336015</v>
      </c>
      <c r="R35" s="2">
        <v>122782034799.53349</v>
      </c>
      <c r="S35" s="2">
        <v>97861085853.360657</v>
      </c>
      <c r="T35" s="10">
        <f t="shared" si="1"/>
        <v>1873592003.9755602</v>
      </c>
      <c r="U35" s="9">
        <f t="shared" si="2"/>
        <v>1873.5920039755601</v>
      </c>
    </row>
    <row r="36" spans="1:21" ht="15" x14ac:dyDescent="0.25">
      <c r="A36" s="3" t="s">
        <v>298</v>
      </c>
      <c r="B36" s="3" t="s">
        <v>18</v>
      </c>
      <c r="C36" s="4">
        <v>787</v>
      </c>
      <c r="D36" s="4" t="s">
        <v>113</v>
      </c>
      <c r="E36" s="4" t="str">
        <f t="shared" si="0"/>
        <v>787VN310</v>
      </c>
      <c r="F36" s="2">
        <v>98.5</v>
      </c>
      <c r="G36" s="2">
        <v>45099</v>
      </c>
      <c r="H36" s="2">
        <v>917.04000000000053</v>
      </c>
      <c r="I36" s="2">
        <v>845.26000000000056</v>
      </c>
      <c r="J36" s="2">
        <v>202554996</v>
      </c>
      <c r="K36" s="2">
        <v>167416840</v>
      </c>
      <c r="L36" s="2">
        <v>417661546703.11719</v>
      </c>
      <c r="M36" s="2">
        <v>337995479987.23993</v>
      </c>
      <c r="N36" s="2">
        <v>11025250549.877584</v>
      </c>
      <c r="O36" s="2">
        <v>68640816166</v>
      </c>
      <c r="P36" s="2">
        <v>248823333016.14462</v>
      </c>
      <c r="Q36" s="2">
        <v>70193883374</v>
      </c>
      <c r="R36" s="2">
        <v>91741577320.691986</v>
      </c>
      <c r="S36" s="2">
        <v>86860473227.452698</v>
      </c>
      <c r="T36" s="10">
        <f t="shared" si="1"/>
        <v>1263062604.1428661</v>
      </c>
      <c r="U36" s="9">
        <f t="shared" si="2"/>
        <v>1263.0626041428661</v>
      </c>
    </row>
    <row r="37" spans="1:21" ht="15" x14ac:dyDescent="0.25">
      <c r="A37" s="3" t="s">
        <v>298</v>
      </c>
      <c r="B37" s="3" t="s">
        <v>18</v>
      </c>
      <c r="C37" s="4">
        <v>787</v>
      </c>
      <c r="D37" s="4" t="s">
        <v>114</v>
      </c>
      <c r="E37" s="4" t="str">
        <f t="shared" si="0"/>
        <v>787VN311</v>
      </c>
      <c r="F37" s="2">
        <v>98.5</v>
      </c>
      <c r="G37" s="2">
        <v>42187</v>
      </c>
      <c r="H37" s="2">
        <v>1126.22</v>
      </c>
      <c r="I37" s="2">
        <v>1042.5099999999995</v>
      </c>
      <c r="J37" s="2">
        <v>202554996</v>
      </c>
      <c r="K37" s="2">
        <v>156392374</v>
      </c>
      <c r="L37" s="2">
        <v>339371973512.96307</v>
      </c>
      <c r="M37" s="2">
        <v>279741750298.74005</v>
      </c>
      <c r="N37" s="2">
        <v>6689408731.2233772</v>
      </c>
      <c r="O37" s="2">
        <v>52940814483</v>
      </c>
      <c r="P37" s="2">
        <v>330471929984.76483</v>
      </c>
      <c r="Q37" s="2">
        <v>89256128799</v>
      </c>
      <c r="R37" s="2">
        <v>143036864825.54926</v>
      </c>
      <c r="S37" s="2">
        <v>98081979776.215546</v>
      </c>
      <c r="T37" s="10">
        <f t="shared" si="1"/>
        <v>1677522487.2323089</v>
      </c>
      <c r="U37" s="9">
        <f t="shared" si="2"/>
        <v>1677.5224872323088</v>
      </c>
    </row>
    <row r="38" spans="1:21" ht="15" x14ac:dyDescent="0.25">
      <c r="A38" s="3" t="s">
        <v>298</v>
      </c>
      <c r="B38" s="3" t="s">
        <v>18</v>
      </c>
      <c r="C38" s="4">
        <v>787</v>
      </c>
      <c r="D38" s="4" t="s">
        <v>115</v>
      </c>
      <c r="E38" s="4" t="str">
        <f t="shared" si="0"/>
        <v>787VN6310</v>
      </c>
      <c r="F38" s="2">
        <v>0.5</v>
      </c>
      <c r="G38" s="2">
        <v>271</v>
      </c>
      <c r="H38" s="2">
        <v>4.87</v>
      </c>
      <c r="I38" s="2">
        <v>4.43</v>
      </c>
      <c r="J38" s="2">
        <v>1021198</v>
      </c>
      <c r="K38" s="2">
        <v>1010017</v>
      </c>
      <c r="L38" s="2">
        <v>2789212188.1094398</v>
      </c>
      <c r="M38" s="2">
        <v>2525883490.862</v>
      </c>
      <c r="N38" s="2">
        <v>21368777.247439198</v>
      </c>
      <c r="O38" s="2">
        <v>241959920</v>
      </c>
      <c r="P38" s="2">
        <v>1274731137.07532</v>
      </c>
      <c r="Q38" s="2">
        <v>354684029</v>
      </c>
      <c r="R38" s="2">
        <v>452196182.06406999</v>
      </c>
      <c r="S38" s="2">
        <v>467850926.01125097</v>
      </c>
      <c r="T38" s="10">
        <f t="shared" si="1"/>
        <v>1274731137.07532</v>
      </c>
      <c r="U38" s="9">
        <f t="shared" si="2"/>
        <v>1274.73113707532</v>
      </c>
    </row>
    <row r="39" spans="1:21" ht="15" x14ac:dyDescent="0.25">
      <c r="A39" s="3" t="s">
        <v>298</v>
      </c>
      <c r="B39" s="3" t="s">
        <v>18</v>
      </c>
      <c r="C39" s="4">
        <v>787</v>
      </c>
      <c r="D39" s="4" t="s">
        <v>116</v>
      </c>
      <c r="E39" s="4" t="str">
        <f t="shared" si="0"/>
        <v>787VN6312</v>
      </c>
      <c r="F39" s="2">
        <v>0.5</v>
      </c>
      <c r="G39" s="2">
        <v>274</v>
      </c>
      <c r="H39" s="2">
        <v>5.05</v>
      </c>
      <c r="I39" s="2">
        <v>4.57</v>
      </c>
      <c r="J39" s="2">
        <v>1021198</v>
      </c>
      <c r="K39" s="2">
        <v>1021198</v>
      </c>
      <c r="L39" s="2">
        <v>2745558931.66294</v>
      </c>
      <c r="M39" s="2">
        <v>2627530278.7049999</v>
      </c>
      <c r="N39" s="2">
        <v>80888356.957935795</v>
      </c>
      <c r="O39" s="2">
        <v>37140296</v>
      </c>
      <c r="P39" s="2">
        <v>1293953703.4779601</v>
      </c>
      <c r="Q39" s="2">
        <v>365734332</v>
      </c>
      <c r="R39" s="2">
        <v>450381992.30734998</v>
      </c>
      <c r="S39" s="2">
        <v>477837379.170614</v>
      </c>
      <c r="T39" s="10">
        <f t="shared" si="1"/>
        <v>1293953703.4779601</v>
      </c>
      <c r="U39" s="9">
        <f t="shared" si="2"/>
        <v>1293.9537034779601</v>
      </c>
    </row>
    <row r="40" spans="1:21" ht="15" x14ac:dyDescent="0.25">
      <c r="A40" s="3" t="s">
        <v>298</v>
      </c>
      <c r="B40" s="3" t="s">
        <v>19</v>
      </c>
      <c r="C40" s="4">
        <v>330</v>
      </c>
      <c r="D40" s="4" t="s">
        <v>117</v>
      </c>
      <c r="E40" s="4" t="str">
        <f t="shared" si="0"/>
        <v>330VN512</v>
      </c>
      <c r="F40" s="2">
        <v>0.5</v>
      </c>
      <c r="G40" s="2">
        <v>264</v>
      </c>
      <c r="H40" s="2">
        <v>3.63</v>
      </c>
      <c r="I40" s="2">
        <v>3.28</v>
      </c>
      <c r="J40" s="2">
        <v>622972</v>
      </c>
      <c r="K40" s="2">
        <v>618288</v>
      </c>
      <c r="L40" s="2">
        <v>915478500.78299999</v>
      </c>
      <c r="M40" s="2">
        <v>893875111.78299999</v>
      </c>
      <c r="N40" s="2">
        <v>1141000</v>
      </c>
      <c r="O40" s="2">
        <v>20462389</v>
      </c>
      <c r="P40" s="2">
        <v>1158695225.0808599</v>
      </c>
      <c r="Q40" s="2">
        <v>308091355</v>
      </c>
      <c r="R40" s="2">
        <v>464024825.17299998</v>
      </c>
      <c r="S40" s="2">
        <v>386579044.90786201</v>
      </c>
      <c r="T40" s="10">
        <f t="shared" si="1"/>
        <v>1158695225.0808599</v>
      </c>
      <c r="U40" s="9">
        <f t="shared" si="2"/>
        <v>1158.6952250808599</v>
      </c>
    </row>
    <row r="41" spans="1:21" ht="15" x14ac:dyDescent="0.25">
      <c r="A41" s="3" t="s">
        <v>298</v>
      </c>
      <c r="B41" s="3" t="s">
        <v>19</v>
      </c>
      <c r="C41" s="4">
        <v>330</v>
      </c>
      <c r="D41" s="4" t="s">
        <v>118</v>
      </c>
      <c r="E41" s="4" t="str">
        <f t="shared" si="0"/>
        <v>330VN513</v>
      </c>
      <c r="F41" s="2">
        <v>0.5</v>
      </c>
      <c r="G41" s="2">
        <v>235</v>
      </c>
      <c r="H41" s="2">
        <v>5.03</v>
      </c>
      <c r="I41" s="2">
        <v>3.25</v>
      </c>
      <c r="J41" s="2">
        <v>622972</v>
      </c>
      <c r="K41" s="2">
        <v>550370</v>
      </c>
      <c r="L41" s="2">
        <v>1022544220.675</v>
      </c>
      <c r="M41" s="2">
        <v>883821073.67499995</v>
      </c>
      <c r="N41" s="2">
        <v>0</v>
      </c>
      <c r="O41" s="2">
        <v>138723147</v>
      </c>
      <c r="P41" s="2">
        <v>1313866422.50334</v>
      </c>
      <c r="Q41" s="2">
        <v>384995759</v>
      </c>
      <c r="R41" s="2">
        <v>533866926.82840002</v>
      </c>
      <c r="S41" s="2">
        <v>395003736.67493999</v>
      </c>
      <c r="T41" s="10">
        <f t="shared" si="1"/>
        <v>1313866422.50334</v>
      </c>
      <c r="U41" s="9">
        <f t="shared" si="2"/>
        <v>1313.8664225033401</v>
      </c>
    </row>
    <row r="42" spans="1:21" ht="15" x14ac:dyDescent="0.25">
      <c r="A42" s="3" t="s">
        <v>298</v>
      </c>
      <c r="B42" s="3" t="s">
        <v>19</v>
      </c>
      <c r="C42" s="4">
        <v>350</v>
      </c>
      <c r="D42" s="4" t="s">
        <v>117</v>
      </c>
      <c r="E42" s="4" t="str">
        <f t="shared" si="0"/>
        <v>350VN512</v>
      </c>
      <c r="F42" s="2">
        <v>11.5</v>
      </c>
      <c r="G42" s="2">
        <v>5141</v>
      </c>
      <c r="H42" s="2">
        <v>81.38000000000001</v>
      </c>
      <c r="I42" s="2">
        <v>69.070000000000007</v>
      </c>
      <c r="J42" s="2">
        <v>16429130</v>
      </c>
      <c r="K42" s="2">
        <v>12000408</v>
      </c>
      <c r="L42" s="2">
        <v>20962818565.152004</v>
      </c>
      <c r="M42" s="2">
        <v>19539724173.152004</v>
      </c>
      <c r="N42" s="2">
        <v>45116125</v>
      </c>
      <c r="O42" s="2">
        <v>1377978267</v>
      </c>
      <c r="P42" s="2">
        <v>23328562458.539631</v>
      </c>
      <c r="Q42" s="2">
        <v>7314558229</v>
      </c>
      <c r="R42" s="2">
        <v>7701956910.1411905</v>
      </c>
      <c r="S42" s="2">
        <v>8312047319.3984184</v>
      </c>
      <c r="T42" s="10">
        <f t="shared" si="1"/>
        <v>1014285324.2843318</v>
      </c>
      <c r="U42" s="9">
        <f t="shared" si="2"/>
        <v>1014.2853242843318</v>
      </c>
    </row>
    <row r="43" spans="1:21" ht="15" x14ac:dyDescent="0.25">
      <c r="A43" s="3" t="s">
        <v>298</v>
      </c>
      <c r="B43" s="3" t="s">
        <v>19</v>
      </c>
      <c r="C43" s="4">
        <v>350</v>
      </c>
      <c r="D43" s="4" t="s">
        <v>118</v>
      </c>
      <c r="E43" s="4" t="str">
        <f t="shared" si="0"/>
        <v>350VN513</v>
      </c>
      <c r="F43" s="2">
        <v>11.5</v>
      </c>
      <c r="G43" s="2">
        <v>4952</v>
      </c>
      <c r="H43" s="2">
        <v>85.000000000000014</v>
      </c>
      <c r="I43" s="2">
        <v>75.17</v>
      </c>
      <c r="J43" s="2">
        <v>16429130</v>
      </c>
      <c r="K43" s="2">
        <v>11564796</v>
      </c>
      <c r="L43" s="2">
        <v>25696607297.513996</v>
      </c>
      <c r="M43" s="2">
        <v>21086189696.513996</v>
      </c>
      <c r="N43" s="2">
        <v>24411721</v>
      </c>
      <c r="O43" s="2">
        <v>4586005880</v>
      </c>
      <c r="P43" s="2">
        <v>28039166957.15358</v>
      </c>
      <c r="Q43" s="2">
        <v>8679213743</v>
      </c>
      <c r="R43" s="2">
        <v>10484351143.63114</v>
      </c>
      <c r="S43" s="2">
        <v>8875602070.5224361</v>
      </c>
      <c r="T43" s="10">
        <f t="shared" si="1"/>
        <v>1219094215.5284164</v>
      </c>
      <c r="U43" s="9">
        <f t="shared" si="2"/>
        <v>1219.0942155284165</v>
      </c>
    </row>
    <row r="44" spans="1:21" ht="15" x14ac:dyDescent="0.25">
      <c r="A44" s="3" t="s">
        <v>298</v>
      </c>
      <c r="B44" s="3" t="s">
        <v>19</v>
      </c>
      <c r="C44" s="4">
        <v>787</v>
      </c>
      <c r="D44" s="4" t="s">
        <v>117</v>
      </c>
      <c r="E44" s="4" t="str">
        <f t="shared" si="0"/>
        <v>787VN512</v>
      </c>
      <c r="F44" s="2">
        <v>110.5</v>
      </c>
      <c r="G44" s="2">
        <v>47782</v>
      </c>
      <c r="H44" s="2">
        <v>758.0100000000001</v>
      </c>
      <c r="I44" s="2">
        <v>645.87999999999988</v>
      </c>
      <c r="J44" s="2">
        <v>146410130</v>
      </c>
      <c r="K44" s="2">
        <v>111657192</v>
      </c>
      <c r="L44" s="2">
        <v>189906117621.04385</v>
      </c>
      <c r="M44" s="2">
        <v>174718855327.39288</v>
      </c>
      <c r="N44" s="2">
        <v>5174943859.6508331</v>
      </c>
      <c r="O44" s="2">
        <v>10012318434</v>
      </c>
      <c r="P44" s="2">
        <v>193838146056.46841</v>
      </c>
      <c r="Q44" s="2">
        <v>57795431892</v>
      </c>
      <c r="R44" s="2">
        <v>69418464291.335251</v>
      </c>
      <c r="S44" s="2">
        <v>66615093591.133163</v>
      </c>
      <c r="T44" s="10">
        <f t="shared" si="1"/>
        <v>877095683.51343179</v>
      </c>
      <c r="U44" s="9">
        <f t="shared" si="2"/>
        <v>877.09568351343182</v>
      </c>
    </row>
    <row r="45" spans="1:21" ht="15" x14ac:dyDescent="0.25">
      <c r="A45" s="3" t="s">
        <v>298</v>
      </c>
      <c r="B45" s="3" t="s">
        <v>19</v>
      </c>
      <c r="C45" s="4">
        <v>787</v>
      </c>
      <c r="D45" s="4" t="s">
        <v>118</v>
      </c>
      <c r="E45" s="4" t="str">
        <f t="shared" si="0"/>
        <v>787VN513</v>
      </c>
      <c r="F45" s="2">
        <v>110.5</v>
      </c>
      <c r="G45" s="2">
        <v>46705</v>
      </c>
      <c r="H45" s="2">
        <v>828.3100000000004</v>
      </c>
      <c r="I45" s="2">
        <v>714.86000000000013</v>
      </c>
      <c r="J45" s="2">
        <v>146410130</v>
      </c>
      <c r="K45" s="2">
        <v>109123148</v>
      </c>
      <c r="L45" s="2">
        <v>228357229470.11328</v>
      </c>
      <c r="M45" s="2">
        <v>184988222353.10806</v>
      </c>
      <c r="N45" s="2">
        <v>3656581607.0052509</v>
      </c>
      <c r="O45" s="2">
        <v>39712425510</v>
      </c>
      <c r="P45" s="2">
        <v>241093965543.72293</v>
      </c>
      <c r="Q45" s="2">
        <v>76175335895</v>
      </c>
      <c r="R45" s="2">
        <v>92734955092.789886</v>
      </c>
      <c r="S45" s="2">
        <v>72193284106.932999</v>
      </c>
      <c r="T45" s="10">
        <f t="shared" si="1"/>
        <v>1090922921.012321</v>
      </c>
      <c r="U45" s="9">
        <f t="shared" si="2"/>
        <v>1090.922921012321</v>
      </c>
    </row>
    <row r="46" spans="1:21" ht="15" x14ac:dyDescent="0.25">
      <c r="A46" s="3" t="s">
        <v>298</v>
      </c>
      <c r="B46" s="3" t="s">
        <v>21</v>
      </c>
      <c r="C46" s="4">
        <v>330</v>
      </c>
      <c r="D46" s="4" t="s">
        <v>121</v>
      </c>
      <c r="E46" s="4" t="str">
        <f t="shared" si="0"/>
        <v>330VN426</v>
      </c>
      <c r="F46" s="2">
        <v>153</v>
      </c>
      <c r="G46" s="2">
        <v>69993</v>
      </c>
      <c r="H46" s="2">
        <v>1216.5199999999998</v>
      </c>
      <c r="I46" s="2">
        <v>1110.9299999999998</v>
      </c>
      <c r="J46" s="2">
        <v>235563594</v>
      </c>
      <c r="K46" s="2">
        <v>191242062</v>
      </c>
      <c r="L46" s="2">
        <v>407386654518.77484</v>
      </c>
      <c r="M46" s="2">
        <v>366898531818.02234</v>
      </c>
      <c r="N46" s="2">
        <v>4856034420.7524786</v>
      </c>
      <c r="O46" s="2">
        <v>35632088280</v>
      </c>
      <c r="P46" s="2">
        <v>407089503687.98785</v>
      </c>
      <c r="Q46" s="2">
        <v>105203552500</v>
      </c>
      <c r="R46" s="2">
        <v>161751950654.87265</v>
      </c>
      <c r="S46" s="2">
        <v>140189777266.11517</v>
      </c>
      <c r="T46" s="10">
        <f t="shared" si="1"/>
        <v>1330357855.1895027</v>
      </c>
      <c r="U46" s="9">
        <f t="shared" si="2"/>
        <v>1330.3578551895027</v>
      </c>
    </row>
    <row r="47" spans="1:21" ht="15" x14ac:dyDescent="0.25">
      <c r="A47" s="3" t="s">
        <v>298</v>
      </c>
      <c r="B47" s="3" t="s">
        <v>21</v>
      </c>
      <c r="C47" s="4">
        <v>330</v>
      </c>
      <c r="D47" s="4" t="s">
        <v>122</v>
      </c>
      <c r="E47" s="4" t="str">
        <f t="shared" si="0"/>
        <v>330VN427</v>
      </c>
      <c r="F47" s="2">
        <v>153.5</v>
      </c>
      <c r="G47" s="2">
        <v>72313</v>
      </c>
      <c r="H47" s="2">
        <v>1342.8699999999992</v>
      </c>
      <c r="I47" s="2">
        <v>1239.57</v>
      </c>
      <c r="J47" s="2">
        <v>236374152</v>
      </c>
      <c r="K47" s="2">
        <v>196645782</v>
      </c>
      <c r="L47" s="2">
        <v>391078351534.28632</v>
      </c>
      <c r="M47" s="2">
        <v>368832670580.44922</v>
      </c>
      <c r="N47" s="2">
        <v>2812349862.8370624</v>
      </c>
      <c r="O47" s="2">
        <v>19433331091</v>
      </c>
      <c r="P47" s="2">
        <v>490905651666.55518</v>
      </c>
      <c r="Q47" s="2">
        <v>123345426764</v>
      </c>
      <c r="R47" s="2">
        <v>216297369722.22525</v>
      </c>
      <c r="S47" s="2">
        <v>151251769317.3298</v>
      </c>
      <c r="T47" s="10">
        <f t="shared" si="1"/>
        <v>1599041210.640245</v>
      </c>
      <c r="U47" s="9">
        <f t="shared" si="2"/>
        <v>1599.041210640245</v>
      </c>
    </row>
    <row r="48" spans="1:21" ht="15" x14ac:dyDescent="0.25">
      <c r="A48" s="3" t="s">
        <v>298</v>
      </c>
      <c r="B48" s="3" t="s">
        <v>21</v>
      </c>
      <c r="C48" s="4">
        <v>350</v>
      </c>
      <c r="D48" s="4" t="s">
        <v>121</v>
      </c>
      <c r="E48" s="4" t="str">
        <f t="shared" si="0"/>
        <v>350VN426</v>
      </c>
      <c r="F48" s="2">
        <v>10</v>
      </c>
      <c r="G48" s="2">
        <v>4874</v>
      </c>
      <c r="H48" s="2">
        <v>77.439999999999984</v>
      </c>
      <c r="I48" s="2">
        <v>69.780000000000015</v>
      </c>
      <c r="J48" s="2">
        <v>16817700</v>
      </c>
      <c r="K48" s="2">
        <v>13343880</v>
      </c>
      <c r="L48" s="2">
        <v>26356689144.73</v>
      </c>
      <c r="M48" s="2">
        <v>24557353724.73</v>
      </c>
      <c r="N48" s="2">
        <v>77945926</v>
      </c>
      <c r="O48" s="2">
        <v>1721389494</v>
      </c>
      <c r="P48" s="2">
        <v>24393062651.044491</v>
      </c>
      <c r="Q48" s="2">
        <v>7692973426</v>
      </c>
      <c r="R48" s="2">
        <v>8453942166.2474117</v>
      </c>
      <c r="S48" s="2">
        <v>8246147058.7970791</v>
      </c>
      <c r="T48" s="10">
        <f t="shared" si="1"/>
        <v>1219653132.5522246</v>
      </c>
      <c r="U48" s="9">
        <f t="shared" si="2"/>
        <v>1219.6531325522246</v>
      </c>
    </row>
    <row r="49" spans="1:21" ht="15" x14ac:dyDescent="0.25">
      <c r="A49" s="3" t="s">
        <v>298</v>
      </c>
      <c r="B49" s="3" t="s">
        <v>21</v>
      </c>
      <c r="C49" s="4">
        <v>350</v>
      </c>
      <c r="D49" s="4" t="s">
        <v>122</v>
      </c>
      <c r="E49" s="4" t="str">
        <f t="shared" si="0"/>
        <v>350VN427</v>
      </c>
      <c r="F49" s="2">
        <v>10</v>
      </c>
      <c r="G49" s="2">
        <v>5194</v>
      </c>
      <c r="H49" s="2">
        <v>89.98</v>
      </c>
      <c r="I49" s="2">
        <v>83.33</v>
      </c>
      <c r="J49" s="2">
        <v>16817700</v>
      </c>
      <c r="K49" s="2">
        <v>14182008</v>
      </c>
      <c r="L49" s="2">
        <v>28589786491.827</v>
      </c>
      <c r="M49" s="2">
        <v>26488731733.827</v>
      </c>
      <c r="N49" s="2">
        <v>117703400</v>
      </c>
      <c r="O49" s="2">
        <v>1983351358</v>
      </c>
      <c r="P49" s="2">
        <v>31662815003.597095</v>
      </c>
      <c r="Q49" s="2">
        <v>9268425449</v>
      </c>
      <c r="R49" s="2">
        <v>12975859144.192003</v>
      </c>
      <c r="S49" s="2">
        <v>9418530410.4050808</v>
      </c>
      <c r="T49" s="10">
        <f t="shared" si="1"/>
        <v>1583140750.1798549</v>
      </c>
      <c r="U49" s="9">
        <f t="shared" si="2"/>
        <v>1583.1407501798549</v>
      </c>
    </row>
    <row r="50" spans="1:21" ht="15" x14ac:dyDescent="0.25">
      <c r="A50" s="3" t="s">
        <v>298</v>
      </c>
      <c r="B50" s="3" t="s">
        <v>21</v>
      </c>
      <c r="C50" s="4">
        <v>787</v>
      </c>
      <c r="D50" s="4" t="s">
        <v>121</v>
      </c>
      <c r="E50" s="4" t="str">
        <f t="shared" si="0"/>
        <v>787VN426</v>
      </c>
      <c r="F50" s="2">
        <v>11.5</v>
      </c>
      <c r="G50" s="2">
        <v>5079</v>
      </c>
      <c r="H50" s="2">
        <v>90.039999999999992</v>
      </c>
      <c r="I50" s="2">
        <v>81.949999999999989</v>
      </c>
      <c r="J50" s="2">
        <v>18598722</v>
      </c>
      <c r="K50" s="2">
        <v>13914579</v>
      </c>
      <c r="L50" s="2">
        <v>27951120870.858994</v>
      </c>
      <c r="M50" s="2">
        <v>24677604646.858994</v>
      </c>
      <c r="N50" s="2">
        <v>117756033</v>
      </c>
      <c r="O50" s="2">
        <v>3155760191</v>
      </c>
      <c r="P50" s="2">
        <v>26905818277.137367</v>
      </c>
      <c r="Q50" s="2">
        <v>7925947782</v>
      </c>
      <c r="R50" s="2">
        <v>10295078036.59845</v>
      </c>
      <c r="S50" s="2">
        <v>8684792458.5389252</v>
      </c>
      <c r="T50" s="10">
        <f t="shared" si="1"/>
        <v>1169818185.9624941</v>
      </c>
      <c r="U50" s="9">
        <f t="shared" si="2"/>
        <v>1169.8181859624942</v>
      </c>
    </row>
    <row r="51" spans="1:21" ht="15" x14ac:dyDescent="0.25">
      <c r="A51" s="3" t="s">
        <v>298</v>
      </c>
      <c r="B51" s="3" t="s">
        <v>21</v>
      </c>
      <c r="C51" s="4">
        <v>787</v>
      </c>
      <c r="D51" s="4" t="s">
        <v>122</v>
      </c>
      <c r="E51" s="4" t="str">
        <f t="shared" si="0"/>
        <v>787VN427</v>
      </c>
      <c r="F51" s="2">
        <v>12.5</v>
      </c>
      <c r="G51" s="2">
        <v>6020</v>
      </c>
      <c r="H51" s="2">
        <v>105.94000000000001</v>
      </c>
      <c r="I51" s="2">
        <v>97.279999999999987</v>
      </c>
      <c r="J51" s="2">
        <v>20109558</v>
      </c>
      <c r="K51" s="2">
        <v>16384851</v>
      </c>
      <c r="L51" s="2">
        <v>30363265255.653996</v>
      </c>
      <c r="M51" s="2">
        <v>28020983307.653996</v>
      </c>
      <c r="N51" s="2">
        <v>99851936</v>
      </c>
      <c r="O51" s="2">
        <v>2242430012</v>
      </c>
      <c r="P51" s="2">
        <v>33515653869.662224</v>
      </c>
      <c r="Q51" s="2">
        <v>9530788861</v>
      </c>
      <c r="R51" s="2">
        <v>14010548386.01634</v>
      </c>
      <c r="S51" s="2">
        <v>9974316622.6458893</v>
      </c>
      <c r="T51" s="10">
        <f t="shared" si="1"/>
        <v>1340626154.786489</v>
      </c>
      <c r="U51" s="9">
        <f t="shared" si="2"/>
        <v>1340.626154786489</v>
      </c>
    </row>
    <row r="52" spans="1:21" ht="15" x14ac:dyDescent="0.25">
      <c r="A52" s="3" t="s">
        <v>298</v>
      </c>
      <c r="B52" s="3" t="s">
        <v>22</v>
      </c>
      <c r="C52" s="4">
        <v>330</v>
      </c>
      <c r="D52" s="4" t="s">
        <v>123</v>
      </c>
      <c r="E52" s="4" t="str">
        <f t="shared" si="0"/>
        <v>330VN530</v>
      </c>
      <c r="F52" s="2">
        <v>1.5</v>
      </c>
      <c r="G52" s="2">
        <v>612</v>
      </c>
      <c r="H52" s="2">
        <v>9.32</v>
      </c>
      <c r="I52" s="2">
        <v>7.59</v>
      </c>
      <c r="J52" s="2">
        <v>1604092</v>
      </c>
      <c r="K52" s="2">
        <v>1188504</v>
      </c>
      <c r="L52" s="2">
        <v>3517083579.5599999</v>
      </c>
      <c r="M52" s="2">
        <v>2961272724.5599999</v>
      </c>
      <c r="N52" s="2">
        <v>0</v>
      </c>
      <c r="O52" s="2">
        <v>555810855</v>
      </c>
      <c r="P52" s="2">
        <v>3426499123.1453371</v>
      </c>
      <c r="Q52" s="2">
        <v>780570972</v>
      </c>
      <c r="R52" s="2">
        <v>1332391441.5726299</v>
      </c>
      <c r="S52" s="2">
        <v>1313536709.572706</v>
      </c>
      <c r="T52" s="10">
        <f t="shared" si="1"/>
        <v>1142166374.381779</v>
      </c>
      <c r="U52" s="9">
        <f t="shared" si="2"/>
        <v>1142.166374381779</v>
      </c>
    </row>
    <row r="53" spans="1:21" ht="15" x14ac:dyDescent="0.25">
      <c r="A53" s="3" t="s">
        <v>298</v>
      </c>
      <c r="B53" s="3" t="s">
        <v>22</v>
      </c>
      <c r="C53" s="4">
        <v>330</v>
      </c>
      <c r="D53" s="4" t="s">
        <v>124</v>
      </c>
      <c r="E53" s="4" t="str">
        <f t="shared" si="0"/>
        <v>330VN531</v>
      </c>
      <c r="F53" s="2">
        <v>1.5</v>
      </c>
      <c r="G53" s="2">
        <v>655</v>
      </c>
      <c r="H53" s="2">
        <v>10.95</v>
      </c>
      <c r="I53" s="2">
        <v>9.3800000000000008</v>
      </c>
      <c r="J53" s="2">
        <v>1604092</v>
      </c>
      <c r="K53" s="2">
        <v>1268126</v>
      </c>
      <c r="L53" s="2">
        <v>3947640046.7350001</v>
      </c>
      <c r="M53" s="2">
        <v>3048367357.7349997</v>
      </c>
      <c r="N53" s="2">
        <v>3510000</v>
      </c>
      <c r="O53" s="2">
        <v>895762689</v>
      </c>
      <c r="P53" s="2">
        <v>4408875674.9251204</v>
      </c>
      <c r="Q53" s="2">
        <v>1066786681</v>
      </c>
      <c r="R53" s="2">
        <v>1764099217.5752301</v>
      </c>
      <c r="S53" s="2">
        <v>1577989776.3498921</v>
      </c>
      <c r="T53" s="10">
        <f t="shared" si="1"/>
        <v>1469625224.9750402</v>
      </c>
      <c r="U53" s="9">
        <f t="shared" si="2"/>
        <v>1469.6252249750403</v>
      </c>
    </row>
    <row r="54" spans="1:21" ht="15" x14ac:dyDescent="0.25">
      <c r="A54" s="3" t="s">
        <v>298</v>
      </c>
      <c r="B54" s="3" t="s">
        <v>22</v>
      </c>
      <c r="C54" s="4">
        <v>350</v>
      </c>
      <c r="D54" s="4" t="s">
        <v>123</v>
      </c>
      <c r="E54" s="4" t="str">
        <f t="shared" si="0"/>
        <v>350VN530</v>
      </c>
      <c r="F54" s="2">
        <v>148</v>
      </c>
      <c r="G54" s="2">
        <v>70980</v>
      </c>
      <c r="H54" s="2">
        <v>916.75</v>
      </c>
      <c r="I54" s="2">
        <v>763.0299999999994</v>
      </c>
      <c r="J54" s="2">
        <v>175323760</v>
      </c>
      <c r="K54" s="2">
        <v>137559628</v>
      </c>
      <c r="L54" s="2">
        <v>398743086999.51978</v>
      </c>
      <c r="M54" s="2">
        <v>326880496814.44281</v>
      </c>
      <c r="N54" s="2">
        <v>10754699769.077063</v>
      </c>
      <c r="O54" s="2">
        <v>61107890416</v>
      </c>
      <c r="P54" s="2">
        <v>283924859243.8938</v>
      </c>
      <c r="Q54" s="2">
        <v>81280043659</v>
      </c>
      <c r="R54" s="2">
        <v>103288473648.11143</v>
      </c>
      <c r="S54" s="2">
        <v>99413437138.78244</v>
      </c>
      <c r="T54" s="10">
        <f t="shared" si="1"/>
        <v>959205605.55369532</v>
      </c>
      <c r="U54" s="9">
        <f t="shared" si="2"/>
        <v>959.20560555369536</v>
      </c>
    </row>
    <row r="55" spans="1:21" ht="15" x14ac:dyDescent="0.25">
      <c r="A55" s="3" t="s">
        <v>298</v>
      </c>
      <c r="B55" s="3" t="s">
        <v>22</v>
      </c>
      <c r="C55" s="4">
        <v>350</v>
      </c>
      <c r="D55" s="4" t="s">
        <v>124</v>
      </c>
      <c r="E55" s="4" t="str">
        <f t="shared" ref="E55:E106" si="3">C55&amp;D55</f>
        <v>350VN531</v>
      </c>
      <c r="F55" s="2">
        <v>148</v>
      </c>
      <c r="G55" s="2">
        <v>66392</v>
      </c>
      <c r="H55" s="2">
        <v>1058.0599999999997</v>
      </c>
      <c r="I55" s="2">
        <v>890.79000000000053</v>
      </c>
      <c r="J55" s="2">
        <v>175323760</v>
      </c>
      <c r="K55" s="2">
        <v>128667210</v>
      </c>
      <c r="L55" s="2">
        <v>415562186381.19574</v>
      </c>
      <c r="M55" s="2">
        <v>314983291173.83087</v>
      </c>
      <c r="N55" s="2">
        <v>7885891176.364687</v>
      </c>
      <c r="O55" s="2">
        <v>92693004031</v>
      </c>
      <c r="P55" s="2">
        <v>348927395852.53839</v>
      </c>
      <c r="Q55" s="2">
        <v>103564627923</v>
      </c>
      <c r="R55" s="2">
        <v>134851746902.34575</v>
      </c>
      <c r="S55" s="2">
        <v>110515612448.19228</v>
      </c>
      <c r="T55" s="10">
        <f t="shared" si="1"/>
        <v>1178808769.7720892</v>
      </c>
      <c r="U55" s="9">
        <f t="shared" si="2"/>
        <v>1178.8087697720891</v>
      </c>
    </row>
    <row r="56" spans="1:21" ht="15" x14ac:dyDescent="0.25">
      <c r="A56" s="3" t="s">
        <v>298</v>
      </c>
      <c r="B56" s="3" t="s">
        <v>22</v>
      </c>
      <c r="C56" s="4">
        <v>787</v>
      </c>
      <c r="D56" s="4" t="s">
        <v>123</v>
      </c>
      <c r="E56" s="4" t="str">
        <f t="shared" si="3"/>
        <v>787VN530</v>
      </c>
      <c r="F56" s="2">
        <v>18.5</v>
      </c>
      <c r="G56" s="2">
        <v>7861</v>
      </c>
      <c r="H56" s="2">
        <v>113.81</v>
      </c>
      <c r="I56" s="2">
        <v>93.219999999999985</v>
      </c>
      <c r="J56" s="2">
        <v>20550244</v>
      </c>
      <c r="K56" s="2">
        <v>15234990</v>
      </c>
      <c r="L56" s="2">
        <v>44868785174.169991</v>
      </c>
      <c r="M56" s="2">
        <v>36845147227.170006</v>
      </c>
      <c r="N56" s="2">
        <v>79870800</v>
      </c>
      <c r="O56" s="2">
        <v>7943767147</v>
      </c>
      <c r="P56" s="2">
        <v>31659722845.882465</v>
      </c>
      <c r="Q56" s="2">
        <v>9084339328</v>
      </c>
      <c r="R56" s="2">
        <v>12149095390.877539</v>
      </c>
      <c r="S56" s="2">
        <v>10426288127.004925</v>
      </c>
      <c r="T56" s="10">
        <f t="shared" si="1"/>
        <v>855668185.02385044</v>
      </c>
      <c r="U56" s="9">
        <f t="shared" si="2"/>
        <v>855.66818502385047</v>
      </c>
    </row>
    <row r="57" spans="1:21" ht="15" x14ac:dyDescent="0.25">
      <c r="A57" s="3" t="s">
        <v>298</v>
      </c>
      <c r="B57" s="3" t="s">
        <v>22</v>
      </c>
      <c r="C57" s="4">
        <v>787</v>
      </c>
      <c r="D57" s="4" t="s">
        <v>124</v>
      </c>
      <c r="E57" s="4" t="str">
        <f t="shared" si="3"/>
        <v>787VN531</v>
      </c>
      <c r="F57" s="2">
        <v>18.5</v>
      </c>
      <c r="G57" s="2">
        <v>8480</v>
      </c>
      <c r="H57" s="2">
        <v>129.43</v>
      </c>
      <c r="I57" s="2">
        <v>109.65999999999997</v>
      </c>
      <c r="J57" s="2">
        <v>20550244</v>
      </c>
      <c r="K57" s="2">
        <v>16409900</v>
      </c>
      <c r="L57" s="2">
        <v>56811045471.768005</v>
      </c>
      <c r="M57" s="2">
        <v>43679863354.768013</v>
      </c>
      <c r="N57" s="2">
        <v>48638910</v>
      </c>
      <c r="O57" s="2">
        <v>13082543207</v>
      </c>
      <c r="P57" s="2">
        <v>40537277897.549446</v>
      </c>
      <c r="Q57" s="2">
        <v>11647827883</v>
      </c>
      <c r="R57" s="2">
        <v>16848150388.78433</v>
      </c>
      <c r="S57" s="2">
        <v>12041299625.765141</v>
      </c>
      <c r="T57" s="10">
        <f t="shared" si="1"/>
        <v>1095602105.3391743</v>
      </c>
      <c r="U57" s="9">
        <f t="shared" si="2"/>
        <v>1095.6021053391742</v>
      </c>
    </row>
    <row r="58" spans="1:21" ht="15" x14ac:dyDescent="0.25">
      <c r="A58" s="3" t="s">
        <v>298</v>
      </c>
      <c r="B58" s="3" t="s">
        <v>26</v>
      </c>
      <c r="C58" s="4">
        <v>330</v>
      </c>
      <c r="D58" s="4" t="s">
        <v>222</v>
      </c>
      <c r="E58" s="4" t="str">
        <f t="shared" si="3"/>
        <v>330VN578</v>
      </c>
      <c r="F58" s="2">
        <v>5.5</v>
      </c>
      <c r="G58" s="2">
        <v>2208</v>
      </c>
      <c r="H58" s="2">
        <v>27.15</v>
      </c>
      <c r="I58" s="2">
        <v>23.839999999999996</v>
      </c>
      <c r="J58" s="2">
        <v>4869606</v>
      </c>
      <c r="K58" s="2">
        <v>3569738</v>
      </c>
      <c r="L58" s="2">
        <v>10860875430.933001</v>
      </c>
      <c r="M58" s="2">
        <v>10702924343.933001</v>
      </c>
      <c r="N58" s="2">
        <v>1141822</v>
      </c>
      <c r="O58" s="2">
        <v>156809265</v>
      </c>
      <c r="P58" s="2">
        <v>8732445608.1535797</v>
      </c>
      <c r="Q58" s="2">
        <v>2266479832</v>
      </c>
      <c r="R58" s="2">
        <v>3603297089.5143304</v>
      </c>
      <c r="S58" s="2">
        <v>2862668686.6392512</v>
      </c>
      <c r="T58" s="10">
        <f t="shared" si="1"/>
        <v>793858691.65032542</v>
      </c>
      <c r="U58" s="9">
        <f t="shared" si="2"/>
        <v>793.85869165032545</v>
      </c>
    </row>
    <row r="59" spans="1:21" ht="15" x14ac:dyDescent="0.25">
      <c r="A59" s="3" t="s">
        <v>298</v>
      </c>
      <c r="B59" s="3" t="s">
        <v>26</v>
      </c>
      <c r="C59" s="4">
        <v>330</v>
      </c>
      <c r="D59" s="4" t="s">
        <v>223</v>
      </c>
      <c r="E59" s="4" t="str">
        <f t="shared" si="3"/>
        <v>330VN579</v>
      </c>
      <c r="F59" s="2">
        <v>5.5</v>
      </c>
      <c r="G59" s="2">
        <v>2258</v>
      </c>
      <c r="H59" s="2">
        <v>35.340000000000003</v>
      </c>
      <c r="I59" s="2">
        <v>31.94</v>
      </c>
      <c r="J59" s="2">
        <v>4869606</v>
      </c>
      <c r="K59" s="2">
        <v>3649755</v>
      </c>
      <c r="L59" s="2">
        <v>11143147350.149</v>
      </c>
      <c r="M59" s="2">
        <v>10323546783.149</v>
      </c>
      <c r="N59" s="2">
        <v>93799883</v>
      </c>
      <c r="O59" s="2">
        <v>725800684</v>
      </c>
      <c r="P59" s="2">
        <v>12931711047.934624</v>
      </c>
      <c r="Q59" s="2">
        <v>2983272437</v>
      </c>
      <c r="R59" s="2">
        <v>6395731685.9462404</v>
      </c>
      <c r="S59" s="2">
        <v>3534894930.9883876</v>
      </c>
      <c r="T59" s="10">
        <f t="shared" si="1"/>
        <v>1175610095.266784</v>
      </c>
      <c r="U59" s="9">
        <f t="shared" si="2"/>
        <v>1175.6100952667839</v>
      </c>
    </row>
    <row r="60" spans="1:21" ht="15" x14ac:dyDescent="0.25">
      <c r="A60" s="3" t="s">
        <v>298</v>
      </c>
      <c r="B60" s="3" t="s">
        <v>26</v>
      </c>
      <c r="C60" s="4">
        <v>350</v>
      </c>
      <c r="D60" s="4" t="s">
        <v>224</v>
      </c>
      <c r="E60" s="4" t="str">
        <f t="shared" si="3"/>
        <v>350VN576</v>
      </c>
      <c r="F60" s="2">
        <v>0.5</v>
      </c>
      <c r="G60" s="2">
        <v>185</v>
      </c>
      <c r="H60" s="2">
        <v>2.67</v>
      </c>
      <c r="I60" s="2">
        <v>2.25</v>
      </c>
      <c r="J60" s="2">
        <v>498065</v>
      </c>
      <c r="K60" s="2">
        <v>300472</v>
      </c>
      <c r="L60" s="2">
        <v>606573772.43099999</v>
      </c>
      <c r="M60" s="2">
        <v>528380366.43099999</v>
      </c>
      <c r="N60" s="2">
        <v>0</v>
      </c>
      <c r="O60" s="2">
        <v>78193406</v>
      </c>
      <c r="P60" s="2">
        <v>795422012.82163298</v>
      </c>
      <c r="Q60" s="2">
        <v>243560928</v>
      </c>
      <c r="R60" s="2">
        <v>296600678.80974001</v>
      </c>
      <c r="S60" s="2">
        <v>255260406.01189199</v>
      </c>
      <c r="T60" s="10">
        <f t="shared" si="1"/>
        <v>795422012.82163298</v>
      </c>
      <c r="U60" s="9">
        <f t="shared" si="2"/>
        <v>795.42201282163296</v>
      </c>
    </row>
    <row r="61" spans="1:21" ht="15" x14ac:dyDescent="0.25">
      <c r="A61" s="3" t="s">
        <v>298</v>
      </c>
      <c r="B61" s="3" t="s">
        <v>26</v>
      </c>
      <c r="C61" s="4">
        <v>350</v>
      </c>
      <c r="D61" s="4" t="s">
        <v>225</v>
      </c>
      <c r="E61" s="4" t="str">
        <f t="shared" si="3"/>
        <v>350VN577</v>
      </c>
      <c r="F61" s="2">
        <v>0.5</v>
      </c>
      <c r="G61" s="2">
        <v>274</v>
      </c>
      <c r="H61" s="2">
        <v>2.93</v>
      </c>
      <c r="I61" s="2">
        <v>2.5299999999999998</v>
      </c>
      <c r="J61" s="2">
        <v>498065</v>
      </c>
      <c r="K61" s="2">
        <v>445809</v>
      </c>
      <c r="L61" s="2">
        <v>800804050.93900001</v>
      </c>
      <c r="M61" s="2">
        <v>774481326.93900001</v>
      </c>
      <c r="N61" s="2">
        <v>7436250</v>
      </c>
      <c r="O61" s="2">
        <v>18886474</v>
      </c>
      <c r="P61" s="2">
        <v>999534845.71542096</v>
      </c>
      <c r="Q61" s="2">
        <v>274872419</v>
      </c>
      <c r="R61" s="2">
        <v>442982554.07814997</v>
      </c>
      <c r="S61" s="2">
        <v>281679872.63727099</v>
      </c>
      <c r="T61" s="10">
        <f t="shared" si="1"/>
        <v>999534845.71542096</v>
      </c>
      <c r="U61" s="9">
        <f t="shared" si="2"/>
        <v>999.53484571542094</v>
      </c>
    </row>
    <row r="62" spans="1:21" ht="15" x14ac:dyDescent="0.25">
      <c r="A62" s="3" t="s">
        <v>298</v>
      </c>
      <c r="B62" s="3" t="s">
        <v>31</v>
      </c>
      <c r="C62" s="4">
        <v>350</v>
      </c>
      <c r="D62" s="4" t="s">
        <v>268</v>
      </c>
      <c r="E62" s="4" t="str">
        <f t="shared" si="3"/>
        <v>350VN408</v>
      </c>
      <c r="F62" s="2">
        <v>175</v>
      </c>
      <c r="G62" s="2">
        <v>92569</v>
      </c>
      <c r="H62" s="2">
        <v>1720.1799999999994</v>
      </c>
      <c r="I62" s="2">
        <v>1584.350000000001</v>
      </c>
      <c r="J62" s="2">
        <v>379282750</v>
      </c>
      <c r="K62" s="2">
        <v>326232907</v>
      </c>
      <c r="L62" s="2">
        <v>607831730508.57263</v>
      </c>
      <c r="M62" s="2">
        <v>489064994454.35889</v>
      </c>
      <c r="N62" s="2">
        <v>7461527701.2134066</v>
      </c>
      <c r="O62" s="2">
        <v>111305208353</v>
      </c>
      <c r="P62" s="2">
        <v>510244480806.99371</v>
      </c>
      <c r="Q62" s="2">
        <v>155882074823</v>
      </c>
      <c r="R62" s="2">
        <v>156446385244.30273</v>
      </c>
      <c r="S62" s="2">
        <v>197847724085.69073</v>
      </c>
      <c r="T62" s="10">
        <f t="shared" si="1"/>
        <v>1457841373.7342677</v>
      </c>
      <c r="U62" s="9">
        <f t="shared" si="2"/>
        <v>1457.8413737342678</v>
      </c>
    </row>
    <row r="63" spans="1:21" ht="15" x14ac:dyDescent="0.25">
      <c r="A63" s="3" t="s">
        <v>298</v>
      </c>
      <c r="B63" s="3" t="s">
        <v>31</v>
      </c>
      <c r="C63" s="4">
        <v>350</v>
      </c>
      <c r="D63" s="4" t="s">
        <v>269</v>
      </c>
      <c r="E63" s="4" t="str">
        <f t="shared" si="3"/>
        <v>350VN409</v>
      </c>
      <c r="F63" s="2">
        <v>181</v>
      </c>
      <c r="G63" s="2">
        <v>96121</v>
      </c>
      <c r="H63" s="2">
        <v>1896.1399999999992</v>
      </c>
      <c r="I63" s="2">
        <v>1725.6100000000001</v>
      </c>
      <c r="J63" s="2">
        <v>392286730</v>
      </c>
      <c r="K63" s="2">
        <v>337705544</v>
      </c>
      <c r="L63" s="2">
        <v>608377931409.78613</v>
      </c>
      <c r="M63" s="2">
        <v>494510129057.69409</v>
      </c>
      <c r="N63" s="2">
        <v>3782856321.0924892</v>
      </c>
      <c r="O63" s="2">
        <v>110084946031</v>
      </c>
      <c r="P63" s="2">
        <v>588086118349.85962</v>
      </c>
      <c r="Q63" s="2">
        <v>173522839568</v>
      </c>
      <c r="R63" s="2">
        <v>203997564082.93912</v>
      </c>
      <c r="S63" s="2">
        <v>210602091017.92007</v>
      </c>
      <c r="T63" s="10">
        <f t="shared" si="1"/>
        <v>1624547288.2592807</v>
      </c>
      <c r="U63" s="9">
        <f t="shared" si="2"/>
        <v>1624.5472882592808</v>
      </c>
    </row>
    <row r="64" spans="1:21" ht="15" x14ac:dyDescent="0.25">
      <c r="A64" s="3" t="s">
        <v>298</v>
      </c>
      <c r="B64" s="3" t="s">
        <v>31</v>
      </c>
      <c r="C64" s="4">
        <v>787</v>
      </c>
      <c r="D64" s="4" t="s">
        <v>268</v>
      </c>
      <c r="E64" s="4" t="str">
        <f t="shared" si="3"/>
        <v>787VN408</v>
      </c>
      <c r="F64" s="2">
        <v>0.5</v>
      </c>
      <c r="G64" s="2">
        <v>216</v>
      </c>
      <c r="H64" s="2">
        <v>4.83</v>
      </c>
      <c r="I64" s="2">
        <v>4.4000000000000004</v>
      </c>
      <c r="J64" s="2">
        <v>1104983</v>
      </c>
      <c r="K64" s="2">
        <v>756789</v>
      </c>
      <c r="L64" s="2">
        <v>1524669701.348</v>
      </c>
      <c r="M64" s="2">
        <v>1192975608.348</v>
      </c>
      <c r="N64" s="2">
        <v>4573000</v>
      </c>
      <c r="O64" s="2">
        <v>327121093</v>
      </c>
      <c r="P64" s="2">
        <v>1456892015.7026801</v>
      </c>
      <c r="Q64" s="2">
        <v>358111418</v>
      </c>
      <c r="R64" s="2">
        <v>549660225.46113002</v>
      </c>
      <c r="S64" s="2">
        <v>549120372.24155498</v>
      </c>
      <c r="T64" s="10">
        <f t="shared" si="1"/>
        <v>1456892015.7026801</v>
      </c>
      <c r="U64" s="9">
        <f t="shared" si="2"/>
        <v>1456.8920157026801</v>
      </c>
    </row>
    <row r="65" spans="1:21" ht="15" x14ac:dyDescent="0.25">
      <c r="A65" s="3" t="s">
        <v>298</v>
      </c>
      <c r="B65" s="3" t="s">
        <v>31</v>
      </c>
      <c r="C65" s="4">
        <v>787</v>
      </c>
      <c r="D65" s="4" t="s">
        <v>269</v>
      </c>
      <c r="E65" s="4" t="str">
        <f t="shared" si="3"/>
        <v>787VN409</v>
      </c>
      <c r="F65" s="2">
        <v>0.5</v>
      </c>
      <c r="G65" s="2">
        <v>308</v>
      </c>
      <c r="H65" s="2">
        <v>5.7</v>
      </c>
      <c r="I65" s="2">
        <v>4.97</v>
      </c>
      <c r="J65" s="2">
        <v>1104983</v>
      </c>
      <c r="K65" s="2">
        <v>1094324</v>
      </c>
      <c r="L65" s="2">
        <v>2556733759.743</v>
      </c>
      <c r="M65" s="2">
        <v>2054749012.743</v>
      </c>
      <c r="N65" s="2">
        <v>5743436</v>
      </c>
      <c r="O65" s="2">
        <v>496241311</v>
      </c>
      <c r="P65" s="2">
        <v>1796872525.5008399</v>
      </c>
      <c r="Q65" s="2">
        <v>391026414</v>
      </c>
      <c r="R65" s="2">
        <v>763328107.81656003</v>
      </c>
      <c r="S65" s="2">
        <v>642518003.68427706</v>
      </c>
      <c r="T65" s="10">
        <f t="shared" si="1"/>
        <v>1796872525.5008399</v>
      </c>
      <c r="U65" s="9">
        <f t="shared" si="2"/>
        <v>1796.8725255008399</v>
      </c>
    </row>
    <row r="66" spans="1:21" ht="15" x14ac:dyDescent="0.25">
      <c r="A66" s="3" t="s">
        <v>298</v>
      </c>
      <c r="B66" s="3" t="s">
        <v>32</v>
      </c>
      <c r="C66" s="4">
        <v>350</v>
      </c>
      <c r="D66" s="4" t="s">
        <v>270</v>
      </c>
      <c r="E66" s="4" t="str">
        <f t="shared" si="3"/>
        <v>350VN320</v>
      </c>
      <c r="F66" s="2">
        <v>7.5</v>
      </c>
      <c r="G66" s="2">
        <v>3885</v>
      </c>
      <c r="H66" s="2">
        <v>75.09</v>
      </c>
      <c r="I66" s="2">
        <v>70.05</v>
      </c>
      <c r="J66" s="2">
        <v>17869950</v>
      </c>
      <c r="K66" s="2">
        <v>15112314</v>
      </c>
      <c r="L66" s="2">
        <v>28916369019.357277</v>
      </c>
      <c r="M66" s="2">
        <v>23347664542.961994</v>
      </c>
      <c r="N66" s="2">
        <v>42685656.395278603</v>
      </c>
      <c r="O66" s="2">
        <v>5526018820</v>
      </c>
      <c r="P66" s="2">
        <v>22842009668.747688</v>
      </c>
      <c r="Q66" s="2">
        <v>6894095221</v>
      </c>
      <c r="R66" s="2">
        <v>7150403903.74296</v>
      </c>
      <c r="S66" s="2">
        <v>8797510544.0047359</v>
      </c>
      <c r="T66" s="10">
        <f t="shared" si="1"/>
        <v>1522800644.5831792</v>
      </c>
      <c r="U66" s="9">
        <f t="shared" si="2"/>
        <v>1522.8006445831793</v>
      </c>
    </row>
    <row r="67" spans="1:21" ht="15" x14ac:dyDescent="0.25">
      <c r="A67" s="3" t="s">
        <v>298</v>
      </c>
      <c r="B67" s="3" t="s">
        <v>32</v>
      </c>
      <c r="C67" s="4">
        <v>350</v>
      </c>
      <c r="D67" s="4" t="s">
        <v>271</v>
      </c>
      <c r="E67" s="4" t="str">
        <f t="shared" si="3"/>
        <v>350VN321</v>
      </c>
      <c r="F67" s="2">
        <v>8</v>
      </c>
      <c r="G67" s="2">
        <v>3995</v>
      </c>
      <c r="H67" s="2">
        <v>88.509999999999991</v>
      </c>
      <c r="I67" s="2">
        <v>81.419999999999987</v>
      </c>
      <c r="J67" s="2">
        <v>19061280</v>
      </c>
      <c r="K67" s="2">
        <v>15502914</v>
      </c>
      <c r="L67" s="2">
        <v>28661118603.895885</v>
      </c>
      <c r="M67" s="2">
        <v>25142994732.249996</v>
      </c>
      <c r="N67" s="2">
        <v>195150632.64588809</v>
      </c>
      <c r="O67" s="2">
        <v>3322973239</v>
      </c>
      <c r="P67" s="2">
        <v>30222152113.147835</v>
      </c>
      <c r="Q67" s="2">
        <v>8548721084</v>
      </c>
      <c r="R67" s="2">
        <v>11766956750.903341</v>
      </c>
      <c r="S67" s="2">
        <v>9906474278.2444992</v>
      </c>
      <c r="T67" s="10">
        <f t="shared" si="1"/>
        <v>1888884507.0717397</v>
      </c>
      <c r="U67" s="9">
        <f t="shared" si="2"/>
        <v>1888.8845070717396</v>
      </c>
    </row>
    <row r="68" spans="1:21" ht="15" x14ac:dyDescent="0.25">
      <c r="A68" s="3" t="s">
        <v>298</v>
      </c>
      <c r="B68" s="3" t="s">
        <v>32</v>
      </c>
      <c r="C68" s="4">
        <v>787</v>
      </c>
      <c r="D68" s="4" t="s">
        <v>270</v>
      </c>
      <c r="E68" s="4" t="str">
        <f t="shared" si="3"/>
        <v>787VN320</v>
      </c>
      <c r="F68" s="2">
        <v>162.5</v>
      </c>
      <c r="G68" s="2">
        <v>84620</v>
      </c>
      <c r="H68" s="2">
        <v>1583.5300000000004</v>
      </c>
      <c r="I68" s="2">
        <v>1485.3299999999997</v>
      </c>
      <c r="J68" s="2">
        <v>388873548</v>
      </c>
      <c r="K68" s="2">
        <v>328986756</v>
      </c>
      <c r="L68" s="2">
        <v>759552026563.03345</v>
      </c>
      <c r="M68" s="2">
        <v>585360394050.03979</v>
      </c>
      <c r="N68" s="2">
        <v>13660108646.993593</v>
      </c>
      <c r="O68" s="2">
        <v>160531523866</v>
      </c>
      <c r="P68" s="2">
        <v>508205066725.20416</v>
      </c>
      <c r="Q68" s="2">
        <v>135775245481</v>
      </c>
      <c r="R68" s="2">
        <v>180872945044.88394</v>
      </c>
      <c r="S68" s="2">
        <v>191577976491.32019</v>
      </c>
      <c r="T68" s="10">
        <f t="shared" ref="T68:T131" si="4">P68/F68/2</f>
        <v>1563707897.6160128</v>
      </c>
      <c r="U68" s="9">
        <f t="shared" ref="U68:U131" si="5">T68/10^6</f>
        <v>1563.7078976160128</v>
      </c>
    </row>
    <row r="69" spans="1:21" ht="15" x14ac:dyDescent="0.25">
      <c r="A69" s="3" t="s">
        <v>298</v>
      </c>
      <c r="B69" s="3" t="s">
        <v>32</v>
      </c>
      <c r="C69" s="4">
        <v>787</v>
      </c>
      <c r="D69" s="4" t="s">
        <v>271</v>
      </c>
      <c r="E69" s="4" t="str">
        <f t="shared" si="3"/>
        <v>787VN321</v>
      </c>
      <c r="F69" s="2">
        <v>163</v>
      </c>
      <c r="G69" s="2">
        <v>79683</v>
      </c>
      <c r="H69" s="2">
        <v>1767.4099999999999</v>
      </c>
      <c r="I69" s="2">
        <v>1617.7700000000011</v>
      </c>
      <c r="J69" s="2">
        <v>390232836</v>
      </c>
      <c r="K69" s="2">
        <v>309640338</v>
      </c>
      <c r="L69" s="2">
        <v>593336374666.00061</v>
      </c>
      <c r="M69" s="2">
        <v>514102775715.2619</v>
      </c>
      <c r="N69" s="2">
        <v>8905948714.7382278</v>
      </c>
      <c r="O69" s="2">
        <v>70327650236</v>
      </c>
      <c r="P69" s="2">
        <v>621916611024.63342</v>
      </c>
      <c r="Q69" s="2">
        <v>152751105185</v>
      </c>
      <c r="R69" s="2">
        <v>269692165779.30301</v>
      </c>
      <c r="S69" s="2">
        <v>199493100445.33014</v>
      </c>
      <c r="T69" s="10">
        <f t="shared" si="4"/>
        <v>1907719665.7197344</v>
      </c>
      <c r="U69" s="9">
        <f t="shared" si="5"/>
        <v>1907.7196657197344</v>
      </c>
    </row>
    <row r="70" spans="1:21" ht="15" x14ac:dyDescent="0.25">
      <c r="A70" s="3" t="s">
        <v>298</v>
      </c>
      <c r="B70" s="3" t="s">
        <v>36</v>
      </c>
      <c r="C70" s="4">
        <v>350</v>
      </c>
      <c r="D70" s="4" t="s">
        <v>279</v>
      </c>
      <c r="E70" s="4" t="str">
        <f t="shared" si="3"/>
        <v>350VN340</v>
      </c>
      <c r="F70" s="2">
        <v>1</v>
      </c>
      <c r="G70" s="2">
        <v>572</v>
      </c>
      <c r="H70" s="2">
        <v>10.719999999999999</v>
      </c>
      <c r="I70" s="2">
        <v>10.18</v>
      </c>
      <c r="J70" s="2">
        <v>2471720</v>
      </c>
      <c r="K70" s="2">
        <v>2301536</v>
      </c>
      <c r="L70" s="2">
        <v>4511192260.7910004</v>
      </c>
      <c r="M70" s="2">
        <v>4015482429.7910004</v>
      </c>
      <c r="N70" s="2">
        <v>8157146</v>
      </c>
      <c r="O70" s="2">
        <v>487552685</v>
      </c>
      <c r="P70" s="2">
        <v>3559062688.8862801</v>
      </c>
      <c r="Q70" s="2">
        <v>1086435681</v>
      </c>
      <c r="R70" s="2">
        <v>1074933725.8984499</v>
      </c>
      <c r="S70" s="2">
        <v>1397693281.9878311</v>
      </c>
      <c r="T70" s="10">
        <f t="shared" si="4"/>
        <v>1779531344.44314</v>
      </c>
      <c r="U70" s="9">
        <f t="shared" si="5"/>
        <v>1779.5313444431401</v>
      </c>
    </row>
    <row r="71" spans="1:21" ht="15" x14ac:dyDescent="0.25">
      <c r="A71" s="3" t="s">
        <v>298</v>
      </c>
      <c r="B71" s="3" t="s">
        <v>36</v>
      </c>
      <c r="C71" s="4">
        <v>350</v>
      </c>
      <c r="D71" s="4" t="s">
        <v>280</v>
      </c>
      <c r="E71" s="4" t="str">
        <f t="shared" si="3"/>
        <v>350VN341</v>
      </c>
      <c r="F71" s="2">
        <v>1</v>
      </c>
      <c r="G71" s="2">
        <v>424</v>
      </c>
      <c r="H71" s="2">
        <v>11.280000000000001</v>
      </c>
      <c r="I71" s="2">
        <v>10.34</v>
      </c>
      <c r="J71" s="2">
        <v>2471720</v>
      </c>
      <c r="K71" s="2">
        <v>1713996</v>
      </c>
      <c r="L71" s="2">
        <v>2639162924.3850002</v>
      </c>
      <c r="M71" s="2">
        <v>2537679613.3850002</v>
      </c>
      <c r="N71" s="2">
        <v>17199230</v>
      </c>
      <c r="O71" s="2">
        <v>84284081</v>
      </c>
      <c r="P71" s="2">
        <v>3794570499.7432899</v>
      </c>
      <c r="Q71" s="2">
        <v>1136183335</v>
      </c>
      <c r="R71" s="2">
        <v>1312984017.1850801</v>
      </c>
      <c r="S71" s="2">
        <v>1345403147.558208</v>
      </c>
      <c r="T71" s="10">
        <f t="shared" si="4"/>
        <v>1897285249.871645</v>
      </c>
      <c r="U71" s="9">
        <f t="shared" si="5"/>
        <v>1897.285249871645</v>
      </c>
    </row>
    <row r="72" spans="1:21" ht="15" x14ac:dyDescent="0.25">
      <c r="A72" s="3" t="s">
        <v>298</v>
      </c>
      <c r="B72" s="3" t="s">
        <v>36</v>
      </c>
      <c r="C72" s="4">
        <v>787</v>
      </c>
      <c r="D72" s="4" t="s">
        <v>279</v>
      </c>
      <c r="E72" s="4" t="str">
        <f t="shared" si="3"/>
        <v>787VN340</v>
      </c>
      <c r="F72" s="2">
        <v>5.5</v>
      </c>
      <c r="G72" s="2">
        <v>3039</v>
      </c>
      <c r="H72" s="2">
        <v>58.52</v>
      </c>
      <c r="I72" s="2">
        <v>55.06</v>
      </c>
      <c r="J72" s="2">
        <v>13562044</v>
      </c>
      <c r="K72" s="2">
        <v>12257300</v>
      </c>
      <c r="L72" s="2">
        <v>26065508684.951004</v>
      </c>
      <c r="M72" s="2">
        <v>21864886095.951004</v>
      </c>
      <c r="N72" s="2">
        <v>30326628</v>
      </c>
      <c r="O72" s="2">
        <v>4170295961</v>
      </c>
      <c r="P72" s="2">
        <v>20707925612.593323</v>
      </c>
      <c r="Q72" s="2">
        <v>5174123242</v>
      </c>
      <c r="R72" s="2">
        <v>7543560424.9480305</v>
      </c>
      <c r="S72" s="2">
        <v>7990241945.645299</v>
      </c>
      <c r="T72" s="10">
        <f t="shared" si="4"/>
        <v>1882538692.0539384</v>
      </c>
      <c r="U72" s="9">
        <f t="shared" si="5"/>
        <v>1882.5386920539383</v>
      </c>
    </row>
    <row r="73" spans="1:21" ht="15" x14ac:dyDescent="0.25">
      <c r="A73" s="3" t="s">
        <v>298</v>
      </c>
      <c r="B73" s="3" t="s">
        <v>36</v>
      </c>
      <c r="C73" s="4">
        <v>787</v>
      </c>
      <c r="D73" s="4" t="s">
        <v>280</v>
      </c>
      <c r="E73" s="4" t="str">
        <f t="shared" si="3"/>
        <v>787VN341</v>
      </c>
      <c r="F73" s="2">
        <v>5.5</v>
      </c>
      <c r="G73" s="2">
        <v>2691</v>
      </c>
      <c r="H73" s="2">
        <v>58.150000000000006</v>
      </c>
      <c r="I73" s="2">
        <v>53.42</v>
      </c>
      <c r="J73" s="2">
        <v>13562044</v>
      </c>
      <c r="K73" s="2">
        <v>10826944</v>
      </c>
      <c r="L73" s="2">
        <v>18753691872.118</v>
      </c>
      <c r="M73" s="2">
        <v>17829350109.118</v>
      </c>
      <c r="N73" s="2">
        <v>156871173</v>
      </c>
      <c r="O73" s="2">
        <v>767470590</v>
      </c>
      <c r="P73" s="2">
        <v>21967730520.558212</v>
      </c>
      <c r="Q73" s="2">
        <v>5153145502</v>
      </c>
      <c r="R73" s="2">
        <v>9168901037.9505501</v>
      </c>
      <c r="S73" s="2">
        <v>7645683980.6076565</v>
      </c>
      <c r="T73" s="10">
        <f t="shared" si="4"/>
        <v>1997066410.9598374</v>
      </c>
      <c r="U73" s="9">
        <f t="shared" si="5"/>
        <v>1997.0664109598374</v>
      </c>
    </row>
    <row r="74" spans="1:21" ht="15" x14ac:dyDescent="0.25">
      <c r="A74" s="3" t="s">
        <v>298</v>
      </c>
      <c r="B74" s="3" t="s">
        <v>37</v>
      </c>
      <c r="C74" s="4">
        <v>350</v>
      </c>
      <c r="D74" s="4" t="s">
        <v>281</v>
      </c>
      <c r="E74" s="4" t="str">
        <f t="shared" si="3"/>
        <v>350VN300</v>
      </c>
      <c r="F74" s="2">
        <v>85</v>
      </c>
      <c r="G74" s="2">
        <v>44367</v>
      </c>
      <c r="H74" s="2">
        <v>976.88000000000079</v>
      </c>
      <c r="I74" s="2">
        <v>901.15</v>
      </c>
      <c r="J74" s="2">
        <v>227154850</v>
      </c>
      <c r="K74" s="2">
        <v>193710296</v>
      </c>
      <c r="L74" s="2">
        <v>432351740014.92737</v>
      </c>
      <c r="M74" s="2">
        <v>320477056960.16223</v>
      </c>
      <c r="N74" s="2">
        <v>10674617412.765423</v>
      </c>
      <c r="O74" s="2">
        <v>101200065642</v>
      </c>
      <c r="P74" s="2">
        <v>303794714557.88354</v>
      </c>
      <c r="Q74" s="2">
        <v>93654308142</v>
      </c>
      <c r="R74" s="2">
        <v>92934244503.073486</v>
      </c>
      <c r="S74" s="2">
        <v>117206161912.81024</v>
      </c>
      <c r="T74" s="10">
        <f t="shared" si="4"/>
        <v>1787027732.6934326</v>
      </c>
      <c r="U74" s="9">
        <f t="shared" si="5"/>
        <v>1787.0277326934327</v>
      </c>
    </row>
    <row r="75" spans="1:21" ht="15" x14ac:dyDescent="0.25">
      <c r="A75" s="3" t="s">
        <v>298</v>
      </c>
      <c r="B75" s="3" t="s">
        <v>37</v>
      </c>
      <c r="C75" s="4">
        <v>350</v>
      </c>
      <c r="D75" s="4" t="s">
        <v>282</v>
      </c>
      <c r="E75" s="4" t="str">
        <f t="shared" si="3"/>
        <v>350VN301</v>
      </c>
      <c r="F75" s="2">
        <v>85</v>
      </c>
      <c r="G75" s="2">
        <v>40555</v>
      </c>
      <c r="H75" s="2">
        <v>1034.0899999999995</v>
      </c>
      <c r="I75" s="2">
        <v>959.66999999999962</v>
      </c>
      <c r="J75" s="2">
        <v>227154850</v>
      </c>
      <c r="K75" s="2">
        <v>177001162</v>
      </c>
      <c r="L75" s="2">
        <v>316380748603.23096</v>
      </c>
      <c r="M75" s="2">
        <v>270296761784.41092</v>
      </c>
      <c r="N75" s="2">
        <v>6054452563.8199558</v>
      </c>
      <c r="O75" s="2">
        <v>40029534255</v>
      </c>
      <c r="P75" s="2">
        <v>345986700302.31238</v>
      </c>
      <c r="Q75" s="2">
        <v>103808639729</v>
      </c>
      <c r="R75" s="2">
        <v>123713693123.81389</v>
      </c>
      <c r="S75" s="2">
        <v>118464367449.49867</v>
      </c>
      <c r="T75" s="10">
        <f t="shared" si="4"/>
        <v>2035215884.1312492</v>
      </c>
      <c r="U75" s="9">
        <f t="shared" si="5"/>
        <v>2035.2158841312491</v>
      </c>
    </row>
    <row r="76" spans="1:21" ht="15" x14ac:dyDescent="0.25">
      <c r="A76" s="3" t="s">
        <v>298</v>
      </c>
      <c r="B76" s="3" t="s">
        <v>37</v>
      </c>
      <c r="C76" s="4">
        <v>350</v>
      </c>
      <c r="D76" s="4" t="s">
        <v>283</v>
      </c>
      <c r="E76" s="4" t="str">
        <f t="shared" si="3"/>
        <v>350VN302</v>
      </c>
      <c r="F76" s="2">
        <v>88.5</v>
      </c>
      <c r="G76" s="2">
        <v>32812</v>
      </c>
      <c r="H76" s="2">
        <v>1028.01</v>
      </c>
      <c r="I76" s="2">
        <v>955.5099999999992</v>
      </c>
      <c r="J76" s="2">
        <v>236508285</v>
      </c>
      <c r="K76" s="2">
        <v>142912601</v>
      </c>
      <c r="L76" s="2">
        <v>257460978182.01593</v>
      </c>
      <c r="M76" s="2">
        <v>191973175371.02594</v>
      </c>
      <c r="N76" s="2">
        <v>6736789530.9897947</v>
      </c>
      <c r="O76" s="2">
        <v>58751013280</v>
      </c>
      <c r="P76" s="2">
        <v>302850358806.07782</v>
      </c>
      <c r="Q76" s="2">
        <v>98884493331</v>
      </c>
      <c r="R76" s="2">
        <v>88000038683.544754</v>
      </c>
      <c r="S76" s="2">
        <v>115965826791.53293</v>
      </c>
      <c r="T76" s="10">
        <f t="shared" si="4"/>
        <v>1711018976.3055243</v>
      </c>
      <c r="U76" s="9">
        <f t="shared" si="5"/>
        <v>1711.0189763055243</v>
      </c>
    </row>
    <row r="77" spans="1:21" ht="15" x14ac:dyDescent="0.25">
      <c r="A77" s="3" t="s">
        <v>298</v>
      </c>
      <c r="B77" s="3" t="s">
        <v>37</v>
      </c>
      <c r="C77" s="4">
        <v>350</v>
      </c>
      <c r="D77" s="4" t="s">
        <v>284</v>
      </c>
      <c r="E77" s="4" t="str">
        <f t="shared" si="3"/>
        <v>350VN303</v>
      </c>
      <c r="F77" s="2">
        <v>90.5</v>
      </c>
      <c r="G77" s="2">
        <v>38230</v>
      </c>
      <c r="H77" s="2">
        <v>1104.859999999999</v>
      </c>
      <c r="I77" s="2">
        <v>1009.9900000000004</v>
      </c>
      <c r="J77" s="2">
        <v>241853105</v>
      </c>
      <c r="K77" s="2">
        <v>166495524</v>
      </c>
      <c r="L77" s="2">
        <v>269393700101.46002</v>
      </c>
      <c r="M77" s="2">
        <v>244229861522.13699</v>
      </c>
      <c r="N77" s="2">
        <v>5510129768.3231125</v>
      </c>
      <c r="O77" s="2">
        <v>19653708811</v>
      </c>
      <c r="P77" s="2">
        <v>354789469894.15436</v>
      </c>
      <c r="Q77" s="2">
        <v>109518916864</v>
      </c>
      <c r="R77" s="2">
        <v>123365127345.56465</v>
      </c>
      <c r="S77" s="2">
        <v>121905425684.58945</v>
      </c>
      <c r="T77" s="10">
        <f t="shared" si="4"/>
        <v>1960162817.0947754</v>
      </c>
      <c r="U77" s="9">
        <f t="shared" si="5"/>
        <v>1960.1628170947754</v>
      </c>
    </row>
    <row r="78" spans="1:21" ht="15" x14ac:dyDescent="0.25">
      <c r="A78" s="3" t="s">
        <v>298</v>
      </c>
      <c r="B78" s="3" t="s">
        <v>37</v>
      </c>
      <c r="C78" s="4">
        <v>787</v>
      </c>
      <c r="D78" s="4" t="s">
        <v>281</v>
      </c>
      <c r="E78" s="4" t="str">
        <f t="shared" si="3"/>
        <v>787VN300</v>
      </c>
      <c r="F78" s="2">
        <v>97.5</v>
      </c>
      <c r="G78" s="2">
        <v>45791</v>
      </c>
      <c r="H78" s="2">
        <v>1055.4100000000001</v>
      </c>
      <c r="I78" s="2">
        <v>984.52999999999952</v>
      </c>
      <c r="J78" s="2">
        <v>235697800</v>
      </c>
      <c r="K78" s="2">
        <v>199703504</v>
      </c>
      <c r="L78" s="2">
        <v>458597705064.99847</v>
      </c>
      <c r="M78" s="2">
        <v>340349706379.23706</v>
      </c>
      <c r="N78" s="2">
        <v>10803573815.761642</v>
      </c>
      <c r="O78" s="2">
        <v>107444424870</v>
      </c>
      <c r="P78" s="2">
        <v>272169559355.02936</v>
      </c>
      <c r="Q78" s="2">
        <v>81092724891</v>
      </c>
      <c r="R78" s="2">
        <v>91015942159.729568</v>
      </c>
      <c r="S78" s="2">
        <v>100019345742.2998</v>
      </c>
      <c r="T78" s="10">
        <f t="shared" si="4"/>
        <v>1395741330.0257916</v>
      </c>
      <c r="U78" s="9">
        <f t="shared" si="5"/>
        <v>1395.7413300257917</v>
      </c>
    </row>
    <row r="79" spans="1:21" ht="15" x14ac:dyDescent="0.25">
      <c r="A79" s="3" t="s">
        <v>298</v>
      </c>
      <c r="B79" s="3" t="s">
        <v>37</v>
      </c>
      <c r="C79" s="4">
        <v>787</v>
      </c>
      <c r="D79" s="4" t="s">
        <v>282</v>
      </c>
      <c r="E79" s="4" t="str">
        <f t="shared" si="3"/>
        <v>787VN301</v>
      </c>
      <c r="F79" s="2">
        <v>97.5</v>
      </c>
      <c r="G79" s="2">
        <v>44050</v>
      </c>
      <c r="H79" s="2">
        <v>1207.82</v>
      </c>
      <c r="I79" s="2">
        <v>1124.71</v>
      </c>
      <c r="J79" s="2">
        <v>235697800</v>
      </c>
      <c r="K79" s="2">
        <v>191957896</v>
      </c>
      <c r="L79" s="2">
        <v>361181855428.94012</v>
      </c>
      <c r="M79" s="2">
        <v>313283987505.06909</v>
      </c>
      <c r="N79" s="2">
        <v>6522793780.8711023</v>
      </c>
      <c r="O79" s="2">
        <v>41375074143</v>
      </c>
      <c r="P79" s="2">
        <v>337259720211.66614</v>
      </c>
      <c r="Q79" s="2">
        <v>92283230301</v>
      </c>
      <c r="R79" s="2">
        <v>138053733186.82007</v>
      </c>
      <c r="S79" s="2">
        <v>106790061147.84616</v>
      </c>
      <c r="T79" s="10">
        <f t="shared" si="4"/>
        <v>1729537026.7264931</v>
      </c>
      <c r="U79" s="9">
        <f t="shared" si="5"/>
        <v>1729.5370267264932</v>
      </c>
    </row>
    <row r="80" spans="1:21" ht="15" x14ac:dyDescent="0.25">
      <c r="A80" s="3" t="s">
        <v>298</v>
      </c>
      <c r="B80" s="3" t="s">
        <v>37</v>
      </c>
      <c r="C80" s="4">
        <v>787</v>
      </c>
      <c r="D80" s="4" t="s">
        <v>283</v>
      </c>
      <c r="E80" s="4" t="str">
        <f t="shared" si="3"/>
        <v>787VN302</v>
      </c>
      <c r="F80" s="2">
        <v>1</v>
      </c>
      <c r="G80" s="2">
        <v>392</v>
      </c>
      <c r="H80" s="2">
        <v>11.52</v>
      </c>
      <c r="I80" s="2">
        <v>10.530000000000001</v>
      </c>
      <c r="J80" s="2">
        <v>2562885</v>
      </c>
      <c r="K80" s="2">
        <v>1708590</v>
      </c>
      <c r="L80" s="2">
        <v>3508854203.7234101</v>
      </c>
      <c r="M80" s="2">
        <v>2333330480.427</v>
      </c>
      <c r="N80" s="2">
        <v>46694719.296405703</v>
      </c>
      <c r="O80" s="2">
        <v>1128829004</v>
      </c>
      <c r="P80" s="2">
        <v>3219513915.0538998</v>
      </c>
      <c r="Q80" s="2">
        <v>980107626</v>
      </c>
      <c r="R80" s="2">
        <v>1102123487.0854402</v>
      </c>
      <c r="S80" s="2">
        <v>1137282801.968462</v>
      </c>
      <c r="T80" s="10">
        <f t="shared" si="4"/>
        <v>1609756957.5269499</v>
      </c>
      <c r="U80" s="9">
        <f t="shared" si="5"/>
        <v>1609.7569575269499</v>
      </c>
    </row>
    <row r="81" spans="1:21" ht="15" x14ac:dyDescent="0.25">
      <c r="A81" s="3" t="s">
        <v>298</v>
      </c>
      <c r="B81" s="3" t="s">
        <v>37</v>
      </c>
      <c r="C81" s="4">
        <v>787</v>
      </c>
      <c r="D81" s="4" t="s">
        <v>284</v>
      </c>
      <c r="E81" s="4" t="str">
        <f t="shared" si="3"/>
        <v>787VN303</v>
      </c>
      <c r="F81" s="2">
        <v>1.5</v>
      </c>
      <c r="G81" s="2">
        <v>692</v>
      </c>
      <c r="H81" s="2">
        <v>18.149999999999999</v>
      </c>
      <c r="I81" s="2">
        <v>16.86</v>
      </c>
      <c r="J81" s="2">
        <v>3925376</v>
      </c>
      <c r="K81" s="2">
        <v>3022890</v>
      </c>
      <c r="L81" s="2">
        <v>4792094110.4120102</v>
      </c>
      <c r="M81" s="2">
        <v>4418279524.6149998</v>
      </c>
      <c r="N81" s="2">
        <v>40679693.797005698</v>
      </c>
      <c r="O81" s="2">
        <v>333134892</v>
      </c>
      <c r="P81" s="2">
        <v>5966925484.1866903</v>
      </c>
      <c r="Q81" s="2">
        <v>1519577962</v>
      </c>
      <c r="R81" s="2">
        <v>2488000218.95682</v>
      </c>
      <c r="S81" s="2">
        <v>1959347303.2298751</v>
      </c>
      <c r="T81" s="10">
        <f t="shared" si="4"/>
        <v>1988975161.3955634</v>
      </c>
      <c r="U81" s="9">
        <f t="shared" si="5"/>
        <v>1988.9751613955634</v>
      </c>
    </row>
    <row r="82" spans="1:21" ht="15" x14ac:dyDescent="0.25">
      <c r="A82" s="3" t="s">
        <v>298</v>
      </c>
      <c r="B82" s="3" t="s">
        <v>38</v>
      </c>
      <c r="C82" s="4">
        <v>330</v>
      </c>
      <c r="D82" s="4" t="s">
        <v>285</v>
      </c>
      <c r="E82" s="4" t="str">
        <f t="shared" si="3"/>
        <v>330VN422</v>
      </c>
      <c r="F82" s="2">
        <v>171</v>
      </c>
      <c r="G82" s="2">
        <v>88579</v>
      </c>
      <c r="H82" s="2">
        <v>1630.8800000000012</v>
      </c>
      <c r="I82" s="2">
        <v>1491.5000000000005</v>
      </c>
      <c r="J82" s="2">
        <v>337544928</v>
      </c>
      <c r="K82" s="2">
        <v>308449512</v>
      </c>
      <c r="L82" s="2">
        <v>580866205805.61902</v>
      </c>
      <c r="M82" s="2">
        <v>546202325861.88696</v>
      </c>
      <c r="N82" s="2">
        <v>6776022136.7322206</v>
      </c>
      <c r="O82" s="2">
        <v>27887857807</v>
      </c>
      <c r="P82" s="2">
        <v>531028237516.33203</v>
      </c>
      <c r="Q82" s="2">
        <v>138107267272</v>
      </c>
      <c r="R82" s="2">
        <v>196498949483.2189</v>
      </c>
      <c r="S82" s="2">
        <v>196329198485.11307</v>
      </c>
      <c r="T82" s="10">
        <f t="shared" si="4"/>
        <v>1552714144.7845967</v>
      </c>
      <c r="U82" s="9">
        <f t="shared" si="5"/>
        <v>1552.7141447845968</v>
      </c>
    </row>
    <row r="83" spans="1:21" ht="15" x14ac:dyDescent="0.25">
      <c r="A83" s="3" t="s">
        <v>298</v>
      </c>
      <c r="B83" s="3" t="s">
        <v>38</v>
      </c>
      <c r="C83" s="4">
        <v>330</v>
      </c>
      <c r="D83" s="4" t="s">
        <v>286</v>
      </c>
      <c r="E83" s="4" t="str">
        <f t="shared" si="3"/>
        <v>330VN423</v>
      </c>
      <c r="F83" s="2">
        <v>172</v>
      </c>
      <c r="G83" s="2">
        <v>86685</v>
      </c>
      <c r="H83" s="2">
        <v>1747.4199999999996</v>
      </c>
      <c r="I83" s="2">
        <v>1605.7499999999998</v>
      </c>
      <c r="J83" s="2">
        <v>339471216</v>
      </c>
      <c r="K83" s="2">
        <v>301312368</v>
      </c>
      <c r="L83" s="2">
        <v>554978170919.40747</v>
      </c>
      <c r="M83" s="2">
        <v>523262102235.43793</v>
      </c>
      <c r="N83" s="2">
        <v>2920915782.9698033</v>
      </c>
      <c r="O83" s="2">
        <v>28795152901</v>
      </c>
      <c r="P83" s="2">
        <v>612797266958.92419</v>
      </c>
      <c r="Q83" s="2">
        <v>158751019628</v>
      </c>
      <c r="R83" s="2">
        <v>248837365021.64557</v>
      </c>
      <c r="S83" s="2">
        <v>205162255006.27847</v>
      </c>
      <c r="T83" s="10">
        <f t="shared" si="4"/>
        <v>1781387403.950361</v>
      </c>
      <c r="U83" s="9">
        <f t="shared" si="5"/>
        <v>1781.387403950361</v>
      </c>
    </row>
    <row r="84" spans="1:21" ht="15" x14ac:dyDescent="0.25">
      <c r="A84" s="3" t="s">
        <v>298</v>
      </c>
      <c r="B84" s="3" t="s">
        <v>38</v>
      </c>
      <c r="C84" s="4">
        <v>350</v>
      </c>
      <c r="D84" s="4" t="s">
        <v>285</v>
      </c>
      <c r="E84" s="4" t="str">
        <f t="shared" si="3"/>
        <v>350VN422</v>
      </c>
      <c r="F84" s="2">
        <v>5.5</v>
      </c>
      <c r="G84" s="2">
        <v>3005</v>
      </c>
      <c r="H84" s="2">
        <v>52.04</v>
      </c>
      <c r="I84" s="2">
        <v>47.88</v>
      </c>
      <c r="J84" s="2">
        <v>11836440</v>
      </c>
      <c r="K84" s="2">
        <v>10474632</v>
      </c>
      <c r="L84" s="2">
        <v>20349837954.186501</v>
      </c>
      <c r="M84" s="2">
        <v>18991775405.186501</v>
      </c>
      <c r="N84" s="2">
        <v>95289079</v>
      </c>
      <c r="O84" s="2">
        <v>1262773470</v>
      </c>
      <c r="P84" s="2">
        <v>16239462343.092182</v>
      </c>
      <c r="Q84" s="2">
        <v>5043263530</v>
      </c>
      <c r="R84" s="2">
        <v>5136868669.3947897</v>
      </c>
      <c r="S84" s="2">
        <v>6059330143.6973963</v>
      </c>
      <c r="T84" s="10">
        <f t="shared" si="4"/>
        <v>1476314758.4629257</v>
      </c>
      <c r="U84" s="9">
        <f t="shared" si="5"/>
        <v>1476.3147584629257</v>
      </c>
    </row>
    <row r="85" spans="1:21" ht="15" x14ac:dyDescent="0.25">
      <c r="A85" s="3" t="s">
        <v>298</v>
      </c>
      <c r="B85" s="3" t="s">
        <v>38</v>
      </c>
      <c r="C85" s="4">
        <v>350</v>
      </c>
      <c r="D85" s="4" t="s">
        <v>286</v>
      </c>
      <c r="E85" s="4" t="str">
        <f t="shared" si="3"/>
        <v>350VN423</v>
      </c>
      <c r="F85" s="2">
        <v>6</v>
      </c>
      <c r="G85" s="2">
        <v>3194</v>
      </c>
      <c r="H85" s="2">
        <v>59.22</v>
      </c>
      <c r="I85" s="2">
        <v>53.6</v>
      </c>
      <c r="J85" s="2">
        <v>12912480</v>
      </c>
      <c r="K85" s="2">
        <v>11113200</v>
      </c>
      <c r="L85" s="2">
        <v>18848934864.072002</v>
      </c>
      <c r="M85" s="2">
        <v>17760843992.072002</v>
      </c>
      <c r="N85" s="2">
        <v>34499113</v>
      </c>
      <c r="O85" s="2">
        <v>1053591759</v>
      </c>
      <c r="P85" s="2">
        <v>20261204841.651131</v>
      </c>
      <c r="Q85" s="2">
        <v>5771771603</v>
      </c>
      <c r="R85" s="2">
        <v>7887914457.0584412</v>
      </c>
      <c r="S85" s="2">
        <v>6601518781.5926876</v>
      </c>
      <c r="T85" s="10">
        <f t="shared" si="4"/>
        <v>1688433736.804261</v>
      </c>
      <c r="U85" s="9">
        <f t="shared" si="5"/>
        <v>1688.4337368042609</v>
      </c>
    </row>
    <row r="86" spans="1:21" ht="15" x14ac:dyDescent="0.25">
      <c r="A86" s="3" t="s">
        <v>298</v>
      </c>
      <c r="B86" s="3" t="s">
        <v>38</v>
      </c>
      <c r="C86" s="4">
        <v>787</v>
      </c>
      <c r="D86" s="4" t="s">
        <v>285</v>
      </c>
      <c r="E86" s="4" t="str">
        <f t="shared" si="3"/>
        <v>787VN422</v>
      </c>
      <c r="F86" s="2">
        <v>3.5</v>
      </c>
      <c r="G86" s="2">
        <v>1904</v>
      </c>
      <c r="H86" s="2">
        <v>32.47</v>
      </c>
      <c r="I86" s="2">
        <v>29.42</v>
      </c>
      <c r="J86" s="2">
        <v>7158312</v>
      </c>
      <c r="K86" s="2">
        <v>6664392</v>
      </c>
      <c r="L86" s="2">
        <v>10966502478.867001</v>
      </c>
      <c r="M86" s="2">
        <v>10584951771.867001</v>
      </c>
      <c r="N86" s="2">
        <v>42608619</v>
      </c>
      <c r="O86" s="2">
        <v>338942088</v>
      </c>
      <c r="P86" s="2">
        <v>9647385993.972702</v>
      </c>
      <c r="Q86" s="2">
        <v>3006635142</v>
      </c>
      <c r="R86" s="2">
        <v>3472484984.6087599</v>
      </c>
      <c r="S86" s="2">
        <v>3168265867.3639531</v>
      </c>
      <c r="T86" s="10">
        <f t="shared" si="4"/>
        <v>1378197999.1389575</v>
      </c>
      <c r="U86" s="9">
        <f t="shared" si="5"/>
        <v>1378.1979991389576</v>
      </c>
    </row>
    <row r="87" spans="1:21" ht="15" x14ac:dyDescent="0.25">
      <c r="A87" s="3" t="s">
        <v>298</v>
      </c>
      <c r="B87" s="3" t="s">
        <v>38</v>
      </c>
      <c r="C87" s="4">
        <v>787</v>
      </c>
      <c r="D87" s="4" t="s">
        <v>286</v>
      </c>
      <c r="E87" s="4" t="str">
        <f t="shared" si="3"/>
        <v>787VN423</v>
      </c>
      <c r="F87" s="2">
        <v>3.5</v>
      </c>
      <c r="G87" s="2">
        <v>1835</v>
      </c>
      <c r="H87" s="2">
        <v>34.520000000000003</v>
      </c>
      <c r="I87" s="2">
        <v>31.82</v>
      </c>
      <c r="J87" s="2">
        <v>7158312</v>
      </c>
      <c r="K87" s="2">
        <v>6410376</v>
      </c>
      <c r="L87" s="2">
        <v>11479725647</v>
      </c>
      <c r="M87" s="2">
        <v>10768677961</v>
      </c>
      <c r="N87" s="2">
        <v>35192758</v>
      </c>
      <c r="O87" s="2">
        <v>675854928</v>
      </c>
      <c r="P87" s="2">
        <v>10785871111.374529</v>
      </c>
      <c r="Q87" s="2">
        <v>3297514275</v>
      </c>
      <c r="R87" s="2">
        <v>4142530547.8730001</v>
      </c>
      <c r="S87" s="2">
        <v>3345826288.5015349</v>
      </c>
      <c r="T87" s="10">
        <f t="shared" si="4"/>
        <v>1540838730.1963613</v>
      </c>
      <c r="U87" s="9">
        <f t="shared" si="5"/>
        <v>1540.8387301963612</v>
      </c>
    </row>
    <row r="88" spans="1:21" ht="15" x14ac:dyDescent="0.25">
      <c r="A88" s="3" t="s">
        <v>298</v>
      </c>
      <c r="B88" s="3" t="s">
        <v>39</v>
      </c>
      <c r="C88" s="4">
        <v>330</v>
      </c>
      <c r="D88" s="4" t="s">
        <v>287</v>
      </c>
      <c r="E88" s="4" t="str">
        <f t="shared" si="3"/>
        <v>330VN522</v>
      </c>
      <c r="F88" s="2">
        <v>1</v>
      </c>
      <c r="G88" s="2">
        <v>404</v>
      </c>
      <c r="H88" s="2">
        <v>8.02</v>
      </c>
      <c r="I88" s="2">
        <v>6.77</v>
      </c>
      <c r="J88" s="2">
        <v>1533840</v>
      </c>
      <c r="K88" s="2">
        <v>1101078</v>
      </c>
      <c r="L88" s="2">
        <v>2249147303.7160001</v>
      </c>
      <c r="M88" s="2">
        <v>1951338781.7160001</v>
      </c>
      <c r="N88" s="2">
        <v>5153000</v>
      </c>
      <c r="O88" s="2">
        <v>292655522</v>
      </c>
      <c r="P88" s="2">
        <v>2379881243.63554</v>
      </c>
      <c r="Q88" s="2">
        <v>607316589</v>
      </c>
      <c r="R88" s="2">
        <v>853349250.53059006</v>
      </c>
      <c r="S88" s="2">
        <v>919215404.10494697</v>
      </c>
      <c r="T88" s="10">
        <f t="shared" si="4"/>
        <v>1189940621.81777</v>
      </c>
      <c r="U88" s="9">
        <f t="shared" si="5"/>
        <v>1189.9406218177701</v>
      </c>
    </row>
    <row r="89" spans="1:21" ht="15" x14ac:dyDescent="0.25">
      <c r="A89" s="3" t="s">
        <v>298</v>
      </c>
      <c r="B89" s="3" t="s">
        <v>39</v>
      </c>
      <c r="C89" s="4">
        <v>330</v>
      </c>
      <c r="D89" s="4" t="s">
        <v>288</v>
      </c>
      <c r="E89" s="4" t="str">
        <f t="shared" si="3"/>
        <v>330VN523</v>
      </c>
      <c r="F89" s="2">
        <v>1</v>
      </c>
      <c r="G89" s="2">
        <v>475</v>
      </c>
      <c r="H89" s="2">
        <v>8.85</v>
      </c>
      <c r="I89" s="2">
        <v>7.82</v>
      </c>
      <c r="J89" s="2">
        <v>1533840</v>
      </c>
      <c r="K89" s="2">
        <v>1301025</v>
      </c>
      <c r="L89" s="2">
        <v>2456016299.1440001</v>
      </c>
      <c r="M89" s="2">
        <v>2013927103.1440001</v>
      </c>
      <c r="N89" s="2">
        <v>3414000</v>
      </c>
      <c r="O89" s="2">
        <v>438675196</v>
      </c>
      <c r="P89" s="2">
        <v>2913172605.3784704</v>
      </c>
      <c r="Q89" s="2">
        <v>777220874</v>
      </c>
      <c r="R89" s="2">
        <v>1113569123.3995099</v>
      </c>
      <c r="S89" s="2">
        <v>1022382607.9789641</v>
      </c>
      <c r="T89" s="10">
        <f t="shared" si="4"/>
        <v>1456586302.6892352</v>
      </c>
      <c r="U89" s="9">
        <f t="shared" si="5"/>
        <v>1456.5863026892353</v>
      </c>
    </row>
    <row r="90" spans="1:21" ht="15" x14ac:dyDescent="0.25">
      <c r="A90" s="3" t="s">
        <v>298</v>
      </c>
      <c r="B90" s="3" t="s">
        <v>39</v>
      </c>
      <c r="C90" s="4">
        <v>350</v>
      </c>
      <c r="D90" s="4" t="s">
        <v>287</v>
      </c>
      <c r="E90" s="4" t="str">
        <f t="shared" si="3"/>
        <v>350VN522</v>
      </c>
      <c r="F90" s="2">
        <v>149</v>
      </c>
      <c r="G90" s="2">
        <v>60462</v>
      </c>
      <c r="H90" s="2">
        <v>1191.7399999999993</v>
      </c>
      <c r="I90" s="2">
        <v>1047.45</v>
      </c>
      <c r="J90" s="2">
        <v>248947710</v>
      </c>
      <c r="K90" s="2">
        <v>165156222</v>
      </c>
      <c r="L90" s="2">
        <v>367444697758.93927</v>
      </c>
      <c r="M90" s="2">
        <v>279117858633.46802</v>
      </c>
      <c r="N90" s="2">
        <v>9114971558.4714375</v>
      </c>
      <c r="O90" s="2">
        <v>79211867567</v>
      </c>
      <c r="P90" s="2">
        <v>346290683550.25592</v>
      </c>
      <c r="Q90" s="2">
        <v>102784907797</v>
      </c>
      <c r="R90" s="2">
        <v>113486552753.8557</v>
      </c>
      <c r="S90" s="2">
        <v>130031438961.40031</v>
      </c>
      <c r="T90" s="10">
        <f t="shared" si="4"/>
        <v>1162049273.658577</v>
      </c>
      <c r="U90" s="9">
        <f t="shared" si="5"/>
        <v>1162.049273658577</v>
      </c>
    </row>
    <row r="91" spans="1:21" ht="15" x14ac:dyDescent="0.25">
      <c r="A91" s="3" t="s">
        <v>298</v>
      </c>
      <c r="B91" s="3" t="s">
        <v>39</v>
      </c>
      <c r="C91" s="4">
        <v>350</v>
      </c>
      <c r="D91" s="4" t="s">
        <v>288</v>
      </c>
      <c r="E91" s="4" t="str">
        <f t="shared" si="3"/>
        <v>350VN523</v>
      </c>
      <c r="F91" s="2">
        <v>148</v>
      </c>
      <c r="G91" s="2">
        <v>71396</v>
      </c>
      <c r="H91" s="2">
        <v>1274.74</v>
      </c>
      <c r="I91" s="2">
        <v>1105.6399999999999</v>
      </c>
      <c r="J91" s="2">
        <v>247276920</v>
      </c>
      <c r="K91" s="2">
        <v>195088014</v>
      </c>
      <c r="L91" s="2">
        <v>398045063505.28296</v>
      </c>
      <c r="M91" s="2">
        <v>322038440209.03906</v>
      </c>
      <c r="N91" s="2">
        <v>8806711844.243866</v>
      </c>
      <c r="O91" s="2">
        <v>67199911452</v>
      </c>
      <c r="P91" s="2">
        <v>406948560116.52222</v>
      </c>
      <c r="Q91" s="2">
        <v>125010642734</v>
      </c>
      <c r="R91" s="2">
        <v>146331886015.05099</v>
      </c>
      <c r="S91" s="2">
        <v>135611419516.47125</v>
      </c>
      <c r="T91" s="10">
        <f t="shared" si="4"/>
        <v>1374826216.6098723</v>
      </c>
      <c r="U91" s="9">
        <f t="shared" si="5"/>
        <v>1374.8262166098723</v>
      </c>
    </row>
    <row r="92" spans="1:21" ht="15" x14ac:dyDescent="0.25">
      <c r="A92" s="3" t="s">
        <v>298</v>
      </c>
      <c r="B92" s="3" t="s">
        <v>39</v>
      </c>
      <c r="C92" s="4">
        <v>787</v>
      </c>
      <c r="D92" s="4" t="s">
        <v>287</v>
      </c>
      <c r="E92" s="4" t="str">
        <f t="shared" si="3"/>
        <v>787VN522</v>
      </c>
      <c r="F92" s="2">
        <v>11.5</v>
      </c>
      <c r="G92" s="2">
        <v>4512</v>
      </c>
      <c r="H92" s="2">
        <v>91.43</v>
      </c>
      <c r="I92" s="2">
        <v>79.449999999999989</v>
      </c>
      <c r="J92" s="2">
        <v>17463864</v>
      </c>
      <c r="K92" s="2">
        <v>12303588</v>
      </c>
      <c r="L92" s="2">
        <v>27542074613.028</v>
      </c>
      <c r="M92" s="2">
        <v>21272837825.027996</v>
      </c>
      <c r="N92" s="2">
        <v>54989344</v>
      </c>
      <c r="O92" s="2">
        <v>6214247444</v>
      </c>
      <c r="P92" s="2">
        <v>23680572253.473999</v>
      </c>
      <c r="Q92" s="2">
        <v>7724780790</v>
      </c>
      <c r="R92" s="2">
        <v>7909007658.3995781</v>
      </c>
      <c r="S92" s="2">
        <v>8046783805.0744267</v>
      </c>
      <c r="T92" s="10">
        <f t="shared" si="4"/>
        <v>1029590097.9771304</v>
      </c>
      <c r="U92" s="9">
        <f t="shared" si="5"/>
        <v>1029.5900979771304</v>
      </c>
    </row>
    <row r="93" spans="1:21" ht="15" x14ac:dyDescent="0.25">
      <c r="A93" s="3" t="s">
        <v>298</v>
      </c>
      <c r="B93" s="3" t="s">
        <v>39</v>
      </c>
      <c r="C93" s="4">
        <v>787</v>
      </c>
      <c r="D93" s="4" t="s">
        <v>288</v>
      </c>
      <c r="E93" s="4" t="str">
        <f t="shared" si="3"/>
        <v>787VN523</v>
      </c>
      <c r="F93" s="2">
        <v>11.5</v>
      </c>
      <c r="G93" s="2">
        <v>4958</v>
      </c>
      <c r="H93" s="2">
        <v>95.65</v>
      </c>
      <c r="I93" s="2">
        <v>83.24</v>
      </c>
      <c r="J93" s="2">
        <v>17463864</v>
      </c>
      <c r="K93" s="2">
        <v>13544355</v>
      </c>
      <c r="L93" s="2">
        <v>29474744234.755993</v>
      </c>
      <c r="M93" s="2">
        <v>23366845928.755993</v>
      </c>
      <c r="N93" s="2">
        <v>51225741</v>
      </c>
      <c r="O93" s="2">
        <v>6056672565</v>
      </c>
      <c r="P93" s="2">
        <v>27473119890.111683</v>
      </c>
      <c r="Q93" s="2">
        <v>8941770985</v>
      </c>
      <c r="R93" s="2">
        <v>10232922492.398022</v>
      </c>
      <c r="S93" s="2">
        <v>8298426412.7136526</v>
      </c>
      <c r="T93" s="10">
        <f t="shared" si="4"/>
        <v>1194483473.4831166</v>
      </c>
      <c r="U93" s="9">
        <f t="shared" si="5"/>
        <v>1194.4834734831165</v>
      </c>
    </row>
    <row r="94" spans="1:21" ht="15" x14ac:dyDescent="0.25">
      <c r="A94" s="3" t="s">
        <v>298</v>
      </c>
      <c r="B94" s="3" t="s">
        <v>41</v>
      </c>
      <c r="C94" s="4">
        <v>787</v>
      </c>
      <c r="D94" s="4" t="s">
        <v>291</v>
      </c>
      <c r="E94" s="4" t="str">
        <f t="shared" si="3"/>
        <v>787VN570</v>
      </c>
      <c r="F94" s="2">
        <v>0.5</v>
      </c>
      <c r="G94" s="2">
        <v>247</v>
      </c>
      <c r="H94" s="2">
        <v>3.53</v>
      </c>
      <c r="I94" s="2">
        <v>3.18</v>
      </c>
      <c r="J94" s="2">
        <v>685133</v>
      </c>
      <c r="K94" s="2">
        <v>544141</v>
      </c>
      <c r="L94" s="2">
        <v>783292638.70700002</v>
      </c>
      <c r="M94" s="2">
        <v>760189788.70700002</v>
      </c>
      <c r="N94" s="2">
        <v>0</v>
      </c>
      <c r="O94" s="2">
        <v>23102850</v>
      </c>
      <c r="P94" s="2">
        <v>1046532118.9402601</v>
      </c>
      <c r="Q94" s="2">
        <v>301206490</v>
      </c>
      <c r="R94" s="2">
        <v>403646490.36233002</v>
      </c>
      <c r="S94" s="2">
        <v>341679138.57793403</v>
      </c>
      <c r="T94" s="10">
        <f t="shared" si="4"/>
        <v>1046532118.9402601</v>
      </c>
      <c r="U94" s="9">
        <f t="shared" si="5"/>
        <v>1046.53211894026</v>
      </c>
    </row>
    <row r="95" spans="1:21" ht="15" x14ac:dyDescent="0.25">
      <c r="A95" s="5" t="s">
        <v>298</v>
      </c>
      <c r="B95" s="3" t="s">
        <v>41</v>
      </c>
      <c r="C95" s="4">
        <v>787</v>
      </c>
      <c r="D95" s="4" t="s">
        <v>292</v>
      </c>
      <c r="E95" s="4" t="str">
        <f t="shared" si="3"/>
        <v>787VN573</v>
      </c>
      <c r="F95" s="2">
        <v>0.5</v>
      </c>
      <c r="G95" s="2">
        <v>293</v>
      </c>
      <c r="H95" s="2">
        <v>3.33</v>
      </c>
      <c r="I95" s="2">
        <v>2.77</v>
      </c>
      <c r="J95" s="2">
        <v>685133</v>
      </c>
      <c r="K95" s="2">
        <v>634464</v>
      </c>
      <c r="L95" s="2">
        <v>879442693.98699999</v>
      </c>
      <c r="M95" s="2">
        <v>862891773.98699999</v>
      </c>
      <c r="N95" s="2">
        <v>5861268</v>
      </c>
      <c r="O95" s="2">
        <v>10689652</v>
      </c>
      <c r="P95" s="2">
        <v>980580578.50017595</v>
      </c>
      <c r="Q95" s="2">
        <v>271459974</v>
      </c>
      <c r="R95" s="2">
        <v>403263792.54424</v>
      </c>
      <c r="S95" s="2">
        <v>305856811.95593601</v>
      </c>
      <c r="T95" s="10">
        <f t="shared" si="4"/>
        <v>980580578.50017595</v>
      </c>
      <c r="U95" s="9">
        <f t="shared" si="5"/>
        <v>980.58057850017599</v>
      </c>
    </row>
    <row r="96" spans="1:21" ht="15" x14ac:dyDescent="0.25">
      <c r="A96" s="3" t="s">
        <v>299</v>
      </c>
      <c r="B96" s="3" t="s">
        <v>6</v>
      </c>
      <c r="C96" s="4">
        <v>787</v>
      </c>
      <c r="D96" s="4" t="s">
        <v>50</v>
      </c>
      <c r="E96" s="4" t="str">
        <f t="shared" si="3"/>
        <v>787VN610</v>
      </c>
      <c r="F96" s="2">
        <v>0.5</v>
      </c>
      <c r="G96" s="2">
        <v>188</v>
      </c>
      <c r="H96" s="2">
        <v>1.83</v>
      </c>
      <c r="I96" s="2">
        <v>1.43</v>
      </c>
      <c r="J96" s="2">
        <v>264958</v>
      </c>
      <c r="K96" s="2">
        <v>179862</v>
      </c>
      <c r="L96" s="2">
        <v>349309108.41399997</v>
      </c>
      <c r="M96" s="2">
        <v>349309108.41399997</v>
      </c>
      <c r="N96" s="2">
        <v>0</v>
      </c>
      <c r="O96" s="2">
        <v>0</v>
      </c>
      <c r="P96" s="2">
        <v>458988704.30800003</v>
      </c>
      <c r="Q96" s="2">
        <v>127740030</v>
      </c>
      <c r="R96" s="2">
        <v>204062703.52489999</v>
      </c>
      <c r="S96" s="2">
        <v>127185970.78309999</v>
      </c>
      <c r="T96" s="10">
        <f t="shared" si="4"/>
        <v>458988704.30800003</v>
      </c>
      <c r="U96" s="9">
        <f t="shared" si="5"/>
        <v>458.98870430800002</v>
      </c>
    </row>
    <row r="97" spans="1:21" ht="15" x14ac:dyDescent="0.25">
      <c r="A97" s="3" t="s">
        <v>299</v>
      </c>
      <c r="B97" s="3" t="s">
        <v>6</v>
      </c>
      <c r="C97" s="4">
        <v>787</v>
      </c>
      <c r="D97" s="4" t="s">
        <v>51</v>
      </c>
      <c r="E97" s="4" t="str">
        <f t="shared" si="3"/>
        <v>787VN611</v>
      </c>
      <c r="F97" s="2">
        <v>0.5</v>
      </c>
      <c r="G97" s="2">
        <v>243</v>
      </c>
      <c r="H97" s="2">
        <v>1.73</v>
      </c>
      <c r="I97" s="2">
        <v>1.47</v>
      </c>
      <c r="J97" s="2">
        <v>264958</v>
      </c>
      <c r="K97" s="2">
        <v>232080</v>
      </c>
      <c r="L97" s="2">
        <v>434313230.50800002</v>
      </c>
      <c r="M97" s="2">
        <v>411470432.50800002</v>
      </c>
      <c r="N97" s="2">
        <v>3423000</v>
      </c>
      <c r="O97" s="2">
        <v>19419798</v>
      </c>
      <c r="P97" s="2">
        <v>596606320.17144096</v>
      </c>
      <c r="Q97" s="2">
        <v>132450159</v>
      </c>
      <c r="R97" s="2">
        <v>329037113.69292998</v>
      </c>
      <c r="S97" s="2">
        <v>135119047.47851101</v>
      </c>
      <c r="T97" s="10">
        <f t="shared" si="4"/>
        <v>596606320.17144096</v>
      </c>
      <c r="U97" s="9">
        <f t="shared" si="5"/>
        <v>596.60632017144098</v>
      </c>
    </row>
    <row r="98" spans="1:21" ht="15" x14ac:dyDescent="0.25">
      <c r="A98" s="3" t="s">
        <v>299</v>
      </c>
      <c r="B98" s="3" t="s">
        <v>15</v>
      </c>
      <c r="C98" s="4">
        <v>350</v>
      </c>
      <c r="D98" s="4" t="s">
        <v>108</v>
      </c>
      <c r="E98" s="4" t="str">
        <f t="shared" si="3"/>
        <v>350VN680</v>
      </c>
      <c r="F98" s="2">
        <v>0.5</v>
      </c>
      <c r="G98" s="2">
        <v>271</v>
      </c>
      <c r="H98" s="2">
        <v>3.12</v>
      </c>
      <c r="I98" s="2">
        <v>2.78</v>
      </c>
      <c r="J98" s="2">
        <v>632265</v>
      </c>
      <c r="K98" s="2">
        <v>559710</v>
      </c>
      <c r="L98" s="2">
        <v>768614553.02999997</v>
      </c>
      <c r="M98" s="2">
        <v>747201678.02999997</v>
      </c>
      <c r="N98" s="2">
        <v>13319000</v>
      </c>
      <c r="O98" s="2">
        <v>8093875</v>
      </c>
      <c r="P98" s="2">
        <v>902378724.81357706</v>
      </c>
      <c r="Q98" s="2">
        <v>274931392</v>
      </c>
      <c r="R98" s="2">
        <v>287704144.16068</v>
      </c>
      <c r="S98" s="2">
        <v>339743188.652897</v>
      </c>
      <c r="T98" s="10">
        <f t="shared" si="4"/>
        <v>902378724.81357706</v>
      </c>
      <c r="U98" s="9">
        <f t="shared" si="5"/>
        <v>902.37872481357704</v>
      </c>
    </row>
    <row r="99" spans="1:21" ht="15" x14ac:dyDescent="0.25">
      <c r="A99" s="3" t="s">
        <v>299</v>
      </c>
      <c r="B99" s="3" t="s">
        <v>24</v>
      </c>
      <c r="C99" s="4">
        <v>787</v>
      </c>
      <c r="D99" s="4" t="s">
        <v>219</v>
      </c>
      <c r="E99" s="4" t="str">
        <f t="shared" si="3"/>
        <v>787VN6661</v>
      </c>
      <c r="F99" s="2">
        <v>0.5</v>
      </c>
      <c r="G99" s="2">
        <v>150</v>
      </c>
      <c r="H99" s="2">
        <v>3.17</v>
      </c>
      <c r="I99" s="2">
        <v>2.83</v>
      </c>
      <c r="J99" s="2">
        <v>599238</v>
      </c>
      <c r="K99" s="2">
        <v>323676</v>
      </c>
      <c r="L99" s="2">
        <v>813211026.59599996</v>
      </c>
      <c r="M99" s="2">
        <v>742471150.59599996</v>
      </c>
      <c r="N99" s="2">
        <v>688948</v>
      </c>
      <c r="O99" s="2">
        <v>70050928</v>
      </c>
      <c r="P99" s="2">
        <v>715337586.72928596</v>
      </c>
      <c r="Q99" s="2">
        <v>245255334</v>
      </c>
      <c r="R99" s="2">
        <v>224660223.71495</v>
      </c>
      <c r="S99" s="2">
        <v>245422029.01433599</v>
      </c>
      <c r="T99" s="10">
        <f t="shared" si="4"/>
        <v>715337586.72928596</v>
      </c>
      <c r="U99" s="9">
        <f t="shared" si="5"/>
        <v>715.33758672928593</v>
      </c>
    </row>
    <row r="100" spans="1:21" ht="15" x14ac:dyDescent="0.25">
      <c r="A100" s="3" t="s">
        <v>299</v>
      </c>
      <c r="B100" s="3" t="s">
        <v>33</v>
      </c>
      <c r="C100" s="4">
        <v>350</v>
      </c>
      <c r="D100" s="4" t="s">
        <v>272</v>
      </c>
      <c r="E100" s="4" t="str">
        <f t="shared" si="3"/>
        <v>350VN6678</v>
      </c>
      <c r="F100" s="2">
        <v>0.5</v>
      </c>
      <c r="G100" s="2">
        <v>277</v>
      </c>
      <c r="H100" s="2">
        <v>1.75</v>
      </c>
      <c r="I100" s="2">
        <v>1.37</v>
      </c>
      <c r="J100" s="2">
        <v>319030</v>
      </c>
      <c r="K100" s="2">
        <v>289742</v>
      </c>
      <c r="L100" s="2">
        <v>942723520</v>
      </c>
      <c r="M100" s="2">
        <v>942723520</v>
      </c>
      <c r="N100" s="2">
        <v>0</v>
      </c>
      <c r="O100" s="2">
        <v>0</v>
      </c>
      <c r="P100" s="2">
        <v>549111084.65504301</v>
      </c>
      <c r="Q100" s="2">
        <v>144146419</v>
      </c>
      <c r="R100" s="2">
        <v>229839193.48669001</v>
      </c>
      <c r="S100" s="2">
        <v>175125472.16835299</v>
      </c>
      <c r="T100" s="10">
        <f t="shared" si="4"/>
        <v>549111084.65504301</v>
      </c>
      <c r="U100" s="9">
        <f t="shared" si="5"/>
        <v>549.11108465504299</v>
      </c>
    </row>
    <row r="101" spans="1:21" ht="15" x14ac:dyDescent="0.25">
      <c r="A101" s="3" t="s">
        <v>299</v>
      </c>
      <c r="B101" s="3" t="s">
        <v>33</v>
      </c>
      <c r="C101" s="4">
        <v>350</v>
      </c>
      <c r="D101" s="4" t="s">
        <v>273</v>
      </c>
      <c r="E101" s="4" t="str">
        <f t="shared" si="3"/>
        <v>350VN6679</v>
      </c>
      <c r="F101" s="2">
        <v>0.5</v>
      </c>
      <c r="G101" s="2">
        <v>281</v>
      </c>
      <c r="H101" s="2">
        <v>2</v>
      </c>
      <c r="I101" s="2">
        <v>1.55</v>
      </c>
      <c r="J101" s="2">
        <v>319030</v>
      </c>
      <c r="K101" s="2">
        <v>293926</v>
      </c>
      <c r="L101" s="2">
        <v>972016773</v>
      </c>
      <c r="M101" s="2">
        <v>948367610</v>
      </c>
      <c r="N101" s="2">
        <v>0</v>
      </c>
      <c r="O101" s="2">
        <v>23649163</v>
      </c>
      <c r="P101" s="2">
        <v>597982936.73172605</v>
      </c>
      <c r="Q101" s="2">
        <v>170217598</v>
      </c>
      <c r="R101" s="2">
        <v>233231994.31481001</v>
      </c>
      <c r="S101" s="2">
        <v>194533344.41691601</v>
      </c>
      <c r="T101" s="10">
        <f t="shared" si="4"/>
        <v>597982936.73172605</v>
      </c>
      <c r="U101" s="9">
        <f t="shared" si="5"/>
        <v>597.982936731726</v>
      </c>
    </row>
    <row r="102" spans="1:21" ht="15" x14ac:dyDescent="0.25">
      <c r="A102" s="5" t="s">
        <v>299</v>
      </c>
      <c r="B102" s="3" t="s">
        <v>33</v>
      </c>
      <c r="C102" s="4">
        <v>350</v>
      </c>
      <c r="D102" s="4" t="s">
        <v>274</v>
      </c>
      <c r="E102" s="4" t="str">
        <f t="shared" si="3"/>
        <v>350VN675</v>
      </c>
      <c r="F102" s="2">
        <v>0.5</v>
      </c>
      <c r="G102" s="2">
        <v>187</v>
      </c>
      <c r="H102" s="2">
        <v>2.0499999999999998</v>
      </c>
      <c r="I102" s="2">
        <v>1.77</v>
      </c>
      <c r="J102" s="2">
        <v>319030</v>
      </c>
      <c r="K102" s="2">
        <v>193510</v>
      </c>
      <c r="L102" s="2">
        <v>261313497.98899999</v>
      </c>
      <c r="M102" s="2">
        <v>256649363.98899999</v>
      </c>
      <c r="N102" s="2">
        <v>341661</v>
      </c>
      <c r="O102" s="2">
        <v>4322473</v>
      </c>
      <c r="P102" s="2">
        <v>594182014.85359395</v>
      </c>
      <c r="Q102" s="2">
        <v>187140776</v>
      </c>
      <c r="R102" s="2">
        <v>196918829.88214999</v>
      </c>
      <c r="S102" s="2">
        <v>210122408.97144401</v>
      </c>
      <c r="T102" s="10">
        <f t="shared" si="4"/>
        <v>594182014.85359395</v>
      </c>
      <c r="U102" s="9">
        <f t="shared" si="5"/>
        <v>594.18201485359396</v>
      </c>
    </row>
    <row r="103" spans="1:21" ht="15" x14ac:dyDescent="0.25">
      <c r="A103" s="3" t="s">
        <v>300</v>
      </c>
      <c r="B103" s="3" t="s">
        <v>7</v>
      </c>
      <c r="C103" s="4">
        <v>350</v>
      </c>
      <c r="D103" s="4" t="s">
        <v>52</v>
      </c>
      <c r="E103" s="4" t="str">
        <f t="shared" si="3"/>
        <v>350VN18</v>
      </c>
      <c r="F103" s="2">
        <v>182.5</v>
      </c>
      <c r="G103" s="2">
        <v>94475</v>
      </c>
      <c r="H103" s="2">
        <v>4069.19</v>
      </c>
      <c r="I103" s="2">
        <v>3899.4700000000021</v>
      </c>
      <c r="J103" s="2">
        <v>1023522050</v>
      </c>
      <c r="K103" s="2">
        <v>862948840</v>
      </c>
      <c r="L103" s="2">
        <v>1200892342648.0049</v>
      </c>
      <c r="M103" s="2">
        <v>1074602920129.0132</v>
      </c>
      <c r="N103" s="2">
        <v>10699590546.991879</v>
      </c>
      <c r="O103" s="2">
        <v>115589831972</v>
      </c>
      <c r="P103" s="2">
        <v>1493461627020.2478</v>
      </c>
      <c r="Q103" s="2">
        <v>412944448583</v>
      </c>
      <c r="R103" s="2">
        <v>559774281325.61816</v>
      </c>
      <c r="S103" s="2">
        <v>520595098334.63019</v>
      </c>
      <c r="T103" s="10">
        <f t="shared" si="4"/>
        <v>4091675690.4664326</v>
      </c>
      <c r="U103" s="9">
        <f t="shared" si="5"/>
        <v>4091.6756904664326</v>
      </c>
    </row>
    <row r="104" spans="1:21" ht="15" x14ac:dyDescent="0.25">
      <c r="A104" s="3" t="s">
        <v>300</v>
      </c>
      <c r="B104" s="3" t="s">
        <v>7</v>
      </c>
      <c r="C104" s="4">
        <v>350</v>
      </c>
      <c r="D104" s="4" t="s">
        <v>53</v>
      </c>
      <c r="E104" s="4" t="str">
        <f t="shared" si="3"/>
        <v>350VN19</v>
      </c>
      <c r="F104" s="2">
        <v>176</v>
      </c>
      <c r="G104" s="2">
        <v>94057</v>
      </c>
      <c r="H104" s="2">
        <v>4409.7599999999993</v>
      </c>
      <c r="I104" s="2">
        <v>4268.1100000000006</v>
      </c>
      <c r="J104" s="2">
        <v>987067840</v>
      </c>
      <c r="K104" s="2">
        <v>858912674</v>
      </c>
      <c r="L104" s="2">
        <v>1335465440898.0171</v>
      </c>
      <c r="M104" s="2">
        <v>1060087773951.0302</v>
      </c>
      <c r="N104" s="2">
        <v>14006599755.987017</v>
      </c>
      <c r="O104" s="2">
        <v>261371067191</v>
      </c>
      <c r="P104" s="2">
        <v>1382582821101.7517</v>
      </c>
      <c r="Q104" s="2">
        <v>453959534938</v>
      </c>
      <c r="R104" s="2">
        <v>367736293055.27234</v>
      </c>
      <c r="S104" s="2">
        <v>560717528596.479</v>
      </c>
      <c r="T104" s="10">
        <f t="shared" si="4"/>
        <v>3927792105.4027038</v>
      </c>
      <c r="U104" s="9">
        <f t="shared" si="5"/>
        <v>3927.7921054027038</v>
      </c>
    </row>
    <row r="105" spans="1:21" ht="15" x14ac:dyDescent="0.25">
      <c r="A105" s="3" t="s">
        <v>300</v>
      </c>
      <c r="B105" s="3" t="s">
        <v>10</v>
      </c>
      <c r="C105" s="4">
        <v>330</v>
      </c>
      <c r="D105" s="4" t="s">
        <v>96</v>
      </c>
      <c r="E105" s="4" t="str">
        <f t="shared" si="3"/>
        <v>330VN64</v>
      </c>
      <c r="F105" s="2">
        <v>17.5</v>
      </c>
      <c r="G105" s="2">
        <v>8122</v>
      </c>
      <c r="H105" s="2">
        <v>314.07</v>
      </c>
      <c r="I105" s="2">
        <v>293.99</v>
      </c>
      <c r="J105" s="2">
        <v>65518656</v>
      </c>
      <c r="K105" s="2">
        <v>53865964</v>
      </c>
      <c r="L105" s="2">
        <v>63537960250.485947</v>
      </c>
      <c r="M105" s="2">
        <v>57457265629.220024</v>
      </c>
      <c r="N105" s="2">
        <v>4174539889.2659354</v>
      </c>
      <c r="O105" s="2">
        <v>1906154732</v>
      </c>
      <c r="P105" s="2">
        <v>109541794019.86368</v>
      </c>
      <c r="Q105" s="2">
        <v>29264654987</v>
      </c>
      <c r="R105" s="2">
        <v>44450653461.266174</v>
      </c>
      <c r="S105" s="2">
        <v>35717217757.597458</v>
      </c>
      <c r="T105" s="10">
        <f t="shared" si="4"/>
        <v>3129765543.4246764</v>
      </c>
      <c r="U105" s="9">
        <f t="shared" si="5"/>
        <v>3129.7655434246763</v>
      </c>
    </row>
    <row r="106" spans="1:21" ht="15" x14ac:dyDescent="0.25">
      <c r="A106" s="3" t="s">
        <v>300</v>
      </c>
      <c r="B106" s="3" t="s">
        <v>10</v>
      </c>
      <c r="C106" s="4">
        <v>330</v>
      </c>
      <c r="D106" s="4" t="s">
        <v>97</v>
      </c>
      <c r="E106" s="4" t="str">
        <f t="shared" si="3"/>
        <v>330VN65</v>
      </c>
      <c r="F106" s="2">
        <v>16.5</v>
      </c>
      <c r="G106" s="2">
        <v>6667</v>
      </c>
      <c r="H106" s="2">
        <v>347.78999999999996</v>
      </c>
      <c r="I106" s="2">
        <v>330.78000000000009</v>
      </c>
      <c r="J106" s="2">
        <v>61753216</v>
      </c>
      <c r="K106" s="2">
        <v>44344780</v>
      </c>
      <c r="L106" s="2">
        <v>64331863566.990608</v>
      </c>
      <c r="M106" s="2">
        <v>50549541254.164001</v>
      </c>
      <c r="N106" s="2">
        <v>2726228972.8266087</v>
      </c>
      <c r="O106" s="2">
        <v>11056093340</v>
      </c>
      <c r="P106" s="2">
        <v>105080793220.44046</v>
      </c>
      <c r="Q106" s="2">
        <v>31500976107</v>
      </c>
      <c r="R106" s="2">
        <v>34187233112.154884</v>
      </c>
      <c r="S106" s="2">
        <v>39248142295.285538</v>
      </c>
      <c r="T106" s="10">
        <f t="shared" si="4"/>
        <v>3184266461.2254686</v>
      </c>
      <c r="U106" s="9">
        <f t="shared" si="5"/>
        <v>3184.2664612254684</v>
      </c>
    </row>
    <row r="107" spans="1:21" ht="15" x14ac:dyDescent="0.25">
      <c r="A107" s="3" t="s">
        <v>300</v>
      </c>
      <c r="B107" s="3" t="s">
        <v>10</v>
      </c>
      <c r="C107" s="4">
        <v>787</v>
      </c>
      <c r="D107" s="4" t="s">
        <v>96</v>
      </c>
      <c r="E107" s="4" t="str">
        <f t="shared" ref="E107:E167" si="6">C107&amp;D107</f>
        <v>787VN64</v>
      </c>
      <c r="F107" s="2">
        <v>60</v>
      </c>
      <c r="G107" s="2">
        <v>30410</v>
      </c>
      <c r="H107" s="2">
        <v>1044.6100000000006</v>
      </c>
      <c r="I107" s="2">
        <v>991.00999999999954</v>
      </c>
      <c r="J107" s="2">
        <v>244968768</v>
      </c>
      <c r="K107" s="2">
        <v>202896700</v>
      </c>
      <c r="L107" s="2">
        <v>263786663472.83707</v>
      </c>
      <c r="M107" s="2">
        <v>240225905385.60196</v>
      </c>
      <c r="N107" s="2">
        <v>13283783330.234951</v>
      </c>
      <c r="O107" s="2">
        <v>10276974757</v>
      </c>
      <c r="P107" s="2">
        <v>365107002035.8139</v>
      </c>
      <c r="Q107" s="2">
        <v>99778980005</v>
      </c>
      <c r="R107" s="2">
        <v>147238977016.51974</v>
      </c>
      <c r="S107" s="2">
        <v>118089045014.29387</v>
      </c>
      <c r="T107" s="10">
        <f t="shared" si="4"/>
        <v>3042558350.298449</v>
      </c>
      <c r="U107" s="9">
        <f t="shared" si="5"/>
        <v>3042.5583502984491</v>
      </c>
    </row>
    <row r="108" spans="1:21" ht="15" x14ac:dyDescent="0.25">
      <c r="A108" s="3" t="s">
        <v>300</v>
      </c>
      <c r="B108" s="3" t="s">
        <v>10</v>
      </c>
      <c r="C108" s="4">
        <v>787</v>
      </c>
      <c r="D108" s="4" t="s">
        <v>97</v>
      </c>
      <c r="E108" s="4" t="str">
        <f t="shared" si="6"/>
        <v>787VN65</v>
      </c>
      <c r="F108" s="2">
        <v>60</v>
      </c>
      <c r="G108" s="2">
        <v>28970</v>
      </c>
      <c r="H108" s="2">
        <v>1137.2999999999995</v>
      </c>
      <c r="I108" s="2">
        <v>1087.5799999999997</v>
      </c>
      <c r="J108" s="2">
        <v>244968768</v>
      </c>
      <c r="K108" s="2">
        <v>193758784</v>
      </c>
      <c r="L108" s="2">
        <v>331324512514.08844</v>
      </c>
      <c r="M108" s="2">
        <v>229024127556.76193</v>
      </c>
      <c r="N108" s="2">
        <v>11343490295.326523</v>
      </c>
      <c r="O108" s="2">
        <v>90956894662</v>
      </c>
      <c r="P108" s="2">
        <v>341703257554.78564</v>
      </c>
      <c r="Q108" s="2">
        <v>100590745324</v>
      </c>
      <c r="R108" s="2">
        <v>110816638800.48328</v>
      </c>
      <c r="S108" s="2">
        <v>130295873430.30229</v>
      </c>
      <c r="T108" s="10">
        <f t="shared" si="4"/>
        <v>2847527146.2898803</v>
      </c>
      <c r="U108" s="9">
        <f t="shared" si="5"/>
        <v>2847.5271462898804</v>
      </c>
    </row>
    <row r="109" spans="1:21" ht="15" x14ac:dyDescent="0.25">
      <c r="A109" s="3" t="s">
        <v>300</v>
      </c>
      <c r="B109" s="3" t="s">
        <v>11</v>
      </c>
      <c r="C109" s="4">
        <v>350</v>
      </c>
      <c r="D109" s="4" t="s">
        <v>98</v>
      </c>
      <c r="E109" s="4" t="str">
        <f t="shared" si="6"/>
        <v>350VN36</v>
      </c>
      <c r="F109" s="2">
        <v>76.5</v>
      </c>
      <c r="G109" s="2">
        <v>38447</v>
      </c>
      <c r="H109" s="2">
        <v>1631.9799999999998</v>
      </c>
      <c r="I109" s="2">
        <v>1555.0700000000008</v>
      </c>
      <c r="J109" s="2">
        <v>408178755</v>
      </c>
      <c r="K109" s="2">
        <v>333190724</v>
      </c>
      <c r="L109" s="2">
        <v>489240135166.62122</v>
      </c>
      <c r="M109" s="2">
        <v>393885581259.50909</v>
      </c>
      <c r="N109" s="2">
        <v>42240260521.112076</v>
      </c>
      <c r="O109" s="2">
        <v>53114293386</v>
      </c>
      <c r="P109" s="2">
        <v>530868059009.89709</v>
      </c>
      <c r="Q109" s="2">
        <v>146289934070</v>
      </c>
      <c r="R109" s="2">
        <v>193745991285.81451</v>
      </c>
      <c r="S109" s="2">
        <v>190635270783.08231</v>
      </c>
      <c r="T109" s="10">
        <f t="shared" si="4"/>
        <v>3469725875.8816805</v>
      </c>
      <c r="U109" s="9">
        <f t="shared" si="5"/>
        <v>3469.7258758816806</v>
      </c>
    </row>
    <row r="110" spans="1:21" ht="15" x14ac:dyDescent="0.25">
      <c r="A110" s="3" t="s">
        <v>300</v>
      </c>
      <c r="B110" s="3" t="s">
        <v>11</v>
      </c>
      <c r="C110" s="4">
        <v>350</v>
      </c>
      <c r="D110" s="4" t="s">
        <v>99</v>
      </c>
      <c r="E110" s="4" t="str">
        <f t="shared" si="6"/>
        <v>350VN37</v>
      </c>
      <c r="F110" s="2">
        <v>77</v>
      </c>
      <c r="G110" s="2">
        <v>37241</v>
      </c>
      <c r="H110" s="2">
        <v>1880.2200000000009</v>
      </c>
      <c r="I110" s="2">
        <v>1813.4400000000003</v>
      </c>
      <c r="J110" s="2">
        <v>410846590</v>
      </c>
      <c r="K110" s="2">
        <v>321994564</v>
      </c>
      <c r="L110" s="2">
        <v>530256042711.13812</v>
      </c>
      <c r="M110" s="2">
        <v>381342088081.51086</v>
      </c>
      <c r="N110" s="2">
        <v>33132903765.627277</v>
      </c>
      <c r="O110" s="2">
        <v>115781050864</v>
      </c>
      <c r="P110" s="2">
        <v>556543475367.29114</v>
      </c>
      <c r="Q110" s="2">
        <v>172346322232</v>
      </c>
      <c r="R110" s="2">
        <v>166346624093.24826</v>
      </c>
      <c r="S110" s="2">
        <v>217388818208.043</v>
      </c>
      <c r="T110" s="10">
        <f t="shared" si="4"/>
        <v>3613918671.216176</v>
      </c>
      <c r="U110" s="9">
        <f t="shared" si="5"/>
        <v>3613.9186712161759</v>
      </c>
    </row>
    <row r="111" spans="1:21" ht="15" x14ac:dyDescent="0.25">
      <c r="A111" s="3" t="s">
        <v>300</v>
      </c>
      <c r="B111" s="3" t="s">
        <v>11</v>
      </c>
      <c r="C111" s="4">
        <v>787</v>
      </c>
      <c r="D111" s="4" t="s">
        <v>98</v>
      </c>
      <c r="E111" s="4" t="str">
        <f t="shared" si="6"/>
        <v>787VN36</v>
      </c>
      <c r="F111" s="2">
        <v>66.5</v>
      </c>
      <c r="G111" s="2">
        <v>33131</v>
      </c>
      <c r="H111" s="2">
        <v>1419.2400000000009</v>
      </c>
      <c r="I111" s="2">
        <v>1348.8900000000008</v>
      </c>
      <c r="J111" s="2">
        <v>319405452</v>
      </c>
      <c r="K111" s="2">
        <v>287837529</v>
      </c>
      <c r="L111" s="2">
        <v>401222149150.2981</v>
      </c>
      <c r="M111" s="2">
        <v>353438050517.13812</v>
      </c>
      <c r="N111" s="2">
        <v>3761362845.1600003</v>
      </c>
      <c r="O111" s="2">
        <v>44022735788</v>
      </c>
      <c r="P111" s="2">
        <v>395863410806.52094</v>
      </c>
      <c r="Q111" s="2">
        <v>131836973322</v>
      </c>
      <c r="R111" s="2">
        <v>145504198606.32913</v>
      </c>
      <c r="S111" s="2">
        <v>118522238878.19171</v>
      </c>
      <c r="T111" s="10">
        <f t="shared" si="4"/>
        <v>2976416622.6054206</v>
      </c>
      <c r="U111" s="9">
        <f t="shared" si="5"/>
        <v>2976.4166226054208</v>
      </c>
    </row>
    <row r="112" spans="1:21" ht="15" x14ac:dyDescent="0.25">
      <c r="A112" s="3" t="s">
        <v>300</v>
      </c>
      <c r="B112" s="3" t="s">
        <v>11</v>
      </c>
      <c r="C112" s="4">
        <v>787</v>
      </c>
      <c r="D112" s="4" t="s">
        <v>99</v>
      </c>
      <c r="E112" s="4" t="str">
        <f t="shared" si="6"/>
        <v>787VN37</v>
      </c>
      <c r="F112" s="2">
        <v>66</v>
      </c>
      <c r="G112" s="2">
        <v>29476</v>
      </c>
      <c r="H112" s="2">
        <v>1553.5900000000004</v>
      </c>
      <c r="I112" s="2">
        <v>1498.6899999999994</v>
      </c>
      <c r="J112" s="2">
        <v>316685135</v>
      </c>
      <c r="K112" s="2">
        <v>255884738</v>
      </c>
      <c r="L112" s="2">
        <v>419814255809.61005</v>
      </c>
      <c r="M112" s="2">
        <v>302277346440.07001</v>
      </c>
      <c r="N112" s="2">
        <v>947477696.54000008</v>
      </c>
      <c r="O112" s="2">
        <v>116589431673</v>
      </c>
      <c r="P112" s="2">
        <v>398922187356.48926</v>
      </c>
      <c r="Q112" s="2">
        <v>155119594211</v>
      </c>
      <c r="R112" s="2">
        <v>116052873757.52625</v>
      </c>
      <c r="S112" s="2">
        <v>127749719387.96292</v>
      </c>
      <c r="T112" s="10">
        <f t="shared" si="4"/>
        <v>3022137783.0037065</v>
      </c>
      <c r="U112" s="9">
        <f t="shared" si="5"/>
        <v>3022.1377830037063</v>
      </c>
    </row>
    <row r="113" spans="1:21" ht="15" x14ac:dyDescent="0.25">
      <c r="A113" s="3" t="s">
        <v>300</v>
      </c>
      <c r="B113" s="3" t="s">
        <v>16</v>
      </c>
      <c r="C113" s="4">
        <v>787</v>
      </c>
      <c r="D113" s="4" t="s">
        <v>109</v>
      </c>
      <c r="E113" s="4" t="str">
        <f t="shared" si="6"/>
        <v>787VN54</v>
      </c>
      <c r="F113" s="2">
        <v>100.5</v>
      </c>
      <c r="G113" s="2">
        <v>42598</v>
      </c>
      <c r="H113" s="2">
        <v>2283.449999999998</v>
      </c>
      <c r="I113" s="2">
        <v>2180.889999999999</v>
      </c>
      <c r="J113" s="2">
        <v>511497700</v>
      </c>
      <c r="K113" s="2">
        <v>390560975</v>
      </c>
      <c r="L113" s="2">
        <v>480496215394.5</v>
      </c>
      <c r="M113" s="2">
        <v>430079195641.66901</v>
      </c>
      <c r="N113" s="2">
        <v>10189829629.830765</v>
      </c>
      <c r="O113" s="2">
        <v>40227190123</v>
      </c>
      <c r="P113" s="2">
        <v>641103810222.33398</v>
      </c>
      <c r="Q113" s="2">
        <v>211062011646</v>
      </c>
      <c r="R113" s="2">
        <v>215693060393.14743</v>
      </c>
      <c r="S113" s="2">
        <v>214303560579.18665</v>
      </c>
      <c r="T113" s="10">
        <f t="shared" si="4"/>
        <v>3189571195.1359901</v>
      </c>
      <c r="U113" s="9">
        <f t="shared" si="5"/>
        <v>3189.5711951359904</v>
      </c>
    </row>
    <row r="114" spans="1:21" ht="15" x14ac:dyDescent="0.25">
      <c r="A114" s="3" t="s">
        <v>300</v>
      </c>
      <c r="B114" s="3" t="s">
        <v>16</v>
      </c>
      <c r="C114" s="4">
        <v>787</v>
      </c>
      <c r="D114" s="4" t="s">
        <v>110</v>
      </c>
      <c r="E114" s="4" t="str">
        <f t="shared" si="6"/>
        <v>787VN55</v>
      </c>
      <c r="F114" s="2">
        <v>100.5</v>
      </c>
      <c r="G114" s="2">
        <v>43927</v>
      </c>
      <c r="H114" s="2">
        <v>2553.5099999999989</v>
      </c>
      <c r="I114" s="2">
        <v>2480.0000000000009</v>
      </c>
      <c r="J114" s="2">
        <v>511497700</v>
      </c>
      <c r="K114" s="2">
        <v>403434675</v>
      </c>
      <c r="L114" s="2">
        <v>595283356011.64404</v>
      </c>
      <c r="M114" s="2">
        <v>438564037448.40613</v>
      </c>
      <c r="N114" s="2">
        <v>8822093340.2384396</v>
      </c>
      <c r="O114" s="2">
        <v>147897225223</v>
      </c>
      <c r="P114" s="2">
        <v>653881654099.19421</v>
      </c>
      <c r="Q114" s="2">
        <v>238872886833</v>
      </c>
      <c r="R114" s="2">
        <v>173142664862.0159</v>
      </c>
      <c r="S114" s="2">
        <v>241821521827.17813</v>
      </c>
      <c r="T114" s="10">
        <f t="shared" si="4"/>
        <v>3253142557.7074337</v>
      </c>
      <c r="U114" s="9">
        <f t="shared" si="5"/>
        <v>3253.1425577074338</v>
      </c>
    </row>
    <row r="115" spans="1:21" ht="15" x14ac:dyDescent="0.25">
      <c r="A115" s="3" t="s">
        <v>300</v>
      </c>
      <c r="B115" s="3" t="s">
        <v>27</v>
      </c>
      <c r="C115" s="4">
        <v>350</v>
      </c>
      <c r="D115" s="4" t="s">
        <v>226</v>
      </c>
      <c r="E115" s="4" t="str">
        <f t="shared" si="6"/>
        <v>350VN10</v>
      </c>
      <c r="F115" s="2">
        <v>78</v>
      </c>
      <c r="G115" s="2">
        <v>38765</v>
      </c>
      <c r="H115" s="2">
        <v>1859.6100000000001</v>
      </c>
      <c r="I115" s="2">
        <v>1782.3799999999997</v>
      </c>
      <c r="J115" s="2">
        <v>481319280</v>
      </c>
      <c r="K115" s="2">
        <v>388484748</v>
      </c>
      <c r="L115" s="2">
        <v>481458888137.88434</v>
      </c>
      <c r="M115" s="2">
        <v>415162699362.91766</v>
      </c>
      <c r="N115" s="2">
        <v>13495666985.966227</v>
      </c>
      <c r="O115" s="2">
        <v>52800521789</v>
      </c>
      <c r="P115" s="2">
        <v>666517847145.60083</v>
      </c>
      <c r="Q115" s="2">
        <v>186873233020</v>
      </c>
      <c r="R115" s="2">
        <v>244920919360.15662</v>
      </c>
      <c r="S115" s="2">
        <v>234709188331.44379</v>
      </c>
      <c r="T115" s="10">
        <f t="shared" si="4"/>
        <v>4272550302.2153897</v>
      </c>
      <c r="U115" s="9">
        <f t="shared" si="5"/>
        <v>4272.5503022153898</v>
      </c>
    </row>
    <row r="116" spans="1:21" ht="15" x14ac:dyDescent="0.25">
      <c r="A116" s="3" t="s">
        <v>300</v>
      </c>
      <c r="B116" s="3" t="s">
        <v>27</v>
      </c>
      <c r="C116" s="4">
        <v>350</v>
      </c>
      <c r="D116" s="4" t="s">
        <v>227</v>
      </c>
      <c r="E116" s="4" t="str">
        <f t="shared" si="6"/>
        <v>350VN11</v>
      </c>
      <c r="F116" s="2">
        <v>78</v>
      </c>
      <c r="G116" s="2">
        <v>42931</v>
      </c>
      <c r="H116" s="2">
        <v>2029.0100000000011</v>
      </c>
      <c r="I116" s="2">
        <v>1967.39</v>
      </c>
      <c r="J116" s="2">
        <v>481319280</v>
      </c>
      <c r="K116" s="2">
        <v>430759512</v>
      </c>
      <c r="L116" s="2">
        <v>633537416484.7666</v>
      </c>
      <c r="M116" s="2">
        <v>493544805321.64203</v>
      </c>
      <c r="N116" s="2">
        <v>14862902839.124947</v>
      </c>
      <c r="O116" s="2">
        <v>125129708324</v>
      </c>
      <c r="P116" s="2">
        <v>644804016707.90381</v>
      </c>
      <c r="Q116" s="2">
        <v>208272164619</v>
      </c>
      <c r="R116" s="2">
        <v>174523985978.09155</v>
      </c>
      <c r="S116" s="2">
        <v>261879841670.81244</v>
      </c>
      <c r="T116" s="10">
        <f t="shared" si="4"/>
        <v>4133359081.4609218</v>
      </c>
      <c r="U116" s="9">
        <f t="shared" si="5"/>
        <v>4133.3590814609215</v>
      </c>
    </row>
    <row r="117" spans="1:21" ht="15" x14ac:dyDescent="0.25">
      <c r="A117" s="3" t="s">
        <v>300</v>
      </c>
      <c r="B117" s="3" t="s">
        <v>29</v>
      </c>
      <c r="C117" s="4">
        <v>330</v>
      </c>
      <c r="D117" s="4" t="s">
        <v>265</v>
      </c>
      <c r="E117" s="4" t="str">
        <f t="shared" si="6"/>
        <v>330VN6061</v>
      </c>
      <c r="F117" s="2">
        <v>1</v>
      </c>
      <c r="G117" s="2">
        <v>451</v>
      </c>
      <c r="H117" s="2">
        <v>21.96</v>
      </c>
      <c r="I117" s="2">
        <v>21.07</v>
      </c>
      <c r="J117" s="2">
        <v>4305280</v>
      </c>
      <c r="K117" s="2">
        <v>3459600</v>
      </c>
      <c r="L117" s="2">
        <v>6096358181.5304899</v>
      </c>
      <c r="M117" s="2">
        <v>5001399543.4969997</v>
      </c>
      <c r="N117" s="2">
        <v>576107438.03348994</v>
      </c>
      <c r="O117" s="2">
        <v>518851200</v>
      </c>
      <c r="P117" s="2">
        <v>6686974499.0315304</v>
      </c>
      <c r="Q117" s="2">
        <v>1914225682</v>
      </c>
      <c r="R117" s="2">
        <v>2151691798.1579599</v>
      </c>
      <c r="S117" s="2">
        <v>2621057018.87357</v>
      </c>
      <c r="T117" s="10">
        <f t="shared" si="4"/>
        <v>3343487249.5157652</v>
      </c>
      <c r="U117" s="9">
        <f t="shared" si="5"/>
        <v>3343.4872495157651</v>
      </c>
    </row>
    <row r="118" spans="1:21" ht="15" x14ac:dyDescent="0.25">
      <c r="A118" s="3" t="s">
        <v>300</v>
      </c>
      <c r="B118" s="3" t="s">
        <v>30</v>
      </c>
      <c r="C118" s="4">
        <v>350</v>
      </c>
      <c r="D118" s="4" t="s">
        <v>266</v>
      </c>
      <c r="E118" s="4" t="str">
        <f t="shared" si="6"/>
        <v>350VN30</v>
      </c>
      <c r="F118" s="2">
        <v>58</v>
      </c>
      <c r="G118" s="2">
        <v>27082</v>
      </c>
      <c r="H118" s="2">
        <v>1329.7000000000007</v>
      </c>
      <c r="I118" s="2">
        <v>1270.0699999999997</v>
      </c>
      <c r="J118" s="2">
        <v>341983080</v>
      </c>
      <c r="K118" s="2">
        <v>259193790</v>
      </c>
      <c r="L118" s="2">
        <v>323061758956.09418</v>
      </c>
      <c r="M118" s="2">
        <v>265966800937.05695</v>
      </c>
      <c r="N118" s="2">
        <v>13026110129.036722</v>
      </c>
      <c r="O118" s="2">
        <v>44068847890</v>
      </c>
      <c r="P118" s="2">
        <v>423845965705.45099</v>
      </c>
      <c r="Q118" s="2">
        <v>121088441754</v>
      </c>
      <c r="R118" s="2">
        <v>147825198769.78391</v>
      </c>
      <c r="S118" s="2">
        <v>154865640266.66699</v>
      </c>
      <c r="T118" s="10">
        <f t="shared" si="4"/>
        <v>3653844531.943543</v>
      </c>
      <c r="U118" s="9">
        <f t="shared" si="5"/>
        <v>3653.8445319435427</v>
      </c>
    </row>
    <row r="119" spans="1:21" ht="15" x14ac:dyDescent="0.25">
      <c r="A119" s="3" t="s">
        <v>300</v>
      </c>
      <c r="B119" s="3" t="s">
        <v>30</v>
      </c>
      <c r="C119" s="4">
        <v>350</v>
      </c>
      <c r="D119" s="4" t="s">
        <v>267</v>
      </c>
      <c r="E119" s="4" t="str">
        <f t="shared" si="6"/>
        <v>350VN31</v>
      </c>
      <c r="F119" s="2">
        <v>57.5</v>
      </c>
      <c r="G119" s="2">
        <v>30107</v>
      </c>
      <c r="H119" s="2">
        <v>1439.9100000000005</v>
      </c>
      <c r="I119" s="2">
        <v>1391.8599999999994</v>
      </c>
      <c r="J119" s="2">
        <v>339034950</v>
      </c>
      <c r="K119" s="2">
        <v>288694422</v>
      </c>
      <c r="L119" s="2">
        <v>407468163340.85431</v>
      </c>
      <c r="M119" s="2">
        <v>318094679688.448</v>
      </c>
      <c r="N119" s="2">
        <v>10213041301.406418</v>
      </c>
      <c r="O119" s="2">
        <v>79160442351</v>
      </c>
      <c r="P119" s="2">
        <v>425871917455.47363</v>
      </c>
      <c r="Q119" s="2">
        <v>133088945911</v>
      </c>
      <c r="R119" s="2">
        <v>122126395200.78812</v>
      </c>
      <c r="S119" s="2">
        <v>170532068620.68558</v>
      </c>
      <c r="T119" s="10">
        <f t="shared" si="4"/>
        <v>3703234064.8302054</v>
      </c>
      <c r="U119" s="9">
        <f t="shared" si="5"/>
        <v>3703.2340648302056</v>
      </c>
    </row>
    <row r="120" spans="1:21" ht="15" x14ac:dyDescent="0.25">
      <c r="A120" s="3" t="s">
        <v>300</v>
      </c>
      <c r="B120" s="3" t="s">
        <v>30</v>
      </c>
      <c r="C120" s="4">
        <v>787</v>
      </c>
      <c r="D120" s="4" t="s">
        <v>266</v>
      </c>
      <c r="E120" s="4" t="str">
        <f t="shared" si="6"/>
        <v>787VN30</v>
      </c>
      <c r="F120" s="2">
        <v>44</v>
      </c>
      <c r="G120" s="2">
        <v>20622</v>
      </c>
      <c r="H120" s="2">
        <v>1005.2399999999998</v>
      </c>
      <c r="I120" s="2">
        <v>958.50000000000057</v>
      </c>
      <c r="J120" s="2">
        <v>233424234</v>
      </c>
      <c r="K120" s="2">
        <v>197621370</v>
      </c>
      <c r="L120" s="2">
        <v>244234259664.42285</v>
      </c>
      <c r="M120" s="2">
        <v>210045288705.08896</v>
      </c>
      <c r="N120" s="2">
        <v>1407729514.333782</v>
      </c>
      <c r="O120" s="2">
        <v>32781241445</v>
      </c>
      <c r="P120" s="2">
        <v>272429498948.27142</v>
      </c>
      <c r="Q120" s="2">
        <v>92568918035</v>
      </c>
      <c r="R120" s="2">
        <v>96356627905.18959</v>
      </c>
      <c r="S120" s="2">
        <v>83503953008.081833</v>
      </c>
      <c r="T120" s="10">
        <f t="shared" si="4"/>
        <v>3095789760.7758117</v>
      </c>
      <c r="U120" s="9">
        <f t="shared" si="5"/>
        <v>3095.7897607758118</v>
      </c>
    </row>
    <row r="121" spans="1:21" ht="15" x14ac:dyDescent="0.25">
      <c r="A121" s="3" t="s">
        <v>300</v>
      </c>
      <c r="B121" s="3" t="s">
        <v>30</v>
      </c>
      <c r="C121" s="4">
        <v>787</v>
      </c>
      <c r="D121" s="4" t="s">
        <v>267</v>
      </c>
      <c r="E121" s="4" t="str">
        <f t="shared" si="6"/>
        <v>787VN31</v>
      </c>
      <c r="F121" s="2">
        <v>44.5</v>
      </c>
      <c r="G121" s="2">
        <v>20961</v>
      </c>
      <c r="H121" s="2">
        <v>1099.3799999999999</v>
      </c>
      <c r="I121" s="2">
        <v>1066.5099999999998</v>
      </c>
      <c r="J121" s="2">
        <v>236072718</v>
      </c>
      <c r="K121" s="2">
        <v>201188124</v>
      </c>
      <c r="L121" s="2">
        <v>292108262929.354</v>
      </c>
      <c r="M121" s="2">
        <v>220984795217.61398</v>
      </c>
      <c r="N121" s="2">
        <v>639782491.74000001</v>
      </c>
      <c r="O121" s="2">
        <v>70483685220</v>
      </c>
      <c r="P121" s="2">
        <v>279395969210.94525</v>
      </c>
      <c r="Q121" s="2">
        <v>110388940003</v>
      </c>
      <c r="R121" s="2">
        <v>75975263171.709946</v>
      </c>
      <c r="S121" s="2">
        <v>93031766036.235367</v>
      </c>
      <c r="T121" s="10">
        <f t="shared" si="4"/>
        <v>3139280552.9319692</v>
      </c>
      <c r="U121" s="9">
        <f t="shared" si="5"/>
        <v>3139.2805529319689</v>
      </c>
    </row>
    <row r="122" spans="1:21" ht="15" x14ac:dyDescent="0.25">
      <c r="A122" s="3" t="s">
        <v>300</v>
      </c>
      <c r="B122" s="3" t="s">
        <v>34</v>
      </c>
      <c r="C122" s="4">
        <v>787</v>
      </c>
      <c r="D122" s="4" t="s">
        <v>275</v>
      </c>
      <c r="E122" s="4" t="str">
        <f t="shared" si="6"/>
        <v>787VN50</v>
      </c>
      <c r="F122" s="2">
        <v>76</v>
      </c>
      <c r="G122" s="2">
        <v>31319</v>
      </c>
      <c r="H122" s="2">
        <v>1841.2599999999993</v>
      </c>
      <c r="I122" s="2">
        <v>1759.76</v>
      </c>
      <c r="J122" s="2">
        <v>426774338</v>
      </c>
      <c r="K122" s="2">
        <v>317283122</v>
      </c>
      <c r="L122" s="2">
        <v>352331929119.31567</v>
      </c>
      <c r="M122" s="2">
        <v>314719816868.03406</v>
      </c>
      <c r="N122" s="2">
        <v>7030942896.281621</v>
      </c>
      <c r="O122" s="2">
        <v>30581169355</v>
      </c>
      <c r="P122" s="2">
        <v>503464497222.20502</v>
      </c>
      <c r="Q122" s="2">
        <v>163305246137</v>
      </c>
      <c r="R122" s="2">
        <v>167209194520.88916</v>
      </c>
      <c r="S122" s="2">
        <v>172886068966.31592</v>
      </c>
      <c r="T122" s="10">
        <f t="shared" si="4"/>
        <v>3312266429.0934539</v>
      </c>
      <c r="U122" s="9">
        <f t="shared" si="5"/>
        <v>3312.266429093454</v>
      </c>
    </row>
    <row r="123" spans="1:21" ht="15" x14ac:dyDescent="0.25">
      <c r="A123" s="5" t="s">
        <v>300</v>
      </c>
      <c r="B123" s="3" t="s">
        <v>34</v>
      </c>
      <c r="C123" s="4">
        <v>787</v>
      </c>
      <c r="D123" s="4" t="s">
        <v>276</v>
      </c>
      <c r="E123" s="4" t="str">
        <f t="shared" si="6"/>
        <v>787VN51</v>
      </c>
      <c r="F123" s="2">
        <v>76</v>
      </c>
      <c r="G123" s="2">
        <v>34383</v>
      </c>
      <c r="H123" s="2">
        <v>2006.9799999999996</v>
      </c>
      <c r="I123" s="2">
        <v>1950.5499999999988</v>
      </c>
      <c r="J123" s="2">
        <v>426774338</v>
      </c>
      <c r="K123" s="2">
        <v>348993022</v>
      </c>
      <c r="L123" s="2">
        <v>473525463085.97687</v>
      </c>
      <c r="M123" s="2">
        <v>362035909355.64386</v>
      </c>
      <c r="N123" s="2">
        <v>7555474357.3330126</v>
      </c>
      <c r="O123" s="2">
        <v>103934079373</v>
      </c>
      <c r="P123" s="2">
        <v>518688868769.06024</v>
      </c>
      <c r="Q123" s="2">
        <v>187277150966</v>
      </c>
      <c r="R123" s="2">
        <v>138203748136.67624</v>
      </c>
      <c r="S123" s="2">
        <v>193160711943.38358</v>
      </c>
      <c r="T123" s="10">
        <f t="shared" si="4"/>
        <v>3412426768.2175016</v>
      </c>
      <c r="U123" s="9">
        <f t="shared" si="5"/>
        <v>3412.4267682175018</v>
      </c>
    </row>
    <row r="124" spans="1:21" ht="15" x14ac:dyDescent="0.25">
      <c r="A124" s="3" t="s">
        <v>9</v>
      </c>
      <c r="B124" s="3" t="s">
        <v>9</v>
      </c>
      <c r="C124" s="4">
        <v>330</v>
      </c>
      <c r="D124" s="4" t="s">
        <v>56</v>
      </c>
      <c r="E124" s="4" t="str">
        <f t="shared" si="6"/>
        <v>330VN160</v>
      </c>
      <c r="F124" s="2">
        <v>1.5</v>
      </c>
      <c r="G124" s="2">
        <v>696</v>
      </c>
      <c r="H124" s="2">
        <v>4.16</v>
      </c>
      <c r="I124" s="2">
        <v>3.2</v>
      </c>
      <c r="J124" s="2">
        <v>498904</v>
      </c>
      <c r="K124" s="2">
        <v>415552</v>
      </c>
      <c r="L124" s="2">
        <v>955471896.04199994</v>
      </c>
      <c r="M124" s="2">
        <v>945926457.04199994</v>
      </c>
      <c r="N124" s="2">
        <v>390576</v>
      </c>
      <c r="O124" s="2">
        <v>9154863</v>
      </c>
      <c r="P124" s="2">
        <v>1178692602.5846112</v>
      </c>
      <c r="Q124" s="2">
        <v>450686263</v>
      </c>
      <c r="R124" s="2">
        <v>362658674.33149999</v>
      </c>
      <c r="S124" s="2">
        <v>365347665.253111</v>
      </c>
      <c r="T124" s="10">
        <f t="shared" si="4"/>
        <v>392897534.19487041</v>
      </c>
      <c r="U124" s="9">
        <f t="shared" si="5"/>
        <v>392.89753419487039</v>
      </c>
    </row>
    <row r="125" spans="1:21" ht="15" x14ac:dyDescent="0.25">
      <c r="A125" s="3" t="s">
        <v>9</v>
      </c>
      <c r="B125" s="3" t="s">
        <v>9</v>
      </c>
      <c r="C125" s="4">
        <v>330</v>
      </c>
      <c r="D125" s="4" t="s">
        <v>57</v>
      </c>
      <c r="E125" s="4" t="str">
        <f t="shared" si="6"/>
        <v>330VN163</v>
      </c>
      <c r="F125" s="2">
        <v>1</v>
      </c>
      <c r="G125" s="2">
        <v>454</v>
      </c>
      <c r="H125" s="2">
        <v>3.04</v>
      </c>
      <c r="I125" s="2">
        <v>2.33</v>
      </c>
      <c r="J125" s="2">
        <v>338240</v>
      </c>
      <c r="K125" s="2">
        <v>271196</v>
      </c>
      <c r="L125" s="2">
        <v>703189613.50516903</v>
      </c>
      <c r="M125" s="2">
        <v>693627385.94700003</v>
      </c>
      <c r="N125" s="2">
        <v>3516635.5581686399</v>
      </c>
      <c r="O125" s="2">
        <v>6045592</v>
      </c>
      <c r="P125" s="2">
        <v>951672685.79411495</v>
      </c>
      <c r="Q125" s="2">
        <v>353112781</v>
      </c>
      <c r="R125" s="2">
        <v>291990788.45660001</v>
      </c>
      <c r="S125" s="2">
        <v>306569116.337515</v>
      </c>
      <c r="T125" s="10">
        <f t="shared" si="4"/>
        <v>475836342.89705747</v>
      </c>
      <c r="U125" s="9">
        <f t="shared" si="5"/>
        <v>475.83634289705748</v>
      </c>
    </row>
    <row r="126" spans="1:21" ht="15" x14ac:dyDescent="0.25">
      <c r="A126" s="3" t="s">
        <v>9</v>
      </c>
      <c r="B126" s="3" t="s">
        <v>9</v>
      </c>
      <c r="C126" s="4">
        <v>330</v>
      </c>
      <c r="D126" s="4" t="s">
        <v>58</v>
      </c>
      <c r="E126" s="4" t="str">
        <f t="shared" si="6"/>
        <v>330VN168</v>
      </c>
      <c r="F126" s="2">
        <v>0.5</v>
      </c>
      <c r="G126" s="2">
        <v>269</v>
      </c>
      <c r="H126" s="2">
        <v>1.28</v>
      </c>
      <c r="I126" s="2">
        <v>0.9</v>
      </c>
      <c r="J126" s="2">
        <v>169120</v>
      </c>
      <c r="K126" s="2">
        <v>161872</v>
      </c>
      <c r="L126" s="2">
        <v>530750131.55000001</v>
      </c>
      <c r="M126" s="2">
        <v>530750131.55000001</v>
      </c>
      <c r="N126" s="2">
        <v>0</v>
      </c>
      <c r="O126" s="2">
        <v>0</v>
      </c>
      <c r="P126" s="2">
        <v>370950804.19100201</v>
      </c>
      <c r="Q126" s="2">
        <v>135956613</v>
      </c>
      <c r="R126" s="2">
        <v>119637142.91466001</v>
      </c>
      <c r="S126" s="2">
        <v>115357048.276342</v>
      </c>
      <c r="T126" s="10">
        <f t="shared" si="4"/>
        <v>370950804.19100201</v>
      </c>
      <c r="U126" s="9">
        <f t="shared" si="5"/>
        <v>370.95080419100202</v>
      </c>
    </row>
    <row r="127" spans="1:21" ht="15" x14ac:dyDescent="0.25">
      <c r="A127" s="3" t="s">
        <v>9</v>
      </c>
      <c r="B127" s="3" t="s">
        <v>9</v>
      </c>
      <c r="C127" s="4">
        <v>330</v>
      </c>
      <c r="D127" s="4" t="s">
        <v>59</v>
      </c>
      <c r="E127" s="4" t="str">
        <f t="shared" si="6"/>
        <v>330VN170</v>
      </c>
      <c r="F127" s="2">
        <v>0.5</v>
      </c>
      <c r="G127" s="2">
        <v>281</v>
      </c>
      <c r="H127" s="2">
        <v>1.48</v>
      </c>
      <c r="I127" s="2">
        <v>1.03</v>
      </c>
      <c r="J127" s="2">
        <v>169120</v>
      </c>
      <c r="K127" s="2">
        <v>167912</v>
      </c>
      <c r="L127" s="2">
        <v>517401902.02342403</v>
      </c>
      <c r="M127" s="2">
        <v>511367667.64999998</v>
      </c>
      <c r="N127" s="2">
        <v>5072195.3734240998</v>
      </c>
      <c r="O127" s="2">
        <v>962039</v>
      </c>
      <c r="P127" s="2">
        <v>469192126.35019797</v>
      </c>
      <c r="Q127" s="2">
        <v>168415472</v>
      </c>
      <c r="R127" s="2">
        <v>149250454.92936</v>
      </c>
      <c r="S127" s="2">
        <v>151526199.420838</v>
      </c>
      <c r="T127" s="10">
        <f t="shared" si="4"/>
        <v>469192126.35019797</v>
      </c>
      <c r="U127" s="9">
        <f t="shared" si="5"/>
        <v>469.19212635019795</v>
      </c>
    </row>
    <row r="128" spans="1:21" ht="15" x14ac:dyDescent="0.25">
      <c r="A128" s="3" t="s">
        <v>9</v>
      </c>
      <c r="B128" s="3" t="s">
        <v>9</v>
      </c>
      <c r="C128" s="4">
        <v>330</v>
      </c>
      <c r="D128" s="4" t="s">
        <v>60</v>
      </c>
      <c r="E128" s="4" t="str">
        <f t="shared" si="6"/>
        <v>330VN172</v>
      </c>
      <c r="F128" s="2">
        <v>0.5</v>
      </c>
      <c r="G128" s="2">
        <v>175</v>
      </c>
      <c r="H128" s="2">
        <v>1.27</v>
      </c>
      <c r="I128" s="2">
        <v>0.97</v>
      </c>
      <c r="J128" s="2">
        <v>169120</v>
      </c>
      <c r="K128" s="2">
        <v>102680</v>
      </c>
      <c r="L128" s="2">
        <v>334014179.19199997</v>
      </c>
      <c r="M128" s="2">
        <v>333431960.19199997</v>
      </c>
      <c r="N128" s="2">
        <v>360000</v>
      </c>
      <c r="O128" s="2">
        <v>222219</v>
      </c>
      <c r="P128" s="2">
        <v>370337017.018076</v>
      </c>
      <c r="Q128" s="2">
        <v>141822229</v>
      </c>
      <c r="R128" s="2">
        <v>113238025.19320001</v>
      </c>
      <c r="S128" s="2">
        <v>115276762.824876</v>
      </c>
      <c r="T128" s="10">
        <f t="shared" si="4"/>
        <v>370337017.018076</v>
      </c>
      <c r="U128" s="9">
        <f t="shared" si="5"/>
        <v>370.33701701807598</v>
      </c>
    </row>
    <row r="129" spans="1:21" ht="15" x14ac:dyDescent="0.25">
      <c r="A129" s="3" t="s">
        <v>9</v>
      </c>
      <c r="B129" s="3" t="s">
        <v>9</v>
      </c>
      <c r="C129" s="4">
        <v>330</v>
      </c>
      <c r="D129" s="4" t="s">
        <v>61</v>
      </c>
      <c r="E129" s="4" t="str">
        <f t="shared" si="6"/>
        <v>330VN173</v>
      </c>
      <c r="F129" s="2">
        <v>0.5</v>
      </c>
      <c r="G129" s="2">
        <v>212</v>
      </c>
      <c r="H129" s="2">
        <v>1.3</v>
      </c>
      <c r="I129" s="2">
        <v>1.02</v>
      </c>
      <c r="J129" s="2">
        <v>160664</v>
      </c>
      <c r="K129" s="2">
        <v>126236</v>
      </c>
      <c r="L129" s="2">
        <v>256817757.56600001</v>
      </c>
      <c r="M129" s="2">
        <v>233448228.56600001</v>
      </c>
      <c r="N129" s="2">
        <v>1230000</v>
      </c>
      <c r="O129" s="2">
        <v>22139529</v>
      </c>
      <c r="P129" s="2">
        <v>372395639.81625402</v>
      </c>
      <c r="Q129" s="2">
        <v>139323918</v>
      </c>
      <c r="R129" s="2">
        <v>117046505.72769</v>
      </c>
      <c r="S129" s="2">
        <v>116025216.08856399</v>
      </c>
      <c r="T129" s="10">
        <f t="shared" si="4"/>
        <v>372395639.81625402</v>
      </c>
      <c r="U129" s="9">
        <f t="shared" si="5"/>
        <v>372.395639816254</v>
      </c>
    </row>
    <row r="130" spans="1:21" ht="15" x14ac:dyDescent="0.25">
      <c r="A130" s="3" t="s">
        <v>9</v>
      </c>
      <c r="B130" s="3" t="s">
        <v>9</v>
      </c>
      <c r="C130" s="4">
        <v>330</v>
      </c>
      <c r="D130" s="4" t="s">
        <v>62</v>
      </c>
      <c r="E130" s="4" t="str">
        <f t="shared" si="6"/>
        <v>330VN175</v>
      </c>
      <c r="F130" s="2">
        <v>0.5</v>
      </c>
      <c r="G130" s="2">
        <v>201</v>
      </c>
      <c r="H130" s="2">
        <v>1.23</v>
      </c>
      <c r="I130" s="2">
        <v>0.93</v>
      </c>
      <c r="J130" s="2">
        <v>169120</v>
      </c>
      <c r="K130" s="2">
        <v>119592</v>
      </c>
      <c r="L130" s="2">
        <v>286384120.10000002</v>
      </c>
      <c r="M130" s="2">
        <v>274675473.10000002</v>
      </c>
      <c r="N130" s="2">
        <v>0</v>
      </c>
      <c r="O130" s="2">
        <v>11708647</v>
      </c>
      <c r="P130" s="2">
        <v>375917914.87243497</v>
      </c>
      <c r="Q130" s="2">
        <v>148556106</v>
      </c>
      <c r="R130" s="2">
        <v>117783130.0354</v>
      </c>
      <c r="S130" s="2">
        <v>109578678.837035</v>
      </c>
      <c r="T130" s="10">
        <f t="shared" si="4"/>
        <v>375917914.87243497</v>
      </c>
      <c r="U130" s="9">
        <f t="shared" si="5"/>
        <v>375.91791487243495</v>
      </c>
    </row>
    <row r="131" spans="1:21" ht="15" x14ac:dyDescent="0.25">
      <c r="A131" s="3" t="s">
        <v>9</v>
      </c>
      <c r="B131" s="3" t="s">
        <v>9</v>
      </c>
      <c r="C131" s="4">
        <v>330</v>
      </c>
      <c r="D131" s="4" t="s">
        <v>63</v>
      </c>
      <c r="E131" s="4" t="str">
        <f t="shared" si="6"/>
        <v>330VN177</v>
      </c>
      <c r="F131" s="2">
        <v>3</v>
      </c>
      <c r="G131" s="2">
        <v>1209</v>
      </c>
      <c r="H131" s="2">
        <v>8.24</v>
      </c>
      <c r="I131" s="2">
        <v>6.1099999999999994</v>
      </c>
      <c r="J131" s="2">
        <v>1006264</v>
      </c>
      <c r="K131" s="2">
        <v>721176</v>
      </c>
      <c r="L131" s="2">
        <v>1870504834.4330001</v>
      </c>
      <c r="M131" s="2">
        <v>1855960204.4330001</v>
      </c>
      <c r="N131" s="2">
        <v>2044000</v>
      </c>
      <c r="O131" s="2">
        <v>12500630</v>
      </c>
      <c r="P131" s="2">
        <v>2398003005.5256052</v>
      </c>
      <c r="Q131" s="2">
        <v>922968073</v>
      </c>
      <c r="R131" s="2">
        <v>751787675.81968999</v>
      </c>
      <c r="S131" s="2">
        <v>723247256.70591593</v>
      </c>
      <c r="T131" s="10">
        <f t="shared" si="4"/>
        <v>399667167.58760089</v>
      </c>
      <c r="U131" s="9">
        <f t="shared" si="5"/>
        <v>399.66716758760089</v>
      </c>
    </row>
    <row r="132" spans="1:21" ht="15" x14ac:dyDescent="0.25">
      <c r="A132" s="3" t="s">
        <v>9</v>
      </c>
      <c r="B132" s="3" t="s">
        <v>9</v>
      </c>
      <c r="C132" s="4">
        <v>330</v>
      </c>
      <c r="D132" s="4" t="s">
        <v>64</v>
      </c>
      <c r="E132" s="4" t="str">
        <f t="shared" si="6"/>
        <v>330VN181</v>
      </c>
      <c r="F132" s="2">
        <v>2.5</v>
      </c>
      <c r="G132" s="2">
        <v>1126</v>
      </c>
      <c r="H132" s="2">
        <v>7.01</v>
      </c>
      <c r="I132" s="2">
        <v>4.6800000000000006</v>
      </c>
      <c r="J132" s="2">
        <v>845600</v>
      </c>
      <c r="K132" s="2">
        <v>679500</v>
      </c>
      <c r="L132" s="2">
        <v>1707823494.7429998</v>
      </c>
      <c r="M132" s="2">
        <v>1701781222.7429998</v>
      </c>
      <c r="N132" s="2">
        <v>1429013</v>
      </c>
      <c r="O132" s="2">
        <v>4613259</v>
      </c>
      <c r="P132" s="2">
        <v>1869708581.2008142</v>
      </c>
      <c r="Q132" s="2">
        <v>713400571</v>
      </c>
      <c r="R132" s="2">
        <v>595692378.68778002</v>
      </c>
      <c r="S132" s="2">
        <v>561466200.51303399</v>
      </c>
      <c r="T132" s="10">
        <f t="shared" ref="T132:T195" si="7">P132/F132/2</f>
        <v>373941716.24016285</v>
      </c>
      <c r="U132" s="9">
        <f t="shared" ref="U132:U195" si="8">T132/10^6</f>
        <v>373.94171624016286</v>
      </c>
    </row>
    <row r="133" spans="1:21" ht="15" x14ac:dyDescent="0.25">
      <c r="A133" s="3" t="s">
        <v>9</v>
      </c>
      <c r="B133" s="3" t="s">
        <v>9</v>
      </c>
      <c r="C133" s="4">
        <v>330</v>
      </c>
      <c r="D133" s="4" t="s">
        <v>65</v>
      </c>
      <c r="E133" s="4" t="str">
        <f t="shared" si="6"/>
        <v>330VN182</v>
      </c>
      <c r="F133" s="2">
        <v>1.5</v>
      </c>
      <c r="G133" s="2">
        <v>700</v>
      </c>
      <c r="H133" s="2">
        <v>3.9000000000000004</v>
      </c>
      <c r="I133" s="2">
        <v>2.7</v>
      </c>
      <c r="J133" s="2">
        <v>507360</v>
      </c>
      <c r="K133" s="2">
        <v>418572</v>
      </c>
      <c r="L133" s="2">
        <v>1204420127.8754811</v>
      </c>
      <c r="M133" s="2">
        <v>1178902793.49</v>
      </c>
      <c r="N133" s="2">
        <v>4446184.38548062</v>
      </c>
      <c r="O133" s="2">
        <v>21071150</v>
      </c>
      <c r="P133" s="2">
        <v>1149467319.7398949</v>
      </c>
      <c r="Q133" s="2">
        <v>435146548</v>
      </c>
      <c r="R133" s="2">
        <v>370654246.35890996</v>
      </c>
      <c r="S133" s="2">
        <v>343666525.38098496</v>
      </c>
      <c r="T133" s="10">
        <f t="shared" si="7"/>
        <v>383155773.24663162</v>
      </c>
      <c r="U133" s="9">
        <f t="shared" si="8"/>
        <v>383.15577324663161</v>
      </c>
    </row>
    <row r="134" spans="1:21" ht="15" x14ac:dyDescent="0.25">
      <c r="A134" s="3" t="s">
        <v>9</v>
      </c>
      <c r="B134" s="3" t="s">
        <v>9</v>
      </c>
      <c r="C134" s="4">
        <v>330</v>
      </c>
      <c r="D134" s="4" t="s">
        <v>66</v>
      </c>
      <c r="E134" s="4" t="str">
        <f t="shared" si="6"/>
        <v>330VN183</v>
      </c>
      <c r="F134" s="2">
        <v>1.5</v>
      </c>
      <c r="G134" s="2">
        <v>478</v>
      </c>
      <c r="H134" s="2">
        <v>4.05</v>
      </c>
      <c r="I134" s="2">
        <v>3.0500000000000003</v>
      </c>
      <c r="J134" s="2">
        <v>507360</v>
      </c>
      <c r="K134" s="2">
        <v>280860</v>
      </c>
      <c r="L134" s="2">
        <v>563161917.17276001</v>
      </c>
      <c r="M134" s="2">
        <v>555656420.91900003</v>
      </c>
      <c r="N134" s="2">
        <v>3743200.2537598601</v>
      </c>
      <c r="O134" s="2">
        <v>3762296</v>
      </c>
      <c r="P134" s="2">
        <v>1210817166.7350831</v>
      </c>
      <c r="Q134" s="2">
        <v>473821968</v>
      </c>
      <c r="R134" s="2">
        <v>370604320.44905001</v>
      </c>
      <c r="S134" s="2">
        <v>366390878.28603297</v>
      </c>
      <c r="T134" s="10">
        <f t="shared" si="7"/>
        <v>403605722.24502772</v>
      </c>
      <c r="U134" s="9">
        <f t="shared" si="8"/>
        <v>403.60572224502772</v>
      </c>
    </row>
    <row r="135" spans="1:21" ht="15" x14ac:dyDescent="0.25">
      <c r="A135" s="3" t="s">
        <v>9</v>
      </c>
      <c r="B135" s="3" t="s">
        <v>9</v>
      </c>
      <c r="C135" s="4">
        <v>330</v>
      </c>
      <c r="D135" s="4" t="s">
        <v>67</v>
      </c>
      <c r="E135" s="4" t="str">
        <f t="shared" si="6"/>
        <v>330VN184</v>
      </c>
      <c r="F135" s="2">
        <v>1</v>
      </c>
      <c r="G135" s="2">
        <v>361</v>
      </c>
      <c r="H135" s="2">
        <v>2.8600000000000003</v>
      </c>
      <c r="I135" s="2">
        <v>2.2000000000000002</v>
      </c>
      <c r="J135" s="2">
        <v>329784</v>
      </c>
      <c r="K135" s="2">
        <v>213212</v>
      </c>
      <c r="L135" s="2">
        <v>567445015.64999998</v>
      </c>
      <c r="M135" s="2">
        <v>554057223.64999998</v>
      </c>
      <c r="N135" s="2">
        <v>90000</v>
      </c>
      <c r="O135" s="2">
        <v>13297792</v>
      </c>
      <c r="P135" s="2">
        <v>842423867.67762399</v>
      </c>
      <c r="Q135" s="2">
        <v>341418461</v>
      </c>
      <c r="R135" s="2">
        <v>255572424.53061998</v>
      </c>
      <c r="S135" s="2">
        <v>245432982.14700401</v>
      </c>
      <c r="T135" s="10">
        <f t="shared" si="7"/>
        <v>421211933.83881199</v>
      </c>
      <c r="U135" s="9">
        <f t="shared" si="8"/>
        <v>421.211933838812</v>
      </c>
    </row>
    <row r="136" spans="1:21" ht="15" x14ac:dyDescent="0.25">
      <c r="A136" s="3" t="s">
        <v>9</v>
      </c>
      <c r="B136" s="3" t="s">
        <v>9</v>
      </c>
      <c r="C136" s="4">
        <v>330</v>
      </c>
      <c r="D136" s="4" t="s">
        <v>68</v>
      </c>
      <c r="E136" s="4" t="str">
        <f t="shared" si="6"/>
        <v>330VN185</v>
      </c>
      <c r="F136" s="2">
        <v>0.5</v>
      </c>
      <c r="G136" s="2">
        <v>283</v>
      </c>
      <c r="H136" s="2">
        <v>1.38</v>
      </c>
      <c r="I136" s="2">
        <v>1.1000000000000001</v>
      </c>
      <c r="J136" s="2">
        <v>169120</v>
      </c>
      <c r="K136" s="2">
        <v>168516</v>
      </c>
      <c r="L136" s="2">
        <v>437288450.63300002</v>
      </c>
      <c r="M136" s="2">
        <v>435057807.63300002</v>
      </c>
      <c r="N136" s="2">
        <v>360000</v>
      </c>
      <c r="O136" s="2">
        <v>1870643</v>
      </c>
      <c r="P136" s="2">
        <v>442836657.86663002</v>
      </c>
      <c r="Q136" s="2">
        <v>164241960</v>
      </c>
      <c r="R136" s="2">
        <v>148315752.22780001</v>
      </c>
      <c r="S136" s="2">
        <v>130278945.63883001</v>
      </c>
      <c r="T136" s="10">
        <f t="shared" si="7"/>
        <v>442836657.86663002</v>
      </c>
      <c r="U136" s="9">
        <f t="shared" si="8"/>
        <v>442.83665786662999</v>
      </c>
    </row>
    <row r="137" spans="1:21" ht="15" x14ac:dyDescent="0.25">
      <c r="A137" s="3" t="s">
        <v>9</v>
      </c>
      <c r="B137" s="3" t="s">
        <v>9</v>
      </c>
      <c r="C137" s="4">
        <v>330</v>
      </c>
      <c r="D137" s="4" t="s">
        <v>69</v>
      </c>
      <c r="E137" s="4" t="str">
        <f t="shared" si="6"/>
        <v>330VN186</v>
      </c>
      <c r="F137" s="2">
        <v>3</v>
      </c>
      <c r="G137" s="2">
        <v>1247</v>
      </c>
      <c r="H137" s="2">
        <v>8.1000000000000014</v>
      </c>
      <c r="I137" s="2">
        <v>5.62</v>
      </c>
      <c r="J137" s="2">
        <v>1014720</v>
      </c>
      <c r="K137" s="2">
        <v>750168</v>
      </c>
      <c r="L137" s="2">
        <v>1719228140.7220001</v>
      </c>
      <c r="M137" s="2">
        <v>1632476070.7220001</v>
      </c>
      <c r="N137" s="2">
        <v>2705779</v>
      </c>
      <c r="O137" s="2">
        <v>84046291</v>
      </c>
      <c r="P137" s="2">
        <v>2217339078.9384298</v>
      </c>
      <c r="Q137" s="2">
        <v>863960571</v>
      </c>
      <c r="R137" s="2">
        <v>695345337.39098001</v>
      </c>
      <c r="S137" s="2">
        <v>658749628.54744995</v>
      </c>
      <c r="T137" s="10">
        <f t="shared" si="7"/>
        <v>369556513.15640497</v>
      </c>
      <c r="U137" s="9">
        <f t="shared" si="8"/>
        <v>369.55651315640495</v>
      </c>
    </row>
    <row r="138" spans="1:21" ht="15" x14ac:dyDescent="0.25">
      <c r="A138" s="3" t="s">
        <v>9</v>
      </c>
      <c r="B138" s="3" t="s">
        <v>9</v>
      </c>
      <c r="C138" s="4">
        <v>330</v>
      </c>
      <c r="D138" s="4" t="s">
        <v>70</v>
      </c>
      <c r="E138" s="4" t="str">
        <f t="shared" si="6"/>
        <v>330VN190</v>
      </c>
      <c r="F138" s="2">
        <v>1</v>
      </c>
      <c r="G138" s="2">
        <v>445</v>
      </c>
      <c r="H138" s="2">
        <v>2.85</v>
      </c>
      <c r="I138" s="2">
        <v>1.87</v>
      </c>
      <c r="J138" s="2">
        <v>338240</v>
      </c>
      <c r="K138" s="2">
        <v>266364</v>
      </c>
      <c r="L138" s="2">
        <v>554641020.08599997</v>
      </c>
      <c r="M138" s="2">
        <v>521118272.08599997</v>
      </c>
      <c r="N138" s="2">
        <v>0</v>
      </c>
      <c r="O138" s="2">
        <v>33522748</v>
      </c>
      <c r="P138" s="2">
        <v>789910062.43948996</v>
      </c>
      <c r="Q138" s="2">
        <v>298883723</v>
      </c>
      <c r="R138" s="2">
        <v>246132786.35066998</v>
      </c>
      <c r="S138" s="2">
        <v>244893553.08881998</v>
      </c>
      <c r="T138" s="10">
        <f t="shared" si="7"/>
        <v>394955031.21974498</v>
      </c>
      <c r="U138" s="9">
        <f t="shared" si="8"/>
        <v>394.95503121974497</v>
      </c>
    </row>
    <row r="139" spans="1:21" ht="15" x14ac:dyDescent="0.25">
      <c r="A139" s="3" t="s">
        <v>9</v>
      </c>
      <c r="B139" s="3" t="s">
        <v>9</v>
      </c>
      <c r="C139" s="4">
        <v>330</v>
      </c>
      <c r="D139" s="4" t="s">
        <v>71</v>
      </c>
      <c r="E139" s="4" t="str">
        <f t="shared" si="6"/>
        <v>330VN193</v>
      </c>
      <c r="F139" s="2">
        <v>1</v>
      </c>
      <c r="G139" s="2">
        <v>556</v>
      </c>
      <c r="H139" s="2">
        <v>2.67</v>
      </c>
      <c r="I139" s="2">
        <v>1.99</v>
      </c>
      <c r="J139" s="2">
        <v>338240</v>
      </c>
      <c r="K139" s="2">
        <v>331596</v>
      </c>
      <c r="L139" s="2">
        <v>959019702.74699998</v>
      </c>
      <c r="M139" s="2">
        <v>958377886.74699998</v>
      </c>
      <c r="N139" s="2">
        <v>179636</v>
      </c>
      <c r="O139" s="2">
        <v>462180</v>
      </c>
      <c r="P139" s="2">
        <v>825783891.77830505</v>
      </c>
      <c r="Q139" s="2">
        <v>307902207</v>
      </c>
      <c r="R139" s="2">
        <v>272030516.08544004</v>
      </c>
      <c r="S139" s="2">
        <v>245851168.69286498</v>
      </c>
      <c r="T139" s="10">
        <f t="shared" si="7"/>
        <v>412891945.88915253</v>
      </c>
      <c r="U139" s="9">
        <f t="shared" si="8"/>
        <v>412.89194588915251</v>
      </c>
    </row>
    <row r="140" spans="1:21" ht="15" x14ac:dyDescent="0.25">
      <c r="A140" s="3" t="s">
        <v>9</v>
      </c>
      <c r="B140" s="3" t="s">
        <v>9</v>
      </c>
      <c r="C140" s="4">
        <v>330</v>
      </c>
      <c r="D140" s="4" t="s">
        <v>72</v>
      </c>
      <c r="E140" s="4" t="str">
        <f t="shared" si="6"/>
        <v>330VN194</v>
      </c>
      <c r="F140" s="2">
        <v>0.5</v>
      </c>
      <c r="G140" s="2">
        <v>257</v>
      </c>
      <c r="H140" s="2">
        <v>1.62</v>
      </c>
      <c r="I140" s="2">
        <v>0.85</v>
      </c>
      <c r="J140" s="2">
        <v>160664</v>
      </c>
      <c r="K140" s="2">
        <v>153416</v>
      </c>
      <c r="L140" s="2">
        <v>392294119</v>
      </c>
      <c r="M140" s="2">
        <v>339607418</v>
      </c>
      <c r="N140" s="2">
        <v>720000</v>
      </c>
      <c r="O140" s="2">
        <v>51966701</v>
      </c>
      <c r="P140" s="2">
        <v>366395952.85483098</v>
      </c>
      <c r="Q140" s="2">
        <v>147332084</v>
      </c>
      <c r="R140" s="2">
        <v>125754335.40180001</v>
      </c>
      <c r="S140" s="2">
        <v>93309533.453031406</v>
      </c>
      <c r="T140" s="10">
        <f t="shared" si="7"/>
        <v>366395952.85483098</v>
      </c>
      <c r="U140" s="9">
        <f t="shared" si="8"/>
        <v>366.39595285483097</v>
      </c>
    </row>
    <row r="141" spans="1:21" ht="15" x14ac:dyDescent="0.25">
      <c r="A141" s="3" t="s">
        <v>9</v>
      </c>
      <c r="B141" s="3" t="s">
        <v>9</v>
      </c>
      <c r="C141" s="4">
        <v>330</v>
      </c>
      <c r="D141" s="4" t="s">
        <v>73</v>
      </c>
      <c r="E141" s="4" t="str">
        <f t="shared" si="6"/>
        <v>330VN196</v>
      </c>
      <c r="F141" s="2">
        <v>1.5</v>
      </c>
      <c r="G141" s="2">
        <v>672</v>
      </c>
      <c r="H141" s="2">
        <v>4.09</v>
      </c>
      <c r="I141" s="2">
        <v>2.87</v>
      </c>
      <c r="J141" s="2">
        <v>507360</v>
      </c>
      <c r="K141" s="2">
        <v>398640</v>
      </c>
      <c r="L141" s="2">
        <v>996898891.23399997</v>
      </c>
      <c r="M141" s="2">
        <v>996698891.23399997</v>
      </c>
      <c r="N141" s="2">
        <v>200000</v>
      </c>
      <c r="O141" s="2">
        <v>0</v>
      </c>
      <c r="P141" s="2">
        <v>1164968766.1429191</v>
      </c>
      <c r="Q141" s="2">
        <v>463442955</v>
      </c>
      <c r="R141" s="2">
        <v>357135825.32402998</v>
      </c>
      <c r="S141" s="2">
        <v>344389985.81888902</v>
      </c>
      <c r="T141" s="10">
        <f t="shared" si="7"/>
        <v>388322922.04763967</v>
      </c>
      <c r="U141" s="9">
        <f t="shared" si="8"/>
        <v>388.32292204763968</v>
      </c>
    </row>
    <row r="142" spans="1:21" ht="15" x14ac:dyDescent="0.25">
      <c r="A142" s="3" t="s">
        <v>9</v>
      </c>
      <c r="B142" s="3" t="s">
        <v>9</v>
      </c>
      <c r="C142" s="4">
        <v>330</v>
      </c>
      <c r="D142" s="4" t="s">
        <v>74</v>
      </c>
      <c r="E142" s="4" t="str">
        <f t="shared" si="6"/>
        <v>330VN197</v>
      </c>
      <c r="F142" s="2">
        <v>1.5</v>
      </c>
      <c r="G142" s="2">
        <v>550</v>
      </c>
      <c r="H142" s="2">
        <v>4.0199999999999996</v>
      </c>
      <c r="I142" s="2">
        <v>3.06</v>
      </c>
      <c r="J142" s="2">
        <v>507360</v>
      </c>
      <c r="K142" s="2">
        <v>326160</v>
      </c>
      <c r="L142" s="2">
        <v>692754650.53000009</v>
      </c>
      <c r="M142" s="2">
        <v>683990398.52999997</v>
      </c>
      <c r="N142" s="2">
        <v>180000</v>
      </c>
      <c r="O142" s="2">
        <v>8584252</v>
      </c>
      <c r="P142" s="2">
        <v>1200197421.51966</v>
      </c>
      <c r="Q142" s="2">
        <v>479345122</v>
      </c>
      <c r="R142" s="2">
        <v>360301998.74421</v>
      </c>
      <c r="S142" s="2">
        <v>360550300.77544999</v>
      </c>
      <c r="T142" s="10">
        <f t="shared" si="7"/>
        <v>400065807.17321998</v>
      </c>
      <c r="U142" s="9">
        <f t="shared" si="8"/>
        <v>400.06580717321998</v>
      </c>
    </row>
    <row r="143" spans="1:21" ht="15" x14ac:dyDescent="0.25">
      <c r="A143" s="3" t="s">
        <v>9</v>
      </c>
      <c r="B143" s="3" t="s">
        <v>9</v>
      </c>
      <c r="C143" s="4">
        <v>330</v>
      </c>
      <c r="D143" s="4" t="s">
        <v>75</v>
      </c>
      <c r="E143" s="4" t="str">
        <f t="shared" si="6"/>
        <v>330VN263</v>
      </c>
      <c r="F143" s="2">
        <v>0.5</v>
      </c>
      <c r="G143" s="2">
        <v>213</v>
      </c>
      <c r="H143" s="2">
        <v>2.15</v>
      </c>
      <c r="I143" s="2">
        <v>1.75</v>
      </c>
      <c r="J143" s="2">
        <v>169120</v>
      </c>
      <c r="K143" s="2">
        <v>128048</v>
      </c>
      <c r="L143" s="2">
        <v>549536993.26800001</v>
      </c>
      <c r="M143" s="2">
        <v>445149994.26800001</v>
      </c>
      <c r="N143" s="2">
        <v>0</v>
      </c>
      <c r="O143" s="2">
        <v>104386999</v>
      </c>
      <c r="P143" s="2">
        <v>706487016.22250295</v>
      </c>
      <c r="Q143" s="2">
        <v>285538357</v>
      </c>
      <c r="R143" s="2">
        <v>189977929.91543999</v>
      </c>
      <c r="S143" s="2">
        <v>230970729.30706301</v>
      </c>
      <c r="T143" s="10">
        <f t="shared" si="7"/>
        <v>706487016.22250295</v>
      </c>
      <c r="U143" s="9">
        <f t="shared" si="8"/>
        <v>706.48701622250292</v>
      </c>
    </row>
    <row r="144" spans="1:21" ht="15" x14ac:dyDescent="0.25">
      <c r="A144" s="3" t="s">
        <v>9</v>
      </c>
      <c r="B144" s="3" t="s">
        <v>9</v>
      </c>
      <c r="C144" s="4">
        <v>330</v>
      </c>
      <c r="D144" s="4" t="s">
        <v>76</v>
      </c>
      <c r="E144" s="4" t="str">
        <f t="shared" si="6"/>
        <v>330VN7150</v>
      </c>
      <c r="F144" s="2">
        <v>0.5</v>
      </c>
      <c r="G144" s="2">
        <v>266</v>
      </c>
      <c r="H144" s="2">
        <v>1.32</v>
      </c>
      <c r="I144" s="2">
        <v>0.93</v>
      </c>
      <c r="J144" s="2">
        <v>160664</v>
      </c>
      <c r="K144" s="2">
        <v>157040</v>
      </c>
      <c r="L144" s="2">
        <v>547538061.60699999</v>
      </c>
      <c r="M144" s="2">
        <v>547538061.60699999</v>
      </c>
      <c r="N144" s="2">
        <v>0</v>
      </c>
      <c r="O144" s="2">
        <v>0</v>
      </c>
      <c r="P144" s="2">
        <v>380600941.70677203</v>
      </c>
      <c r="Q144" s="2">
        <v>146022465</v>
      </c>
      <c r="R144" s="2">
        <v>129115081.2104</v>
      </c>
      <c r="S144" s="2">
        <v>105463395.496372</v>
      </c>
      <c r="T144" s="10">
        <f t="shared" si="7"/>
        <v>380600941.70677203</v>
      </c>
      <c r="U144" s="9">
        <f t="shared" si="8"/>
        <v>380.60094170677201</v>
      </c>
    </row>
    <row r="145" spans="1:21" ht="15" x14ac:dyDescent="0.25">
      <c r="A145" s="3" t="s">
        <v>9</v>
      </c>
      <c r="B145" s="3" t="s">
        <v>9</v>
      </c>
      <c r="C145" s="4">
        <v>330</v>
      </c>
      <c r="D145" s="4" t="s">
        <v>77</v>
      </c>
      <c r="E145" s="4" t="str">
        <f t="shared" si="6"/>
        <v>330VN7152</v>
      </c>
      <c r="F145" s="2">
        <v>0.5</v>
      </c>
      <c r="G145" s="2">
        <v>270</v>
      </c>
      <c r="H145" s="2">
        <v>1.28</v>
      </c>
      <c r="I145" s="2">
        <v>0.98</v>
      </c>
      <c r="J145" s="2">
        <v>160664</v>
      </c>
      <c r="K145" s="2">
        <v>158852</v>
      </c>
      <c r="L145" s="2">
        <v>515258131.96499997</v>
      </c>
      <c r="M145" s="2">
        <v>514138131.96499997</v>
      </c>
      <c r="N145" s="2">
        <v>1120000</v>
      </c>
      <c r="O145" s="2">
        <v>0</v>
      </c>
      <c r="P145" s="2">
        <v>391199175.20868701</v>
      </c>
      <c r="Q145" s="2">
        <v>149951321</v>
      </c>
      <c r="R145" s="2">
        <v>132588048.48980001</v>
      </c>
      <c r="S145" s="2">
        <v>108659805.718887</v>
      </c>
      <c r="T145" s="10">
        <f t="shared" si="7"/>
        <v>391199175.20868701</v>
      </c>
      <c r="U145" s="9">
        <f t="shared" si="8"/>
        <v>391.199175208687</v>
      </c>
    </row>
    <row r="146" spans="1:21" ht="15" x14ac:dyDescent="0.25">
      <c r="A146" s="3" t="s">
        <v>9</v>
      </c>
      <c r="B146" s="3" t="s">
        <v>9</v>
      </c>
      <c r="C146" s="4">
        <v>330</v>
      </c>
      <c r="D146" s="4" t="s">
        <v>78</v>
      </c>
      <c r="E146" s="4" t="str">
        <f t="shared" si="6"/>
        <v>330VN7156</v>
      </c>
      <c r="F146" s="2">
        <v>0.5</v>
      </c>
      <c r="G146" s="2">
        <v>280</v>
      </c>
      <c r="H146" s="2">
        <v>1.28</v>
      </c>
      <c r="I146" s="2">
        <v>0.98</v>
      </c>
      <c r="J146" s="2">
        <v>169120</v>
      </c>
      <c r="K146" s="2">
        <v>166704</v>
      </c>
      <c r="L146" s="2">
        <v>554215620.22500002</v>
      </c>
      <c r="M146" s="2">
        <v>554215620.22500002</v>
      </c>
      <c r="N146" s="2">
        <v>0</v>
      </c>
      <c r="O146" s="2">
        <v>0</v>
      </c>
      <c r="P146" s="2">
        <v>393994384.61547297</v>
      </c>
      <c r="Q146" s="2">
        <v>149951321</v>
      </c>
      <c r="R146" s="2">
        <v>133640909.5476</v>
      </c>
      <c r="S146" s="2">
        <v>110402154.067873</v>
      </c>
      <c r="T146" s="10">
        <f t="shared" si="7"/>
        <v>393994384.61547297</v>
      </c>
      <c r="U146" s="9">
        <f t="shared" si="8"/>
        <v>393.994384615473</v>
      </c>
    </row>
    <row r="147" spans="1:21" ht="15" x14ac:dyDescent="0.25">
      <c r="A147" s="3" t="s">
        <v>9</v>
      </c>
      <c r="B147" s="3" t="s">
        <v>9</v>
      </c>
      <c r="C147" s="4">
        <v>330</v>
      </c>
      <c r="D147" s="4" t="s">
        <v>79</v>
      </c>
      <c r="E147" s="4" t="str">
        <f t="shared" si="6"/>
        <v>330VN7158</v>
      </c>
      <c r="F147" s="2">
        <v>0.5</v>
      </c>
      <c r="G147" s="2">
        <v>283</v>
      </c>
      <c r="H147" s="2">
        <v>1.42</v>
      </c>
      <c r="I147" s="2">
        <v>1</v>
      </c>
      <c r="J147" s="2">
        <v>169120</v>
      </c>
      <c r="K147" s="2">
        <v>168516</v>
      </c>
      <c r="L147" s="2">
        <v>561068294.27199996</v>
      </c>
      <c r="M147" s="2">
        <v>561068294.27199996</v>
      </c>
      <c r="N147" s="2">
        <v>0</v>
      </c>
      <c r="O147" s="2">
        <v>0</v>
      </c>
      <c r="P147" s="2">
        <v>404226542.48592299</v>
      </c>
      <c r="Q147" s="2">
        <v>156062874</v>
      </c>
      <c r="R147" s="2">
        <v>135865206.92660001</v>
      </c>
      <c r="S147" s="2">
        <v>112298461.559323</v>
      </c>
      <c r="T147" s="10">
        <f t="shared" si="7"/>
        <v>404226542.48592299</v>
      </c>
      <c r="U147" s="9">
        <f t="shared" si="8"/>
        <v>404.22654248592301</v>
      </c>
    </row>
    <row r="148" spans="1:21" ht="15" x14ac:dyDescent="0.25">
      <c r="A148" s="3" t="s">
        <v>9</v>
      </c>
      <c r="B148" s="3" t="s">
        <v>9</v>
      </c>
      <c r="C148" s="4">
        <v>330</v>
      </c>
      <c r="D148" s="4" t="s">
        <v>80</v>
      </c>
      <c r="E148" s="4" t="str">
        <f t="shared" si="6"/>
        <v>330VN7160</v>
      </c>
      <c r="F148" s="2">
        <v>1</v>
      </c>
      <c r="G148" s="2">
        <v>503</v>
      </c>
      <c r="H148" s="2">
        <v>2.6799999999999997</v>
      </c>
      <c r="I148" s="2">
        <v>1.58</v>
      </c>
      <c r="J148" s="2">
        <v>338240</v>
      </c>
      <c r="K148" s="2">
        <v>297772</v>
      </c>
      <c r="L148" s="2">
        <v>741241112.57099998</v>
      </c>
      <c r="M148" s="2">
        <v>713795928.57099998</v>
      </c>
      <c r="N148" s="2">
        <v>380000</v>
      </c>
      <c r="O148" s="2">
        <v>27065184</v>
      </c>
      <c r="P148" s="2">
        <v>707416755.21032298</v>
      </c>
      <c r="Q148" s="2">
        <v>276519998</v>
      </c>
      <c r="R148" s="2">
        <v>228161718.08257002</v>
      </c>
      <c r="S148" s="2">
        <v>202735039.12775299</v>
      </c>
      <c r="T148" s="10">
        <f t="shared" si="7"/>
        <v>353708377.60516149</v>
      </c>
      <c r="U148" s="9">
        <f t="shared" si="8"/>
        <v>353.7083776051615</v>
      </c>
    </row>
    <row r="149" spans="1:21" ht="15" x14ac:dyDescent="0.25">
      <c r="A149" s="3" t="s">
        <v>9</v>
      </c>
      <c r="B149" s="3" t="s">
        <v>9</v>
      </c>
      <c r="C149" s="4">
        <v>330</v>
      </c>
      <c r="D149" s="4" t="s">
        <v>81</v>
      </c>
      <c r="E149" s="4" t="str">
        <f t="shared" si="6"/>
        <v>330VN7161</v>
      </c>
      <c r="F149" s="2">
        <v>0.5</v>
      </c>
      <c r="G149" s="2">
        <v>220</v>
      </c>
      <c r="H149" s="2">
        <v>1.37</v>
      </c>
      <c r="I149" s="2">
        <v>1.05</v>
      </c>
      <c r="J149" s="2">
        <v>169120</v>
      </c>
      <c r="K149" s="2">
        <v>132276</v>
      </c>
      <c r="L149" s="2">
        <v>262812648.21000001</v>
      </c>
      <c r="M149" s="2">
        <v>262812648.21000001</v>
      </c>
      <c r="N149" s="2">
        <v>0</v>
      </c>
      <c r="O149" s="2">
        <v>0</v>
      </c>
      <c r="P149" s="2">
        <v>423965397.15487403</v>
      </c>
      <c r="Q149" s="2">
        <v>165463099</v>
      </c>
      <c r="R149" s="2">
        <v>130868241.19157</v>
      </c>
      <c r="S149" s="2">
        <v>127634056.963304</v>
      </c>
      <c r="T149" s="10">
        <f t="shared" si="7"/>
        <v>423965397.15487403</v>
      </c>
      <c r="U149" s="9">
        <f t="shared" si="8"/>
        <v>423.96539715487404</v>
      </c>
    </row>
    <row r="150" spans="1:21" ht="15" x14ac:dyDescent="0.25">
      <c r="A150" s="3" t="s">
        <v>9</v>
      </c>
      <c r="B150" s="3" t="s">
        <v>9</v>
      </c>
      <c r="C150" s="4">
        <v>330</v>
      </c>
      <c r="D150" s="4" t="s">
        <v>82</v>
      </c>
      <c r="E150" s="4" t="str">
        <f t="shared" si="6"/>
        <v>330VN7162</v>
      </c>
      <c r="F150" s="2">
        <v>0.5</v>
      </c>
      <c r="G150" s="2">
        <v>209</v>
      </c>
      <c r="H150" s="2">
        <v>1.3</v>
      </c>
      <c r="I150" s="2">
        <v>1</v>
      </c>
      <c r="J150" s="2">
        <v>160664</v>
      </c>
      <c r="K150" s="2">
        <v>125632</v>
      </c>
      <c r="L150" s="2">
        <v>433862452.30800003</v>
      </c>
      <c r="M150" s="2">
        <v>433862452.30800003</v>
      </c>
      <c r="N150" s="2">
        <v>0</v>
      </c>
      <c r="O150" s="2">
        <v>0</v>
      </c>
      <c r="P150" s="2">
        <v>399630726.41045898</v>
      </c>
      <c r="Q150" s="2">
        <v>152134018</v>
      </c>
      <c r="R150" s="2">
        <v>129687356.7938</v>
      </c>
      <c r="S150" s="2">
        <v>117809351.616659</v>
      </c>
      <c r="T150" s="10">
        <f t="shared" si="7"/>
        <v>399630726.41045898</v>
      </c>
      <c r="U150" s="9">
        <f t="shared" si="8"/>
        <v>399.63072641045898</v>
      </c>
    </row>
    <row r="151" spans="1:21" ht="15" x14ac:dyDescent="0.25">
      <c r="A151" s="3" t="s">
        <v>9</v>
      </c>
      <c r="B151" s="3" t="s">
        <v>9</v>
      </c>
      <c r="C151" s="4">
        <v>330</v>
      </c>
      <c r="D151" s="4" t="s">
        <v>83</v>
      </c>
      <c r="E151" s="4" t="str">
        <f t="shared" si="6"/>
        <v>330VN7164</v>
      </c>
      <c r="F151" s="2">
        <v>3</v>
      </c>
      <c r="G151" s="2">
        <v>1422</v>
      </c>
      <c r="H151" s="2">
        <v>7.91</v>
      </c>
      <c r="I151" s="2">
        <v>5.0199999999999996</v>
      </c>
      <c r="J151" s="2">
        <v>1014720</v>
      </c>
      <c r="K151" s="2">
        <v>845600</v>
      </c>
      <c r="L151" s="2">
        <v>1909977818.5009999</v>
      </c>
      <c r="M151" s="2">
        <v>1903431303.5009999</v>
      </c>
      <c r="N151" s="2">
        <v>1562750</v>
      </c>
      <c r="O151" s="2">
        <v>4983765</v>
      </c>
      <c r="P151" s="2">
        <v>2100925276.2634051</v>
      </c>
      <c r="Q151" s="2">
        <v>842298421</v>
      </c>
      <c r="R151" s="2">
        <v>668412806.80682003</v>
      </c>
      <c r="S151" s="2">
        <v>590214048.45658517</v>
      </c>
      <c r="T151" s="10">
        <f t="shared" si="7"/>
        <v>350154212.71056753</v>
      </c>
      <c r="U151" s="9">
        <f t="shared" si="8"/>
        <v>350.15421271056755</v>
      </c>
    </row>
    <row r="152" spans="1:21" ht="15" x14ac:dyDescent="0.25">
      <c r="A152" s="3" t="s">
        <v>9</v>
      </c>
      <c r="B152" s="3" t="s">
        <v>9</v>
      </c>
      <c r="C152" s="4">
        <v>330</v>
      </c>
      <c r="D152" s="4" t="s">
        <v>84</v>
      </c>
      <c r="E152" s="4" t="str">
        <f t="shared" si="6"/>
        <v>330VN7165</v>
      </c>
      <c r="F152" s="2">
        <v>3</v>
      </c>
      <c r="G152" s="2">
        <v>1603</v>
      </c>
      <c r="H152" s="2">
        <v>8.59</v>
      </c>
      <c r="I152" s="2">
        <v>5.95</v>
      </c>
      <c r="J152" s="2">
        <v>1014720</v>
      </c>
      <c r="K152" s="2">
        <v>955528</v>
      </c>
      <c r="L152" s="2">
        <v>2435096037.3119998</v>
      </c>
      <c r="M152" s="2">
        <v>2388697391.3119998</v>
      </c>
      <c r="N152" s="2">
        <v>380000</v>
      </c>
      <c r="O152" s="2">
        <v>46018646</v>
      </c>
      <c r="P152" s="2">
        <v>2439834500.3359571</v>
      </c>
      <c r="Q152" s="2">
        <v>957952633</v>
      </c>
      <c r="R152" s="2">
        <v>776836991.33762014</v>
      </c>
      <c r="S152" s="2">
        <v>705044875.9983362</v>
      </c>
      <c r="T152" s="10">
        <f t="shared" si="7"/>
        <v>406639083.38932616</v>
      </c>
      <c r="U152" s="9">
        <f t="shared" si="8"/>
        <v>406.63908338932617</v>
      </c>
    </row>
    <row r="153" spans="1:21" ht="15" x14ac:dyDescent="0.25">
      <c r="A153" s="3" t="s">
        <v>9</v>
      </c>
      <c r="B153" s="3" t="s">
        <v>9</v>
      </c>
      <c r="C153" s="4">
        <v>330</v>
      </c>
      <c r="D153" s="4" t="s">
        <v>85</v>
      </c>
      <c r="E153" s="4" t="str">
        <f t="shared" si="6"/>
        <v>330VN7166</v>
      </c>
      <c r="F153" s="2">
        <v>0.5</v>
      </c>
      <c r="G153" s="2">
        <v>243</v>
      </c>
      <c r="H153" s="2">
        <v>1.73</v>
      </c>
      <c r="I153" s="2">
        <v>0.98</v>
      </c>
      <c r="J153" s="2">
        <v>169120</v>
      </c>
      <c r="K153" s="2">
        <v>144960</v>
      </c>
      <c r="L153" s="2">
        <v>405580071.125</v>
      </c>
      <c r="M153" s="2">
        <v>404710071.125</v>
      </c>
      <c r="N153" s="2">
        <v>870000</v>
      </c>
      <c r="O153" s="2">
        <v>0</v>
      </c>
      <c r="P153" s="2">
        <v>382371090.01567698</v>
      </c>
      <c r="Q153" s="2">
        <v>155824683</v>
      </c>
      <c r="R153" s="2">
        <v>126116882.81556</v>
      </c>
      <c r="S153" s="2">
        <v>100429524.20011701</v>
      </c>
      <c r="T153" s="10">
        <f t="shared" si="7"/>
        <v>382371090.01567698</v>
      </c>
      <c r="U153" s="9">
        <f t="shared" si="8"/>
        <v>382.371090015677</v>
      </c>
    </row>
    <row r="154" spans="1:21" ht="15" x14ac:dyDescent="0.25">
      <c r="A154" s="3" t="s">
        <v>9</v>
      </c>
      <c r="B154" s="3" t="s">
        <v>9</v>
      </c>
      <c r="C154" s="4">
        <v>330</v>
      </c>
      <c r="D154" s="4" t="s">
        <v>86</v>
      </c>
      <c r="E154" s="4" t="str">
        <f t="shared" si="6"/>
        <v>330VN7167</v>
      </c>
      <c r="F154" s="2">
        <v>0.5</v>
      </c>
      <c r="G154" s="2">
        <v>262</v>
      </c>
      <c r="H154" s="2">
        <v>1.45</v>
      </c>
      <c r="I154" s="2">
        <v>1.03</v>
      </c>
      <c r="J154" s="2">
        <v>160664</v>
      </c>
      <c r="K154" s="2">
        <v>157040</v>
      </c>
      <c r="L154" s="2">
        <v>523072523.41799998</v>
      </c>
      <c r="M154" s="2">
        <v>523072523.41799998</v>
      </c>
      <c r="N154" s="2">
        <v>0</v>
      </c>
      <c r="O154" s="2">
        <v>0</v>
      </c>
      <c r="P154" s="2">
        <v>396495967.16756397</v>
      </c>
      <c r="Q154" s="2">
        <v>150924785</v>
      </c>
      <c r="R154" s="2">
        <v>135496651.96944001</v>
      </c>
      <c r="S154" s="2">
        <v>110074530.19812401</v>
      </c>
      <c r="T154" s="10">
        <f t="shared" si="7"/>
        <v>396495967.16756397</v>
      </c>
      <c r="U154" s="9">
        <f t="shared" si="8"/>
        <v>396.49596716756395</v>
      </c>
    </row>
    <row r="155" spans="1:21" ht="15" x14ac:dyDescent="0.25">
      <c r="A155" s="3" t="s">
        <v>9</v>
      </c>
      <c r="B155" s="3" t="s">
        <v>9</v>
      </c>
      <c r="C155" s="4">
        <v>330</v>
      </c>
      <c r="D155" s="4" t="s">
        <v>87</v>
      </c>
      <c r="E155" s="4" t="str">
        <f t="shared" si="6"/>
        <v>330VN7168</v>
      </c>
      <c r="F155" s="2">
        <v>0.5</v>
      </c>
      <c r="G155" s="2">
        <v>284</v>
      </c>
      <c r="H155" s="2">
        <v>1.43</v>
      </c>
      <c r="I155" s="2">
        <v>0.93</v>
      </c>
      <c r="J155" s="2">
        <v>169120</v>
      </c>
      <c r="K155" s="2">
        <v>168516</v>
      </c>
      <c r="L155" s="2">
        <v>594046604.88</v>
      </c>
      <c r="M155" s="2">
        <v>594046604.88</v>
      </c>
      <c r="N155" s="2">
        <v>0</v>
      </c>
      <c r="O155" s="2">
        <v>0</v>
      </c>
      <c r="P155" s="2">
        <v>388186451.27146</v>
      </c>
      <c r="Q155" s="2">
        <v>149733051</v>
      </c>
      <c r="R155" s="2">
        <v>131011657.5258</v>
      </c>
      <c r="S155" s="2">
        <v>107441742.74566001</v>
      </c>
      <c r="T155" s="10">
        <f t="shared" si="7"/>
        <v>388186451.27146</v>
      </c>
      <c r="U155" s="9">
        <f t="shared" si="8"/>
        <v>388.18645127145999</v>
      </c>
    </row>
    <row r="156" spans="1:21" ht="15" x14ac:dyDescent="0.25">
      <c r="A156" s="3" t="s">
        <v>9</v>
      </c>
      <c r="B156" s="3" t="s">
        <v>9</v>
      </c>
      <c r="C156" s="4">
        <v>330</v>
      </c>
      <c r="D156" s="4" t="s">
        <v>88</v>
      </c>
      <c r="E156" s="4" t="str">
        <f t="shared" si="6"/>
        <v>330VN7175</v>
      </c>
      <c r="F156" s="2">
        <v>0.5</v>
      </c>
      <c r="G156" s="2">
        <v>231</v>
      </c>
      <c r="H156" s="2">
        <v>1.65</v>
      </c>
      <c r="I156" s="2">
        <v>1.07</v>
      </c>
      <c r="J156" s="2">
        <v>169120</v>
      </c>
      <c r="K156" s="2">
        <v>137712</v>
      </c>
      <c r="L156" s="2">
        <v>291890073.10000002</v>
      </c>
      <c r="M156" s="2">
        <v>287099065.10000002</v>
      </c>
      <c r="N156" s="2">
        <v>1440000</v>
      </c>
      <c r="O156" s="2">
        <v>3351008</v>
      </c>
      <c r="P156" s="2">
        <v>444080081.51036102</v>
      </c>
      <c r="Q156" s="2">
        <v>176734427</v>
      </c>
      <c r="R156" s="2">
        <v>134754889.21685001</v>
      </c>
      <c r="S156" s="2">
        <v>132590765.293511</v>
      </c>
      <c r="T156" s="10">
        <f t="shared" si="7"/>
        <v>444080081.51036102</v>
      </c>
      <c r="U156" s="9">
        <f t="shared" si="8"/>
        <v>444.08008151036103</v>
      </c>
    </row>
    <row r="157" spans="1:21" ht="15" x14ac:dyDescent="0.25">
      <c r="A157" s="3" t="s">
        <v>9</v>
      </c>
      <c r="B157" s="3" t="s">
        <v>9</v>
      </c>
      <c r="C157" s="4">
        <v>330</v>
      </c>
      <c r="D157" s="4" t="s">
        <v>89</v>
      </c>
      <c r="E157" s="4" t="str">
        <f t="shared" si="6"/>
        <v>330VN7176</v>
      </c>
      <c r="F157" s="2">
        <v>1</v>
      </c>
      <c r="G157" s="2">
        <v>523</v>
      </c>
      <c r="H157" s="2">
        <v>2.84</v>
      </c>
      <c r="I157" s="2">
        <v>1.78</v>
      </c>
      <c r="J157" s="2">
        <v>338240</v>
      </c>
      <c r="K157" s="2">
        <v>310456</v>
      </c>
      <c r="L157" s="2">
        <v>676444811.26200008</v>
      </c>
      <c r="M157" s="2">
        <v>634891281.26200008</v>
      </c>
      <c r="N157" s="2">
        <v>760000</v>
      </c>
      <c r="O157" s="2">
        <v>40793530</v>
      </c>
      <c r="P157" s="2">
        <v>812189938.90609097</v>
      </c>
      <c r="Q157" s="2">
        <v>302692673</v>
      </c>
      <c r="R157" s="2">
        <v>262463332.97742</v>
      </c>
      <c r="S157" s="2">
        <v>247033932.92867139</v>
      </c>
      <c r="T157" s="10">
        <f t="shared" si="7"/>
        <v>406094969.45304549</v>
      </c>
      <c r="U157" s="9">
        <f t="shared" si="8"/>
        <v>406.09496945304551</v>
      </c>
    </row>
    <row r="158" spans="1:21" ht="15" x14ac:dyDescent="0.25">
      <c r="A158" s="3" t="s">
        <v>9</v>
      </c>
      <c r="B158" s="3" t="s">
        <v>9</v>
      </c>
      <c r="C158" s="4">
        <v>330</v>
      </c>
      <c r="D158" s="4" t="s">
        <v>90</v>
      </c>
      <c r="E158" s="4" t="str">
        <f t="shared" si="6"/>
        <v>330VN7186</v>
      </c>
      <c r="F158" s="2">
        <v>0.5</v>
      </c>
      <c r="G158" s="2">
        <v>201</v>
      </c>
      <c r="H158" s="2">
        <v>1.33</v>
      </c>
      <c r="I158" s="2">
        <v>0.95</v>
      </c>
      <c r="J158" s="2">
        <v>169120</v>
      </c>
      <c r="K158" s="2">
        <v>120196</v>
      </c>
      <c r="L158" s="2">
        <v>356915180.19199997</v>
      </c>
      <c r="M158" s="2">
        <v>347131803.19199997</v>
      </c>
      <c r="N158" s="2">
        <v>0</v>
      </c>
      <c r="O158" s="2">
        <v>9783377</v>
      </c>
      <c r="P158" s="2">
        <v>397961693.832775</v>
      </c>
      <c r="Q158" s="2">
        <v>152903503</v>
      </c>
      <c r="R158" s="2">
        <v>121810172.97989</v>
      </c>
      <c r="S158" s="2">
        <v>123248017.85288499</v>
      </c>
      <c r="T158" s="10">
        <f t="shared" si="7"/>
        <v>397961693.832775</v>
      </c>
      <c r="U158" s="9">
        <f t="shared" si="8"/>
        <v>397.96169383277498</v>
      </c>
    </row>
    <row r="159" spans="1:21" ht="15" x14ac:dyDescent="0.25">
      <c r="A159" s="3" t="s">
        <v>9</v>
      </c>
      <c r="B159" s="3" t="s">
        <v>9</v>
      </c>
      <c r="C159" s="4">
        <v>350</v>
      </c>
      <c r="D159" s="4" t="s">
        <v>57</v>
      </c>
      <c r="E159" s="4" t="str">
        <f t="shared" si="6"/>
        <v>350VN163</v>
      </c>
      <c r="F159" s="2">
        <v>0.5</v>
      </c>
      <c r="G159" s="2">
        <v>290</v>
      </c>
      <c r="H159" s="2">
        <v>1.23</v>
      </c>
      <c r="I159" s="2">
        <v>0.98</v>
      </c>
      <c r="J159" s="2">
        <v>184220</v>
      </c>
      <c r="K159" s="2">
        <v>173952</v>
      </c>
      <c r="L159" s="2">
        <v>520271154.89499998</v>
      </c>
      <c r="M159" s="2">
        <v>506091443.89499998</v>
      </c>
      <c r="N159" s="2">
        <v>0</v>
      </c>
      <c r="O159" s="2">
        <v>14179711</v>
      </c>
      <c r="P159" s="2">
        <v>369479956.99764299</v>
      </c>
      <c r="Q159" s="2">
        <v>150072458</v>
      </c>
      <c r="R159" s="2">
        <v>105608436.52334</v>
      </c>
      <c r="S159" s="2">
        <v>113799062.47430301</v>
      </c>
      <c r="T159" s="10">
        <f t="shared" si="7"/>
        <v>369479956.99764299</v>
      </c>
      <c r="U159" s="9">
        <f t="shared" si="8"/>
        <v>369.479956997643</v>
      </c>
    </row>
    <row r="160" spans="1:21" ht="15" x14ac:dyDescent="0.25">
      <c r="A160" s="3" t="s">
        <v>9</v>
      </c>
      <c r="B160" s="3" t="s">
        <v>9</v>
      </c>
      <c r="C160" s="4">
        <v>350</v>
      </c>
      <c r="D160" s="4" t="s">
        <v>59</v>
      </c>
      <c r="E160" s="4" t="str">
        <f t="shared" si="6"/>
        <v>350VN170</v>
      </c>
      <c r="F160" s="2">
        <v>0.5</v>
      </c>
      <c r="G160" s="2">
        <v>164</v>
      </c>
      <c r="H160" s="2">
        <v>1.23</v>
      </c>
      <c r="I160" s="2">
        <v>0.9</v>
      </c>
      <c r="J160" s="2">
        <v>184220</v>
      </c>
      <c r="K160" s="2">
        <v>98452</v>
      </c>
      <c r="L160" s="2">
        <v>275063073.64399999</v>
      </c>
      <c r="M160" s="2">
        <v>275063073.64399999</v>
      </c>
      <c r="N160" s="2">
        <v>0</v>
      </c>
      <c r="O160" s="2">
        <v>0</v>
      </c>
      <c r="P160" s="2">
        <v>330872602.9152</v>
      </c>
      <c r="Q160" s="2">
        <v>145543459</v>
      </c>
      <c r="R160" s="2">
        <v>86762754.517279997</v>
      </c>
      <c r="S160" s="2">
        <v>98566389.397920206</v>
      </c>
      <c r="T160" s="10">
        <f t="shared" si="7"/>
        <v>330872602.9152</v>
      </c>
      <c r="U160" s="9">
        <f t="shared" si="8"/>
        <v>330.87260291519999</v>
      </c>
    </row>
    <row r="161" spans="1:21" ht="15" x14ac:dyDescent="0.25">
      <c r="A161" s="3" t="s">
        <v>9</v>
      </c>
      <c r="B161" s="3" t="s">
        <v>9</v>
      </c>
      <c r="C161" s="4">
        <v>350</v>
      </c>
      <c r="D161" s="4" t="s">
        <v>91</v>
      </c>
      <c r="E161" s="4" t="str">
        <f t="shared" si="6"/>
        <v>350VN171</v>
      </c>
      <c r="F161" s="2">
        <v>0.5</v>
      </c>
      <c r="G161" s="2">
        <v>312</v>
      </c>
      <c r="H161" s="2">
        <v>1.52</v>
      </c>
      <c r="I161" s="2">
        <v>1.07</v>
      </c>
      <c r="J161" s="2">
        <v>184220</v>
      </c>
      <c r="K161" s="2">
        <v>184220</v>
      </c>
      <c r="L161" s="2">
        <v>562584150.58599997</v>
      </c>
      <c r="M161" s="2">
        <v>534319713.58600003</v>
      </c>
      <c r="N161" s="2">
        <v>0</v>
      </c>
      <c r="O161" s="2">
        <v>28264437</v>
      </c>
      <c r="P161" s="2">
        <v>425555394.152394</v>
      </c>
      <c r="Q161" s="2">
        <v>171549616</v>
      </c>
      <c r="R161" s="2">
        <v>117398413.84273</v>
      </c>
      <c r="S161" s="2">
        <v>136607364.30966401</v>
      </c>
      <c r="T161" s="10">
        <f t="shared" si="7"/>
        <v>425555394.152394</v>
      </c>
      <c r="U161" s="9">
        <f t="shared" si="8"/>
        <v>425.555394152394</v>
      </c>
    </row>
    <row r="162" spans="1:21" ht="15" x14ac:dyDescent="0.25">
      <c r="A162" s="3" t="s">
        <v>9</v>
      </c>
      <c r="B162" s="3" t="s">
        <v>9</v>
      </c>
      <c r="C162" s="4">
        <v>350</v>
      </c>
      <c r="D162" s="4" t="s">
        <v>60</v>
      </c>
      <c r="E162" s="4" t="str">
        <f t="shared" si="6"/>
        <v>350VN172</v>
      </c>
      <c r="F162" s="2">
        <v>0.5</v>
      </c>
      <c r="G162" s="2">
        <v>252</v>
      </c>
      <c r="H162" s="2">
        <v>1.42</v>
      </c>
      <c r="I162" s="2">
        <v>1.07</v>
      </c>
      <c r="J162" s="2">
        <v>184220</v>
      </c>
      <c r="K162" s="2">
        <v>148584</v>
      </c>
      <c r="L162" s="2">
        <v>364967171.75800002</v>
      </c>
      <c r="M162" s="2">
        <v>362362058.75800002</v>
      </c>
      <c r="N162" s="2">
        <v>0</v>
      </c>
      <c r="O162" s="2">
        <v>2605113</v>
      </c>
      <c r="P162" s="2">
        <v>402486150.11784297</v>
      </c>
      <c r="Q162" s="2">
        <v>172512065</v>
      </c>
      <c r="R162" s="2">
        <v>101766095.77877</v>
      </c>
      <c r="S162" s="2">
        <v>128207989.339073</v>
      </c>
      <c r="T162" s="10">
        <f t="shared" si="7"/>
        <v>402486150.11784297</v>
      </c>
      <c r="U162" s="9">
        <f t="shared" si="8"/>
        <v>402.48615011784295</v>
      </c>
    </row>
    <row r="163" spans="1:21" ht="15" x14ac:dyDescent="0.25">
      <c r="A163" s="3" t="s">
        <v>9</v>
      </c>
      <c r="B163" s="3" t="s">
        <v>9</v>
      </c>
      <c r="C163" s="4">
        <v>350</v>
      </c>
      <c r="D163" s="4" t="s">
        <v>65</v>
      </c>
      <c r="E163" s="4" t="str">
        <f t="shared" si="6"/>
        <v>350VN182</v>
      </c>
      <c r="F163" s="2">
        <v>0.5</v>
      </c>
      <c r="G163" s="2">
        <v>289</v>
      </c>
      <c r="H163" s="2">
        <v>1.5</v>
      </c>
      <c r="I163" s="2">
        <v>1</v>
      </c>
      <c r="J163" s="2">
        <v>184220</v>
      </c>
      <c r="K163" s="2">
        <v>172744</v>
      </c>
      <c r="L163" s="2">
        <v>413096301.13</v>
      </c>
      <c r="M163" s="2">
        <v>412736301.13</v>
      </c>
      <c r="N163" s="2">
        <v>360000</v>
      </c>
      <c r="O163" s="2">
        <v>0</v>
      </c>
      <c r="P163" s="2">
        <v>396891433.27013499</v>
      </c>
      <c r="Q163" s="2">
        <v>168415472</v>
      </c>
      <c r="R163" s="2">
        <v>104065427.80323</v>
      </c>
      <c r="S163" s="2">
        <v>124410533.466905</v>
      </c>
      <c r="T163" s="10">
        <f t="shared" si="7"/>
        <v>396891433.27013499</v>
      </c>
      <c r="U163" s="9">
        <f t="shared" si="8"/>
        <v>396.891433270135</v>
      </c>
    </row>
    <row r="164" spans="1:21" ht="15" x14ac:dyDescent="0.25">
      <c r="A164" s="3" t="s">
        <v>9</v>
      </c>
      <c r="B164" s="3" t="s">
        <v>9</v>
      </c>
      <c r="C164" s="4">
        <v>350</v>
      </c>
      <c r="D164" s="4" t="s">
        <v>66</v>
      </c>
      <c r="E164" s="4" t="str">
        <f t="shared" si="6"/>
        <v>350VN183</v>
      </c>
      <c r="F164" s="2">
        <v>0.5</v>
      </c>
      <c r="G164" s="2">
        <v>313</v>
      </c>
      <c r="H164" s="2">
        <v>1.28</v>
      </c>
      <c r="I164" s="2">
        <v>1.03</v>
      </c>
      <c r="J164" s="2">
        <v>184220</v>
      </c>
      <c r="K164" s="2">
        <v>184220</v>
      </c>
      <c r="L164" s="2">
        <v>445536858.47100002</v>
      </c>
      <c r="M164" s="2">
        <v>445536858.47100002</v>
      </c>
      <c r="N164" s="2">
        <v>0</v>
      </c>
      <c r="O164" s="2">
        <v>0</v>
      </c>
      <c r="P164" s="2">
        <v>400770870.55657601</v>
      </c>
      <c r="Q164" s="2">
        <v>160278288</v>
      </c>
      <c r="R164" s="2">
        <v>110890930.44334</v>
      </c>
      <c r="S164" s="2">
        <v>129601652.113236</v>
      </c>
      <c r="T164" s="10">
        <f t="shared" si="7"/>
        <v>400770870.55657601</v>
      </c>
      <c r="U164" s="9">
        <f t="shared" si="8"/>
        <v>400.77087055657603</v>
      </c>
    </row>
    <row r="165" spans="1:21" ht="15" x14ac:dyDescent="0.25">
      <c r="A165" s="3" t="s">
        <v>9</v>
      </c>
      <c r="B165" s="3" t="s">
        <v>9</v>
      </c>
      <c r="C165" s="4">
        <v>350</v>
      </c>
      <c r="D165" s="4" t="s">
        <v>92</v>
      </c>
      <c r="E165" s="4" t="str">
        <f t="shared" si="6"/>
        <v>350VN253</v>
      </c>
      <c r="F165" s="2">
        <v>0.5</v>
      </c>
      <c r="G165" s="2">
        <v>270</v>
      </c>
      <c r="H165" s="2">
        <v>2.9</v>
      </c>
      <c r="I165" s="2">
        <v>2.5499999999999998</v>
      </c>
      <c r="J165" s="2">
        <v>184220</v>
      </c>
      <c r="K165" s="2">
        <v>160664</v>
      </c>
      <c r="L165" s="2">
        <v>565703572.67799997</v>
      </c>
      <c r="M165" s="2">
        <v>565703572.67799997</v>
      </c>
      <c r="N165" s="2">
        <v>0</v>
      </c>
      <c r="O165" s="2">
        <v>0</v>
      </c>
      <c r="P165" s="2">
        <v>847066061.08343899</v>
      </c>
      <c r="Q165" s="2">
        <v>398104030</v>
      </c>
      <c r="R165" s="2">
        <v>166208737.61607999</v>
      </c>
      <c r="S165" s="2">
        <v>282753293.46735901</v>
      </c>
      <c r="T165" s="10">
        <f t="shared" si="7"/>
        <v>847066061.08343899</v>
      </c>
      <c r="U165" s="9">
        <f t="shared" si="8"/>
        <v>847.06606108343897</v>
      </c>
    </row>
    <row r="166" spans="1:21" ht="15" x14ac:dyDescent="0.25">
      <c r="A166" s="3" t="s">
        <v>9</v>
      </c>
      <c r="B166" s="3" t="s">
        <v>9</v>
      </c>
      <c r="C166" s="4">
        <v>787</v>
      </c>
      <c r="D166" s="4" t="s">
        <v>58</v>
      </c>
      <c r="E166" s="4" t="str">
        <f t="shared" si="6"/>
        <v>787VN168</v>
      </c>
      <c r="F166" s="2">
        <v>0.5</v>
      </c>
      <c r="G166" s="2">
        <v>210</v>
      </c>
      <c r="H166" s="2">
        <v>1.18</v>
      </c>
      <c r="I166" s="2">
        <v>0.73</v>
      </c>
      <c r="J166" s="2">
        <v>187844</v>
      </c>
      <c r="K166" s="2">
        <v>125028</v>
      </c>
      <c r="L166" s="2">
        <v>251104111.47999999</v>
      </c>
      <c r="M166" s="2">
        <v>248922389.47999999</v>
      </c>
      <c r="N166" s="2">
        <v>268605</v>
      </c>
      <c r="O166" s="2">
        <v>1913117</v>
      </c>
      <c r="P166" s="2">
        <v>285853251.44678003</v>
      </c>
      <c r="Q166" s="2">
        <v>107388719</v>
      </c>
      <c r="R166" s="2">
        <v>89826085.241999999</v>
      </c>
      <c r="S166" s="2">
        <v>88638447.204779804</v>
      </c>
      <c r="T166" s="10">
        <f t="shared" si="7"/>
        <v>285853251.44678003</v>
      </c>
      <c r="U166" s="9">
        <f t="shared" si="8"/>
        <v>285.85325144678001</v>
      </c>
    </row>
    <row r="167" spans="1:21" ht="15" x14ac:dyDescent="0.25">
      <c r="A167" s="3" t="s">
        <v>9</v>
      </c>
      <c r="B167" s="3" t="s">
        <v>9</v>
      </c>
      <c r="C167" s="4">
        <v>787</v>
      </c>
      <c r="D167" s="4" t="s">
        <v>61</v>
      </c>
      <c r="E167" s="4" t="str">
        <f t="shared" si="6"/>
        <v>787VN173</v>
      </c>
      <c r="F167" s="2">
        <v>1</v>
      </c>
      <c r="G167" s="2">
        <v>468</v>
      </c>
      <c r="H167" s="2">
        <v>2.9</v>
      </c>
      <c r="I167" s="2">
        <v>1.85</v>
      </c>
      <c r="J167" s="2">
        <v>353340</v>
      </c>
      <c r="K167" s="2">
        <v>276632</v>
      </c>
      <c r="L167" s="2">
        <v>650566453.46799994</v>
      </c>
      <c r="M167" s="2">
        <v>636244294.46799994</v>
      </c>
      <c r="N167" s="2">
        <v>90000</v>
      </c>
      <c r="O167" s="2">
        <v>14232159</v>
      </c>
      <c r="P167" s="2">
        <v>666609043.89873397</v>
      </c>
      <c r="Q167" s="2">
        <v>250122470</v>
      </c>
      <c r="R167" s="2">
        <v>202602942.71441001</v>
      </c>
      <c r="S167" s="2">
        <v>213883631.18432429</v>
      </c>
      <c r="T167" s="10">
        <f t="shared" si="7"/>
        <v>333304521.94936699</v>
      </c>
      <c r="U167" s="9">
        <f t="shared" si="8"/>
        <v>333.30452194936697</v>
      </c>
    </row>
    <row r="168" spans="1:21" ht="15" x14ac:dyDescent="0.25">
      <c r="A168" s="3" t="s">
        <v>9</v>
      </c>
      <c r="B168" s="3" t="s">
        <v>9</v>
      </c>
      <c r="C168" s="4">
        <v>787</v>
      </c>
      <c r="D168" s="4" t="s">
        <v>62</v>
      </c>
      <c r="E168" s="4" t="str">
        <f t="shared" ref="E168:E230" si="9">C168&amp;D168</f>
        <v>787VN175</v>
      </c>
      <c r="F168" s="2">
        <v>0.5</v>
      </c>
      <c r="G168" s="2">
        <v>186</v>
      </c>
      <c r="H168" s="2">
        <v>1.1499999999999999</v>
      </c>
      <c r="I168" s="2">
        <v>0.95</v>
      </c>
      <c r="J168" s="2">
        <v>187844</v>
      </c>
      <c r="K168" s="2">
        <v>111740</v>
      </c>
      <c r="L168" s="2">
        <v>268279629.63999999</v>
      </c>
      <c r="M168" s="2">
        <v>240470374.63999999</v>
      </c>
      <c r="N168" s="2">
        <v>480000</v>
      </c>
      <c r="O168" s="2">
        <v>27329255</v>
      </c>
      <c r="P168" s="2">
        <v>376409533.14869797</v>
      </c>
      <c r="Q168" s="2">
        <v>121082423</v>
      </c>
      <c r="R168" s="2">
        <v>122128208.01385</v>
      </c>
      <c r="S168" s="2">
        <v>133904487.134848</v>
      </c>
      <c r="T168" s="10">
        <f t="shared" si="7"/>
        <v>376409533.14869797</v>
      </c>
      <c r="U168" s="9">
        <f t="shared" si="8"/>
        <v>376.40953314869796</v>
      </c>
    </row>
    <row r="169" spans="1:21" ht="15" x14ac:dyDescent="0.25">
      <c r="A169" s="3" t="s">
        <v>9</v>
      </c>
      <c r="B169" s="3" t="s">
        <v>9</v>
      </c>
      <c r="C169" s="4">
        <v>787</v>
      </c>
      <c r="D169" s="4" t="s">
        <v>93</v>
      </c>
      <c r="E169" s="4" t="str">
        <f t="shared" si="9"/>
        <v>787VN176</v>
      </c>
      <c r="F169" s="2">
        <v>0.5</v>
      </c>
      <c r="G169" s="2">
        <v>194</v>
      </c>
      <c r="H169" s="2">
        <v>1.37</v>
      </c>
      <c r="I169" s="2">
        <v>0.9</v>
      </c>
      <c r="J169" s="2">
        <v>165496</v>
      </c>
      <c r="K169" s="2">
        <v>117176</v>
      </c>
      <c r="L169" s="2">
        <v>301815245.185</v>
      </c>
      <c r="M169" s="2">
        <v>278245775.185</v>
      </c>
      <c r="N169" s="2">
        <v>630000</v>
      </c>
      <c r="O169" s="2">
        <v>22939470</v>
      </c>
      <c r="P169" s="2">
        <v>281925508.355326</v>
      </c>
      <c r="Q169" s="2">
        <v>121128570</v>
      </c>
      <c r="R169" s="2">
        <v>81602154.706900001</v>
      </c>
      <c r="S169" s="2">
        <v>79194783.648425907</v>
      </c>
      <c r="T169" s="10">
        <f t="shared" si="7"/>
        <v>281925508.355326</v>
      </c>
      <c r="U169" s="9">
        <f t="shared" si="8"/>
        <v>281.92550835532597</v>
      </c>
    </row>
    <row r="170" spans="1:21" ht="15" x14ac:dyDescent="0.25">
      <c r="A170" s="3" t="s">
        <v>9</v>
      </c>
      <c r="B170" s="3" t="s">
        <v>9</v>
      </c>
      <c r="C170" s="4">
        <v>787</v>
      </c>
      <c r="D170" s="4" t="s">
        <v>65</v>
      </c>
      <c r="E170" s="4" t="str">
        <f t="shared" si="9"/>
        <v>787VN182</v>
      </c>
      <c r="F170" s="2">
        <v>1</v>
      </c>
      <c r="G170" s="2">
        <v>585</v>
      </c>
      <c r="H170" s="2">
        <v>2.5300000000000002</v>
      </c>
      <c r="I170" s="2">
        <v>1.28</v>
      </c>
      <c r="J170" s="2">
        <v>375688</v>
      </c>
      <c r="K170" s="2">
        <v>348508</v>
      </c>
      <c r="L170" s="2">
        <v>960278330.65499997</v>
      </c>
      <c r="M170" s="2">
        <v>960278330.65499997</v>
      </c>
      <c r="N170" s="2">
        <v>0</v>
      </c>
      <c r="O170" s="2">
        <v>0</v>
      </c>
      <c r="P170" s="2">
        <v>581822629.842044</v>
      </c>
      <c r="Q170" s="2">
        <v>197248659</v>
      </c>
      <c r="R170" s="2">
        <v>199850652.40581</v>
      </c>
      <c r="S170" s="2">
        <v>184723318.43623412</v>
      </c>
      <c r="T170" s="10">
        <f t="shared" si="7"/>
        <v>290911314.921022</v>
      </c>
      <c r="U170" s="9">
        <f t="shared" si="8"/>
        <v>290.91131492102198</v>
      </c>
    </row>
    <row r="171" spans="1:21" ht="15" x14ac:dyDescent="0.25">
      <c r="A171" s="3" t="s">
        <v>9</v>
      </c>
      <c r="B171" s="3" t="s">
        <v>9</v>
      </c>
      <c r="C171" s="4">
        <v>787</v>
      </c>
      <c r="D171" s="4" t="s">
        <v>68</v>
      </c>
      <c r="E171" s="4" t="str">
        <f t="shared" si="9"/>
        <v>787VN185</v>
      </c>
      <c r="F171" s="2">
        <v>1</v>
      </c>
      <c r="G171" s="2">
        <v>486</v>
      </c>
      <c r="H171" s="2">
        <v>2.5999999999999996</v>
      </c>
      <c r="I171" s="2">
        <v>2</v>
      </c>
      <c r="J171" s="2">
        <v>375688</v>
      </c>
      <c r="K171" s="2">
        <v>290524</v>
      </c>
      <c r="L171" s="2">
        <v>677807926.46399999</v>
      </c>
      <c r="M171" s="2">
        <v>667447044.46399999</v>
      </c>
      <c r="N171" s="2">
        <v>0</v>
      </c>
      <c r="O171" s="2">
        <v>10360882</v>
      </c>
      <c r="P171" s="2">
        <v>746510217.321684</v>
      </c>
      <c r="Q171" s="2">
        <v>261049796</v>
      </c>
      <c r="R171" s="2">
        <v>231364973.02398998</v>
      </c>
      <c r="S171" s="2">
        <v>254095448.297694</v>
      </c>
      <c r="T171" s="10">
        <f t="shared" si="7"/>
        <v>373255108.660842</v>
      </c>
      <c r="U171" s="9">
        <f t="shared" si="8"/>
        <v>373.25510866084198</v>
      </c>
    </row>
    <row r="172" spans="1:21" ht="15" x14ac:dyDescent="0.25">
      <c r="A172" s="3" t="s">
        <v>9</v>
      </c>
      <c r="B172" s="3" t="s">
        <v>9</v>
      </c>
      <c r="C172" s="4">
        <v>787</v>
      </c>
      <c r="D172" s="4" t="s">
        <v>70</v>
      </c>
      <c r="E172" s="4" t="str">
        <f t="shared" si="9"/>
        <v>787VN190</v>
      </c>
      <c r="F172" s="2">
        <v>0.5</v>
      </c>
      <c r="G172" s="2">
        <v>279</v>
      </c>
      <c r="H172" s="2">
        <v>1.28</v>
      </c>
      <c r="I172" s="2">
        <v>0.95</v>
      </c>
      <c r="J172" s="2">
        <v>187844</v>
      </c>
      <c r="K172" s="2">
        <v>166704</v>
      </c>
      <c r="L172" s="2">
        <v>268217535.278</v>
      </c>
      <c r="M172" s="2">
        <v>256672403.278</v>
      </c>
      <c r="N172" s="2">
        <v>720000</v>
      </c>
      <c r="O172" s="2">
        <v>10825132</v>
      </c>
      <c r="P172" s="2">
        <v>363085610.28957099</v>
      </c>
      <c r="Q172" s="2">
        <v>122389453</v>
      </c>
      <c r="R172" s="2">
        <v>117724933.85469</v>
      </c>
      <c r="S172" s="2">
        <v>122971223.434881</v>
      </c>
      <c r="T172" s="10">
        <f t="shared" si="7"/>
        <v>363085610.28957099</v>
      </c>
      <c r="U172" s="9">
        <f t="shared" si="8"/>
        <v>363.08561028957098</v>
      </c>
    </row>
    <row r="173" spans="1:21" ht="15" x14ac:dyDescent="0.25">
      <c r="A173" s="3" t="s">
        <v>9</v>
      </c>
      <c r="B173" s="3" t="s">
        <v>9</v>
      </c>
      <c r="C173" s="4">
        <v>787</v>
      </c>
      <c r="D173" s="4" t="s">
        <v>73</v>
      </c>
      <c r="E173" s="4" t="str">
        <f t="shared" si="9"/>
        <v>787VN196</v>
      </c>
      <c r="F173" s="2">
        <v>0.5</v>
      </c>
      <c r="G173" s="2">
        <v>222</v>
      </c>
      <c r="H173" s="2">
        <v>1.35</v>
      </c>
      <c r="I173" s="2">
        <v>0.95</v>
      </c>
      <c r="J173" s="2">
        <v>187844</v>
      </c>
      <c r="K173" s="2">
        <v>134088</v>
      </c>
      <c r="L173" s="2">
        <v>207455000</v>
      </c>
      <c r="M173" s="2">
        <v>206455000</v>
      </c>
      <c r="N173" s="2">
        <v>1000000</v>
      </c>
      <c r="O173" s="2">
        <v>0</v>
      </c>
      <c r="P173" s="2">
        <v>356606795.28652197</v>
      </c>
      <c r="Q173" s="2">
        <v>124040575</v>
      </c>
      <c r="R173" s="2">
        <v>110840206.0309</v>
      </c>
      <c r="S173" s="2">
        <v>121726014.255622</v>
      </c>
      <c r="T173" s="10">
        <f t="shared" si="7"/>
        <v>356606795.28652197</v>
      </c>
      <c r="U173" s="9">
        <f t="shared" si="8"/>
        <v>356.60679528652196</v>
      </c>
    </row>
    <row r="174" spans="1:21" ht="15" x14ac:dyDescent="0.25">
      <c r="A174" s="3" t="s">
        <v>9</v>
      </c>
      <c r="B174" s="3" t="s">
        <v>9</v>
      </c>
      <c r="C174" s="4">
        <v>787</v>
      </c>
      <c r="D174" s="4" t="s">
        <v>74</v>
      </c>
      <c r="E174" s="4" t="str">
        <f t="shared" si="9"/>
        <v>787VN197</v>
      </c>
      <c r="F174" s="2">
        <v>0.5</v>
      </c>
      <c r="G174" s="2">
        <v>130</v>
      </c>
      <c r="H174" s="2">
        <v>1.25</v>
      </c>
      <c r="I174" s="2">
        <v>0.97</v>
      </c>
      <c r="J174" s="2">
        <v>187844</v>
      </c>
      <c r="K174" s="2">
        <v>77312</v>
      </c>
      <c r="L174" s="2">
        <v>118938492.19</v>
      </c>
      <c r="M174" s="2">
        <v>117453076.19</v>
      </c>
      <c r="N174" s="2">
        <v>0</v>
      </c>
      <c r="O174" s="2">
        <v>1485416</v>
      </c>
      <c r="P174" s="2">
        <v>352499612.56234998</v>
      </c>
      <c r="Q174" s="2">
        <v>123149723</v>
      </c>
      <c r="R174" s="2">
        <v>105378599.02154</v>
      </c>
      <c r="S174" s="2">
        <v>123971290.54081</v>
      </c>
      <c r="T174" s="10">
        <f t="shared" si="7"/>
        <v>352499612.56234998</v>
      </c>
      <c r="U174" s="9">
        <f t="shared" si="8"/>
        <v>352.49961256234997</v>
      </c>
    </row>
    <row r="175" spans="1:21" ht="15" x14ac:dyDescent="0.25">
      <c r="A175" s="3" t="s">
        <v>9</v>
      </c>
      <c r="B175" s="3" t="s">
        <v>9</v>
      </c>
      <c r="C175" s="4">
        <v>787</v>
      </c>
      <c r="D175" s="4" t="s">
        <v>94</v>
      </c>
      <c r="E175" s="4" t="str">
        <f t="shared" si="9"/>
        <v>787VN259</v>
      </c>
      <c r="F175" s="2">
        <v>0.5</v>
      </c>
      <c r="G175" s="2">
        <v>245</v>
      </c>
      <c r="H175" s="2">
        <v>2.98</v>
      </c>
      <c r="I175" s="2">
        <v>2.62</v>
      </c>
      <c r="J175" s="2">
        <v>165496</v>
      </c>
      <c r="K175" s="2">
        <v>146168</v>
      </c>
      <c r="L175" s="2">
        <v>543564478.46899998</v>
      </c>
      <c r="M175" s="2">
        <v>543564478.46899998</v>
      </c>
      <c r="N175" s="2">
        <v>0</v>
      </c>
      <c r="O175" s="2">
        <v>0</v>
      </c>
      <c r="P175" s="2">
        <v>734583705.21789801</v>
      </c>
      <c r="Q175" s="2">
        <v>363412454</v>
      </c>
      <c r="R175" s="2">
        <v>138396120.19938001</v>
      </c>
      <c r="S175" s="2">
        <v>232775131.018518</v>
      </c>
      <c r="T175" s="10">
        <f t="shared" si="7"/>
        <v>734583705.21789801</v>
      </c>
      <c r="U175" s="9">
        <f t="shared" si="8"/>
        <v>734.583705217898</v>
      </c>
    </row>
    <row r="176" spans="1:21" ht="15" x14ac:dyDescent="0.25">
      <c r="A176" s="5" t="s">
        <v>9</v>
      </c>
      <c r="B176" s="3" t="s">
        <v>9</v>
      </c>
      <c r="C176" s="4">
        <v>787</v>
      </c>
      <c r="D176" s="4" t="s">
        <v>95</v>
      </c>
      <c r="E176" s="4" t="str">
        <f t="shared" si="9"/>
        <v>787VN7253</v>
      </c>
      <c r="F176" s="2">
        <v>0.5</v>
      </c>
      <c r="G176" s="2">
        <v>268</v>
      </c>
      <c r="H176" s="2">
        <v>3.52</v>
      </c>
      <c r="I176" s="2">
        <v>3.25</v>
      </c>
      <c r="J176" s="2">
        <v>187844</v>
      </c>
      <c r="K176" s="2">
        <v>161268</v>
      </c>
      <c r="L176" s="2">
        <v>583900789.28699994</v>
      </c>
      <c r="M176" s="2">
        <v>583900789.28699994</v>
      </c>
      <c r="N176" s="2">
        <v>0</v>
      </c>
      <c r="O176" s="2">
        <v>0</v>
      </c>
      <c r="P176" s="2">
        <v>1082897461.9000001</v>
      </c>
      <c r="Q176" s="2">
        <v>442742142</v>
      </c>
      <c r="R176" s="2">
        <v>279508131.079</v>
      </c>
      <c r="S176" s="2">
        <v>360647188.82099497</v>
      </c>
      <c r="T176" s="10">
        <f t="shared" si="7"/>
        <v>1082897461.9000001</v>
      </c>
      <c r="U176" s="9">
        <f t="shared" si="8"/>
        <v>1082.8974619000001</v>
      </c>
    </row>
    <row r="177" spans="1:21" ht="15" x14ac:dyDescent="0.25">
      <c r="A177" s="3" t="s">
        <v>23</v>
      </c>
      <c r="B177" s="3" t="s">
        <v>23</v>
      </c>
      <c r="C177" s="4">
        <v>330</v>
      </c>
      <c r="D177" s="4" t="s">
        <v>125</v>
      </c>
      <c r="E177" s="4" t="str">
        <f t="shared" si="9"/>
        <v>330VN208</v>
      </c>
      <c r="F177" s="2">
        <v>1.5</v>
      </c>
      <c r="G177" s="2">
        <v>598</v>
      </c>
      <c r="H177" s="2">
        <v>5.88</v>
      </c>
      <c r="I177" s="2">
        <v>4.91</v>
      </c>
      <c r="J177" s="2">
        <v>919996</v>
      </c>
      <c r="K177" s="2">
        <v>673002</v>
      </c>
      <c r="L177" s="2">
        <v>1369975876.3231912</v>
      </c>
      <c r="M177" s="2">
        <v>929756552.66799998</v>
      </c>
      <c r="N177" s="2">
        <v>6640346.6551911496</v>
      </c>
      <c r="O177" s="2">
        <v>433578977</v>
      </c>
      <c r="P177" s="2">
        <v>1689880998.9013469</v>
      </c>
      <c r="Q177" s="2">
        <v>642275366</v>
      </c>
      <c r="R177" s="2">
        <v>511442927.07282001</v>
      </c>
      <c r="S177" s="2">
        <v>536162705.82852697</v>
      </c>
      <c r="T177" s="10">
        <f t="shared" si="7"/>
        <v>563293666.30044901</v>
      </c>
      <c r="U177" s="9">
        <f t="shared" si="8"/>
        <v>563.29366630044899</v>
      </c>
    </row>
    <row r="178" spans="1:21" ht="15" x14ac:dyDescent="0.25">
      <c r="A178" s="3" t="s">
        <v>23</v>
      </c>
      <c r="B178" s="3" t="s">
        <v>23</v>
      </c>
      <c r="C178" s="4">
        <v>330</v>
      </c>
      <c r="D178" s="4" t="s">
        <v>126</v>
      </c>
      <c r="E178" s="4" t="str">
        <f t="shared" si="9"/>
        <v>330VN209</v>
      </c>
      <c r="F178" s="2">
        <v>1</v>
      </c>
      <c r="G178" s="2">
        <v>417</v>
      </c>
      <c r="H178" s="2">
        <v>4.25</v>
      </c>
      <c r="I178" s="2">
        <v>3.42</v>
      </c>
      <c r="J178" s="2">
        <v>602756</v>
      </c>
      <c r="K178" s="2">
        <v>472461</v>
      </c>
      <c r="L178" s="2">
        <v>934499998.73199999</v>
      </c>
      <c r="M178" s="2">
        <v>807074822.73199999</v>
      </c>
      <c r="N178" s="2">
        <v>560000</v>
      </c>
      <c r="O178" s="2">
        <v>126865176</v>
      </c>
      <c r="P178" s="2">
        <v>1180257927.6424091</v>
      </c>
      <c r="Q178" s="2">
        <v>437245080</v>
      </c>
      <c r="R178" s="2">
        <v>360480895.74975002</v>
      </c>
      <c r="S178" s="2">
        <v>382531951.89265901</v>
      </c>
      <c r="T178" s="10">
        <f t="shared" si="7"/>
        <v>590128963.82120454</v>
      </c>
      <c r="U178" s="9">
        <f t="shared" si="8"/>
        <v>590.12896382120459</v>
      </c>
    </row>
    <row r="179" spans="1:21" ht="15" x14ac:dyDescent="0.25">
      <c r="A179" s="3" t="s">
        <v>23</v>
      </c>
      <c r="B179" s="3" t="s">
        <v>23</v>
      </c>
      <c r="C179" s="4">
        <v>330</v>
      </c>
      <c r="D179" s="4" t="s">
        <v>127</v>
      </c>
      <c r="E179" s="4" t="str">
        <f t="shared" si="9"/>
        <v>330VN211</v>
      </c>
      <c r="F179" s="2">
        <v>0.5</v>
      </c>
      <c r="G179" s="2">
        <v>170</v>
      </c>
      <c r="H179" s="2">
        <v>2.08</v>
      </c>
      <c r="I179" s="2">
        <v>1.7</v>
      </c>
      <c r="J179" s="2">
        <v>301378</v>
      </c>
      <c r="K179" s="2">
        <v>190344</v>
      </c>
      <c r="L179" s="2">
        <v>280153120.21738303</v>
      </c>
      <c r="M179" s="2">
        <v>220661723.75999999</v>
      </c>
      <c r="N179" s="2">
        <v>2272938.45738278</v>
      </c>
      <c r="O179" s="2">
        <v>57218458</v>
      </c>
      <c r="P179" s="2">
        <v>548888995.49005604</v>
      </c>
      <c r="Q179" s="2">
        <v>206821240</v>
      </c>
      <c r="R179" s="2">
        <v>157535041.71399999</v>
      </c>
      <c r="S179" s="2">
        <v>184532713.77605599</v>
      </c>
      <c r="T179" s="10">
        <f t="shared" si="7"/>
        <v>548888995.49005604</v>
      </c>
      <c r="U179" s="9">
        <f t="shared" si="8"/>
        <v>548.888995490056</v>
      </c>
    </row>
    <row r="180" spans="1:21" ht="15" x14ac:dyDescent="0.25">
      <c r="A180" s="3" t="s">
        <v>23</v>
      </c>
      <c r="B180" s="3" t="s">
        <v>23</v>
      </c>
      <c r="C180" s="4">
        <v>330</v>
      </c>
      <c r="D180" s="4" t="s">
        <v>128</v>
      </c>
      <c r="E180" s="4" t="str">
        <f t="shared" si="9"/>
        <v>330VN212</v>
      </c>
      <c r="F180" s="2">
        <v>2.5</v>
      </c>
      <c r="G180" s="2">
        <v>1178</v>
      </c>
      <c r="H180" s="2">
        <v>10.299999999999999</v>
      </c>
      <c r="I180" s="2">
        <v>8.57</v>
      </c>
      <c r="J180" s="2">
        <v>1586200</v>
      </c>
      <c r="K180" s="2">
        <v>1324477</v>
      </c>
      <c r="L180" s="2">
        <v>2576306084.0088758</v>
      </c>
      <c r="M180" s="2">
        <v>1928849001.7120001</v>
      </c>
      <c r="N180" s="2">
        <v>2254097.2968772054</v>
      </c>
      <c r="O180" s="2">
        <v>645202985</v>
      </c>
      <c r="P180" s="2">
        <v>2904611209.8106103</v>
      </c>
      <c r="Q180" s="2">
        <v>1099567533</v>
      </c>
      <c r="R180" s="2">
        <v>865626383.41174996</v>
      </c>
      <c r="S180" s="2">
        <v>925411244.3988601</v>
      </c>
      <c r="T180" s="10">
        <f t="shared" si="7"/>
        <v>580922241.96212208</v>
      </c>
      <c r="U180" s="9">
        <f t="shared" si="8"/>
        <v>580.92224196212203</v>
      </c>
    </row>
    <row r="181" spans="1:21" ht="15" x14ac:dyDescent="0.25">
      <c r="A181" s="3" t="s">
        <v>23</v>
      </c>
      <c r="B181" s="3" t="s">
        <v>23</v>
      </c>
      <c r="C181" s="4">
        <v>330</v>
      </c>
      <c r="D181" s="4" t="s">
        <v>129</v>
      </c>
      <c r="E181" s="4" t="str">
        <f t="shared" si="9"/>
        <v>330VN216</v>
      </c>
      <c r="F181" s="2">
        <v>5.5</v>
      </c>
      <c r="G181" s="2">
        <v>2485</v>
      </c>
      <c r="H181" s="2">
        <v>22.87</v>
      </c>
      <c r="I181" s="2">
        <v>19.009999999999998</v>
      </c>
      <c r="J181" s="2">
        <v>3426192</v>
      </c>
      <c r="K181" s="2">
        <v>2787180</v>
      </c>
      <c r="L181" s="2">
        <v>6855215565.1890545</v>
      </c>
      <c r="M181" s="2">
        <v>4556113461.4040003</v>
      </c>
      <c r="N181" s="2">
        <v>41320534.785056464</v>
      </c>
      <c r="O181" s="2">
        <v>2257781569</v>
      </c>
      <c r="P181" s="2">
        <v>6538613322.8947668</v>
      </c>
      <c r="Q181" s="2">
        <v>2459650243</v>
      </c>
      <c r="R181" s="2">
        <v>1934213641.4313703</v>
      </c>
      <c r="S181" s="2">
        <v>2135175417.463397</v>
      </c>
      <c r="T181" s="10">
        <f t="shared" si="7"/>
        <v>594419392.99043334</v>
      </c>
      <c r="U181" s="9">
        <f t="shared" si="8"/>
        <v>594.41939299043338</v>
      </c>
    </row>
    <row r="182" spans="1:21" ht="15" x14ac:dyDescent="0.25">
      <c r="A182" s="3" t="s">
        <v>23</v>
      </c>
      <c r="B182" s="3" t="s">
        <v>23</v>
      </c>
      <c r="C182" s="4">
        <v>330</v>
      </c>
      <c r="D182" s="4" t="s">
        <v>130</v>
      </c>
      <c r="E182" s="4" t="str">
        <f t="shared" si="9"/>
        <v>330VN217</v>
      </c>
      <c r="F182" s="2">
        <v>0.5</v>
      </c>
      <c r="G182" s="2">
        <v>269</v>
      </c>
      <c r="H182" s="2">
        <v>2.12</v>
      </c>
      <c r="I182" s="2">
        <v>1.63</v>
      </c>
      <c r="J182" s="2">
        <v>317240</v>
      </c>
      <c r="K182" s="2">
        <v>304777</v>
      </c>
      <c r="L182" s="2">
        <v>694146826.72683299</v>
      </c>
      <c r="M182" s="2">
        <v>580551951.76999998</v>
      </c>
      <c r="N182" s="2">
        <v>6347409.9568330096</v>
      </c>
      <c r="O182" s="2">
        <v>107247465</v>
      </c>
      <c r="P182" s="2">
        <v>621011146.19405603</v>
      </c>
      <c r="Q182" s="2">
        <v>229231231</v>
      </c>
      <c r="R182" s="2">
        <v>186122871.21649</v>
      </c>
      <c r="S182" s="2">
        <v>205657043.977566</v>
      </c>
      <c r="T182" s="10">
        <f t="shared" si="7"/>
        <v>621011146.19405603</v>
      </c>
      <c r="U182" s="9">
        <f t="shared" si="8"/>
        <v>621.01114619405598</v>
      </c>
    </row>
    <row r="183" spans="1:21" ht="15" x14ac:dyDescent="0.25">
      <c r="A183" s="3" t="s">
        <v>23</v>
      </c>
      <c r="B183" s="3" t="s">
        <v>23</v>
      </c>
      <c r="C183" s="4">
        <v>330</v>
      </c>
      <c r="D183" s="4" t="s">
        <v>131</v>
      </c>
      <c r="E183" s="4" t="str">
        <f t="shared" si="9"/>
        <v>330VN218</v>
      </c>
      <c r="F183" s="2">
        <v>1.5</v>
      </c>
      <c r="G183" s="2">
        <v>640</v>
      </c>
      <c r="H183" s="2">
        <v>6.1499999999999995</v>
      </c>
      <c r="I183" s="2">
        <v>5.22</v>
      </c>
      <c r="J183" s="2">
        <v>951720</v>
      </c>
      <c r="K183" s="2">
        <v>713790</v>
      </c>
      <c r="L183" s="2">
        <v>1539266795.534734</v>
      </c>
      <c r="M183" s="2">
        <v>1154593660.7709999</v>
      </c>
      <c r="N183" s="2">
        <v>7966544.7637340901</v>
      </c>
      <c r="O183" s="2">
        <v>376706590</v>
      </c>
      <c r="P183" s="2">
        <v>1970047950.924906</v>
      </c>
      <c r="Q183" s="2">
        <v>710846397</v>
      </c>
      <c r="R183" s="2">
        <v>583940382.31967998</v>
      </c>
      <c r="S183" s="2">
        <v>675261171.60522604</v>
      </c>
      <c r="T183" s="10">
        <f t="shared" si="7"/>
        <v>656682650.30830204</v>
      </c>
      <c r="U183" s="9">
        <f t="shared" si="8"/>
        <v>656.68265030830207</v>
      </c>
    </row>
    <row r="184" spans="1:21" ht="15" x14ac:dyDescent="0.25">
      <c r="A184" s="3" t="s">
        <v>23</v>
      </c>
      <c r="B184" s="3" t="s">
        <v>23</v>
      </c>
      <c r="C184" s="4">
        <v>330</v>
      </c>
      <c r="D184" s="4" t="s">
        <v>132</v>
      </c>
      <c r="E184" s="4" t="str">
        <f t="shared" si="9"/>
        <v>330VN219</v>
      </c>
      <c r="F184" s="2">
        <v>1.5</v>
      </c>
      <c r="G184" s="2">
        <v>596</v>
      </c>
      <c r="H184" s="2">
        <v>6.41</v>
      </c>
      <c r="I184" s="2">
        <v>4.88</v>
      </c>
      <c r="J184" s="2">
        <v>935858</v>
      </c>
      <c r="K184" s="2">
        <v>675268</v>
      </c>
      <c r="L184" s="2">
        <v>908780619.81170392</v>
      </c>
      <c r="M184" s="2">
        <v>756748168.19099998</v>
      </c>
      <c r="N184" s="2">
        <v>16567683.62070331</v>
      </c>
      <c r="O184" s="2">
        <v>135464768</v>
      </c>
      <c r="P184" s="2">
        <v>1669363299.7771702</v>
      </c>
      <c r="Q184" s="2">
        <v>626759899</v>
      </c>
      <c r="R184" s="2">
        <v>502253804.42119002</v>
      </c>
      <c r="S184" s="2">
        <v>540349596.35598004</v>
      </c>
      <c r="T184" s="10">
        <f t="shared" si="7"/>
        <v>556454433.25905669</v>
      </c>
      <c r="U184" s="9">
        <f t="shared" si="8"/>
        <v>556.45443325905671</v>
      </c>
    </row>
    <row r="185" spans="1:21" ht="15" x14ac:dyDescent="0.25">
      <c r="A185" s="3" t="s">
        <v>23</v>
      </c>
      <c r="B185" s="3" t="s">
        <v>23</v>
      </c>
      <c r="C185" s="4">
        <v>330</v>
      </c>
      <c r="D185" s="4" t="s">
        <v>133</v>
      </c>
      <c r="E185" s="4" t="str">
        <f t="shared" si="9"/>
        <v>330VN220</v>
      </c>
      <c r="F185" s="2">
        <v>1.5</v>
      </c>
      <c r="G185" s="2">
        <v>679</v>
      </c>
      <c r="H185" s="2">
        <v>6.620000000000001</v>
      </c>
      <c r="I185" s="2">
        <v>5.33</v>
      </c>
      <c r="J185" s="2">
        <v>935858</v>
      </c>
      <c r="K185" s="2">
        <v>764775</v>
      </c>
      <c r="L185" s="2">
        <v>2188446356.1948562</v>
      </c>
      <c r="M185" s="2">
        <v>1462463257.2429998</v>
      </c>
      <c r="N185" s="2">
        <v>21297049.951855838</v>
      </c>
      <c r="O185" s="2">
        <v>704686049</v>
      </c>
      <c r="P185" s="2">
        <v>1819691444.0464809</v>
      </c>
      <c r="Q185" s="2">
        <v>683346705</v>
      </c>
      <c r="R185" s="2">
        <v>528594254.74301004</v>
      </c>
      <c r="S185" s="2">
        <v>607750484.30347097</v>
      </c>
      <c r="T185" s="10">
        <f t="shared" si="7"/>
        <v>606563814.68216026</v>
      </c>
      <c r="U185" s="9">
        <f t="shared" si="8"/>
        <v>606.56381468216023</v>
      </c>
    </row>
    <row r="186" spans="1:21" ht="15" x14ac:dyDescent="0.25">
      <c r="A186" s="3" t="s">
        <v>23</v>
      </c>
      <c r="B186" s="3" t="s">
        <v>23</v>
      </c>
      <c r="C186" s="4">
        <v>330</v>
      </c>
      <c r="D186" s="4" t="s">
        <v>134</v>
      </c>
      <c r="E186" s="4" t="str">
        <f t="shared" si="9"/>
        <v>330VN223</v>
      </c>
      <c r="F186" s="2">
        <v>5.5</v>
      </c>
      <c r="G186" s="2">
        <v>2517</v>
      </c>
      <c r="H186" s="2">
        <v>23.630000000000003</v>
      </c>
      <c r="I186" s="2">
        <v>19.25</v>
      </c>
      <c r="J186" s="2">
        <v>3394468</v>
      </c>
      <c r="K186" s="2">
        <v>2839298</v>
      </c>
      <c r="L186" s="2">
        <v>5938802950.3984594</v>
      </c>
      <c r="M186" s="2">
        <v>5192218703.3119993</v>
      </c>
      <c r="N186" s="2">
        <v>50195393.086460494</v>
      </c>
      <c r="O186" s="2">
        <v>696388854</v>
      </c>
      <c r="P186" s="2">
        <v>6693771736.174366</v>
      </c>
      <c r="Q186" s="2">
        <v>2447088532</v>
      </c>
      <c r="R186" s="2">
        <v>2063423277.3807704</v>
      </c>
      <c r="S186" s="2">
        <v>2183259926.7935967</v>
      </c>
      <c r="T186" s="10">
        <f t="shared" si="7"/>
        <v>608524703.28857875</v>
      </c>
      <c r="U186" s="9">
        <f t="shared" si="8"/>
        <v>608.52470328857873</v>
      </c>
    </row>
    <row r="187" spans="1:21" ht="15" x14ac:dyDescent="0.25">
      <c r="A187" s="3" t="s">
        <v>23</v>
      </c>
      <c r="B187" s="3" t="s">
        <v>23</v>
      </c>
      <c r="C187" s="4">
        <v>330</v>
      </c>
      <c r="D187" s="4" t="s">
        <v>135</v>
      </c>
      <c r="E187" s="4" t="str">
        <f t="shared" si="9"/>
        <v>330VN225</v>
      </c>
      <c r="F187" s="2">
        <v>7.5</v>
      </c>
      <c r="G187" s="2">
        <v>3545</v>
      </c>
      <c r="H187" s="2">
        <v>31.720000000000006</v>
      </c>
      <c r="I187" s="2">
        <v>25.690000000000005</v>
      </c>
      <c r="J187" s="2">
        <v>4584118</v>
      </c>
      <c r="K187" s="2">
        <v>3989293</v>
      </c>
      <c r="L187" s="2">
        <v>9582652858.0213718</v>
      </c>
      <c r="M187" s="2">
        <v>7877887561.0760002</v>
      </c>
      <c r="N187" s="2">
        <v>58144719.945372537</v>
      </c>
      <c r="O187" s="2">
        <v>1646620577</v>
      </c>
      <c r="P187" s="2">
        <v>9010436444.3635883</v>
      </c>
      <c r="Q187" s="2">
        <v>3262026629</v>
      </c>
      <c r="R187" s="2">
        <v>2862648913.4023299</v>
      </c>
      <c r="S187" s="2">
        <v>2885760901.961257</v>
      </c>
      <c r="T187" s="10">
        <f t="shared" si="7"/>
        <v>600695762.95757258</v>
      </c>
      <c r="U187" s="9">
        <f t="shared" si="8"/>
        <v>600.69576295757258</v>
      </c>
    </row>
    <row r="188" spans="1:21" ht="15" x14ac:dyDescent="0.25">
      <c r="A188" s="3" t="s">
        <v>23</v>
      </c>
      <c r="B188" s="3" t="s">
        <v>23</v>
      </c>
      <c r="C188" s="4">
        <v>330</v>
      </c>
      <c r="D188" s="4" t="s">
        <v>136</v>
      </c>
      <c r="E188" s="4" t="str">
        <f t="shared" si="9"/>
        <v>330VN226</v>
      </c>
      <c r="F188" s="2">
        <v>5</v>
      </c>
      <c r="G188" s="2">
        <v>2367</v>
      </c>
      <c r="H188" s="2">
        <v>21.63</v>
      </c>
      <c r="I188" s="2">
        <v>16.769999999999996</v>
      </c>
      <c r="J188" s="2">
        <v>3077228</v>
      </c>
      <c r="K188" s="2">
        <v>2658018</v>
      </c>
      <c r="L188" s="2">
        <v>7510288603.3854074</v>
      </c>
      <c r="M188" s="2">
        <v>4876930867.8009996</v>
      </c>
      <c r="N188" s="2">
        <v>59085597.584407084</v>
      </c>
      <c r="O188" s="2">
        <v>2574272138</v>
      </c>
      <c r="P188" s="2">
        <v>5876321696.8984585</v>
      </c>
      <c r="Q188" s="2">
        <v>2174045431</v>
      </c>
      <c r="R188" s="2">
        <v>1784190885.57429</v>
      </c>
      <c r="S188" s="2">
        <v>1918085380.3241677</v>
      </c>
      <c r="T188" s="10">
        <f t="shared" si="7"/>
        <v>587632169.6898458</v>
      </c>
      <c r="U188" s="9">
        <f t="shared" si="8"/>
        <v>587.6321696898458</v>
      </c>
    </row>
    <row r="189" spans="1:21" ht="15" x14ac:dyDescent="0.25">
      <c r="A189" s="3" t="s">
        <v>23</v>
      </c>
      <c r="B189" s="3" t="s">
        <v>23</v>
      </c>
      <c r="C189" s="4">
        <v>330</v>
      </c>
      <c r="D189" s="4" t="s">
        <v>137</v>
      </c>
      <c r="E189" s="4" t="str">
        <f t="shared" si="9"/>
        <v>330VN227</v>
      </c>
      <c r="F189" s="2">
        <v>24.5</v>
      </c>
      <c r="G189" s="2">
        <v>11615</v>
      </c>
      <c r="H189" s="2">
        <v>104.40999999999997</v>
      </c>
      <c r="I189" s="2">
        <v>83.410000000000011</v>
      </c>
      <c r="J189" s="2">
        <v>15195796</v>
      </c>
      <c r="K189" s="2">
        <v>13005707</v>
      </c>
      <c r="L189" s="2">
        <v>30442735294.625072</v>
      </c>
      <c r="M189" s="2">
        <v>25184386988.859005</v>
      </c>
      <c r="N189" s="2">
        <v>303621767.76607656</v>
      </c>
      <c r="O189" s="2">
        <v>4954726538</v>
      </c>
      <c r="P189" s="2">
        <v>29344778056.121662</v>
      </c>
      <c r="Q189" s="2">
        <v>10622412145</v>
      </c>
      <c r="R189" s="2">
        <v>9195322162.8719883</v>
      </c>
      <c r="S189" s="2">
        <v>9523391996.2496758</v>
      </c>
      <c r="T189" s="10">
        <f t="shared" si="7"/>
        <v>598873021.55350327</v>
      </c>
      <c r="U189" s="9">
        <f t="shared" si="8"/>
        <v>598.87302155350324</v>
      </c>
    </row>
    <row r="190" spans="1:21" ht="15" x14ac:dyDescent="0.25">
      <c r="A190" s="3" t="s">
        <v>23</v>
      </c>
      <c r="B190" s="3" t="s">
        <v>23</v>
      </c>
      <c r="C190" s="4">
        <v>330</v>
      </c>
      <c r="D190" s="4" t="s">
        <v>138</v>
      </c>
      <c r="E190" s="4" t="str">
        <f t="shared" si="9"/>
        <v>330VN228</v>
      </c>
      <c r="F190" s="2">
        <v>2.5</v>
      </c>
      <c r="G190" s="2">
        <v>962</v>
      </c>
      <c r="H190" s="2">
        <v>10.48</v>
      </c>
      <c r="I190" s="2">
        <v>8.3000000000000007</v>
      </c>
      <c r="J190" s="2">
        <v>1522752</v>
      </c>
      <c r="K190" s="2">
        <v>1072951</v>
      </c>
      <c r="L190" s="2">
        <v>2460199300.8981581</v>
      </c>
      <c r="M190" s="2">
        <v>1724703418.0470002</v>
      </c>
      <c r="N190" s="2">
        <v>4137253.8511580797</v>
      </c>
      <c r="O190" s="2">
        <v>731358629</v>
      </c>
      <c r="P190" s="2">
        <v>2888746829.3330541</v>
      </c>
      <c r="Q190" s="2">
        <v>1104624078</v>
      </c>
      <c r="R190" s="2">
        <v>866200944.90638006</v>
      </c>
      <c r="S190" s="2">
        <v>917921806.42667401</v>
      </c>
      <c r="T190" s="10">
        <f t="shared" si="7"/>
        <v>577749365.86661077</v>
      </c>
      <c r="U190" s="9">
        <f t="shared" si="8"/>
        <v>577.74936586661079</v>
      </c>
    </row>
    <row r="191" spans="1:21" ht="15" x14ac:dyDescent="0.25">
      <c r="A191" s="3" t="s">
        <v>23</v>
      </c>
      <c r="B191" s="3" t="s">
        <v>23</v>
      </c>
      <c r="C191" s="4">
        <v>330</v>
      </c>
      <c r="D191" s="4" t="s">
        <v>139</v>
      </c>
      <c r="E191" s="4" t="str">
        <f t="shared" si="9"/>
        <v>330VN229</v>
      </c>
      <c r="F191" s="2">
        <v>6.5</v>
      </c>
      <c r="G191" s="2">
        <v>2981</v>
      </c>
      <c r="H191" s="2">
        <v>29.109999999999996</v>
      </c>
      <c r="I191" s="2">
        <v>22.569999999999997</v>
      </c>
      <c r="J191" s="2">
        <v>4013086</v>
      </c>
      <c r="K191" s="2">
        <v>3318557</v>
      </c>
      <c r="L191" s="2">
        <v>8039370033.2080898</v>
      </c>
      <c r="M191" s="2">
        <v>6585112463.2789993</v>
      </c>
      <c r="N191" s="2">
        <v>51209601.929088883</v>
      </c>
      <c r="O191" s="2">
        <v>1403047968</v>
      </c>
      <c r="P191" s="2">
        <v>8058181156.554327</v>
      </c>
      <c r="Q191" s="2">
        <v>2949666386</v>
      </c>
      <c r="R191" s="2">
        <v>2485438660.4401197</v>
      </c>
      <c r="S191" s="2">
        <v>2616510555.1142073</v>
      </c>
      <c r="T191" s="10">
        <f t="shared" si="7"/>
        <v>619860088.96571743</v>
      </c>
      <c r="U191" s="9">
        <f t="shared" si="8"/>
        <v>619.86008896571741</v>
      </c>
    </row>
    <row r="192" spans="1:21" ht="15" x14ac:dyDescent="0.25">
      <c r="A192" s="3" t="s">
        <v>23</v>
      </c>
      <c r="B192" s="3" t="s">
        <v>23</v>
      </c>
      <c r="C192" s="4">
        <v>330</v>
      </c>
      <c r="D192" s="4" t="s">
        <v>140</v>
      </c>
      <c r="E192" s="4" t="str">
        <f t="shared" si="9"/>
        <v>330VN230</v>
      </c>
      <c r="F192" s="2">
        <v>4.5</v>
      </c>
      <c r="G192" s="2">
        <v>2151</v>
      </c>
      <c r="H192" s="2">
        <v>19.05</v>
      </c>
      <c r="I192" s="2">
        <v>14.990000000000002</v>
      </c>
      <c r="J192" s="2">
        <v>2759988</v>
      </c>
      <c r="K192" s="2">
        <v>2420088</v>
      </c>
      <c r="L192" s="2">
        <v>6164764917.7597113</v>
      </c>
      <c r="M192" s="2">
        <v>4242744224.8399997</v>
      </c>
      <c r="N192" s="2">
        <v>31233346.919711508</v>
      </c>
      <c r="O192" s="2">
        <v>1890787346</v>
      </c>
      <c r="P192" s="2">
        <v>5602712782.1634541</v>
      </c>
      <c r="Q192" s="2">
        <v>2015078878</v>
      </c>
      <c r="R192" s="2">
        <v>1716586323.8066401</v>
      </c>
      <c r="S192" s="2">
        <v>1871047580.3568132</v>
      </c>
      <c r="T192" s="10">
        <f t="shared" si="7"/>
        <v>622523642.46260595</v>
      </c>
      <c r="U192" s="9">
        <f t="shared" si="8"/>
        <v>622.52364246260595</v>
      </c>
    </row>
    <row r="193" spans="1:21" ht="15" x14ac:dyDescent="0.25">
      <c r="A193" s="3" t="s">
        <v>23</v>
      </c>
      <c r="B193" s="3" t="s">
        <v>23</v>
      </c>
      <c r="C193" s="4">
        <v>330</v>
      </c>
      <c r="D193" s="4" t="s">
        <v>141</v>
      </c>
      <c r="E193" s="4" t="str">
        <f t="shared" si="9"/>
        <v>330VN231</v>
      </c>
      <c r="F193" s="2">
        <v>5</v>
      </c>
      <c r="G193" s="2">
        <v>2306</v>
      </c>
      <c r="H193" s="2">
        <v>22.75</v>
      </c>
      <c r="I193" s="2">
        <v>17.689999999999998</v>
      </c>
      <c r="J193" s="2">
        <v>3093090</v>
      </c>
      <c r="K193" s="2">
        <v>2592304</v>
      </c>
      <c r="L193" s="2">
        <v>5464001550.0999727</v>
      </c>
      <c r="M193" s="2">
        <v>4471040029.0690002</v>
      </c>
      <c r="N193" s="2">
        <v>31704418.030975014</v>
      </c>
      <c r="O193" s="2">
        <v>961257103</v>
      </c>
      <c r="P193" s="2">
        <v>6208406392.7054195</v>
      </c>
      <c r="Q193" s="2">
        <v>2318935302</v>
      </c>
      <c r="R193" s="2">
        <v>1897691466.8172901</v>
      </c>
      <c r="S193" s="2">
        <v>1993067557.8881299</v>
      </c>
      <c r="T193" s="10">
        <f t="shared" si="7"/>
        <v>620840639.27054191</v>
      </c>
      <c r="U193" s="9">
        <f t="shared" si="8"/>
        <v>620.84063927054194</v>
      </c>
    </row>
    <row r="194" spans="1:21" ht="15" x14ac:dyDescent="0.25">
      <c r="A194" s="3" t="s">
        <v>23</v>
      </c>
      <c r="B194" s="3" t="s">
        <v>23</v>
      </c>
      <c r="C194" s="4">
        <v>330</v>
      </c>
      <c r="D194" s="4" t="s">
        <v>142</v>
      </c>
      <c r="E194" s="4" t="str">
        <f t="shared" si="9"/>
        <v>330VN232</v>
      </c>
      <c r="F194" s="2">
        <v>3</v>
      </c>
      <c r="G194" s="2">
        <v>1408</v>
      </c>
      <c r="H194" s="2">
        <v>12.5</v>
      </c>
      <c r="I194" s="2">
        <v>10.209999999999999</v>
      </c>
      <c r="J194" s="2">
        <v>1871716</v>
      </c>
      <c r="K194" s="2">
        <v>1573737</v>
      </c>
      <c r="L194" s="2">
        <v>3772968454.1124754</v>
      </c>
      <c r="M194" s="2">
        <v>2771833123.7519999</v>
      </c>
      <c r="N194" s="2">
        <v>24335500.360475052</v>
      </c>
      <c r="O194" s="2">
        <v>976799830</v>
      </c>
      <c r="P194" s="2">
        <v>3628701954.4928684</v>
      </c>
      <c r="Q194" s="2">
        <v>1352825012</v>
      </c>
      <c r="R194" s="2">
        <v>1092423393.36131</v>
      </c>
      <c r="S194" s="2">
        <v>1183453549.1315589</v>
      </c>
      <c r="T194" s="10">
        <f t="shared" si="7"/>
        <v>604783659.08214474</v>
      </c>
      <c r="U194" s="9">
        <f t="shared" si="8"/>
        <v>604.78365908214471</v>
      </c>
    </row>
    <row r="195" spans="1:21" ht="15" x14ac:dyDescent="0.25">
      <c r="A195" s="3" t="s">
        <v>23</v>
      </c>
      <c r="B195" s="3" t="s">
        <v>23</v>
      </c>
      <c r="C195" s="4">
        <v>330</v>
      </c>
      <c r="D195" s="4" t="s">
        <v>143</v>
      </c>
      <c r="E195" s="4" t="str">
        <f t="shared" si="9"/>
        <v>330VN233</v>
      </c>
      <c r="F195" s="2">
        <v>3</v>
      </c>
      <c r="G195" s="2">
        <v>1339</v>
      </c>
      <c r="H195" s="2">
        <v>12.850000000000001</v>
      </c>
      <c r="I195" s="2">
        <v>10.45</v>
      </c>
      <c r="J195" s="2">
        <v>1871716</v>
      </c>
      <c r="K195" s="2">
        <v>1498959</v>
      </c>
      <c r="L195" s="2">
        <v>3316427620.4958644</v>
      </c>
      <c r="M195" s="2">
        <v>2720060081.4650002</v>
      </c>
      <c r="N195" s="2">
        <v>28664914.030864246</v>
      </c>
      <c r="O195" s="2">
        <v>567702625</v>
      </c>
      <c r="P195" s="2">
        <v>3626287786.7517405</v>
      </c>
      <c r="Q195" s="2">
        <v>1349969588</v>
      </c>
      <c r="R195" s="2">
        <v>1100241397.45767</v>
      </c>
      <c r="S195" s="2">
        <v>1176076801.2940691</v>
      </c>
      <c r="T195" s="10">
        <f t="shared" si="7"/>
        <v>604381297.79195678</v>
      </c>
      <c r="U195" s="9">
        <f t="shared" si="8"/>
        <v>604.38129779195674</v>
      </c>
    </row>
    <row r="196" spans="1:21" ht="15" x14ac:dyDescent="0.25">
      <c r="A196" s="3" t="s">
        <v>23</v>
      </c>
      <c r="B196" s="3" t="s">
        <v>23</v>
      </c>
      <c r="C196" s="4">
        <v>330</v>
      </c>
      <c r="D196" s="4" t="s">
        <v>144</v>
      </c>
      <c r="E196" s="4" t="str">
        <f t="shared" si="9"/>
        <v>330VN236</v>
      </c>
      <c r="F196" s="2">
        <v>8</v>
      </c>
      <c r="G196" s="2">
        <v>3736</v>
      </c>
      <c r="H196" s="2">
        <v>33.15</v>
      </c>
      <c r="I196" s="2">
        <v>27.769999999999996</v>
      </c>
      <c r="J196" s="2">
        <v>4869634</v>
      </c>
      <c r="K196" s="2">
        <v>4186435</v>
      </c>
      <c r="L196" s="2">
        <v>10022816130.770123</v>
      </c>
      <c r="M196" s="2">
        <v>7803518386.9459991</v>
      </c>
      <c r="N196" s="2">
        <v>47769698.82412</v>
      </c>
      <c r="O196" s="2">
        <v>2171528045</v>
      </c>
      <c r="P196" s="2">
        <v>9726530689.8542099</v>
      </c>
      <c r="Q196" s="2">
        <v>3630336409</v>
      </c>
      <c r="R196" s="2">
        <v>2989168326.6126094</v>
      </c>
      <c r="S196" s="2">
        <v>3108370673.2416</v>
      </c>
      <c r="T196" s="10">
        <f t="shared" ref="T196:T259" si="10">P196/F196/2</f>
        <v>607908168.11588812</v>
      </c>
      <c r="U196" s="9">
        <f t="shared" ref="U196:U259" si="11">T196/10^6</f>
        <v>607.90816811588809</v>
      </c>
    </row>
    <row r="197" spans="1:21" ht="15" x14ac:dyDescent="0.25">
      <c r="A197" s="3" t="s">
        <v>23</v>
      </c>
      <c r="B197" s="3" t="s">
        <v>23</v>
      </c>
      <c r="C197" s="4">
        <v>330</v>
      </c>
      <c r="D197" s="4" t="s">
        <v>145</v>
      </c>
      <c r="E197" s="4" t="str">
        <f t="shared" si="9"/>
        <v>330VN237</v>
      </c>
      <c r="F197" s="2">
        <v>9</v>
      </c>
      <c r="G197" s="2">
        <v>4555</v>
      </c>
      <c r="H197" s="2">
        <v>40.49</v>
      </c>
      <c r="I197" s="2">
        <v>31.999999999999996</v>
      </c>
      <c r="J197" s="2">
        <v>5551700</v>
      </c>
      <c r="K197" s="2">
        <v>5091702</v>
      </c>
      <c r="L197" s="2">
        <v>11175303501.482656</v>
      </c>
      <c r="M197" s="2">
        <v>9046307203.5170002</v>
      </c>
      <c r="N197" s="2">
        <v>96179017.965653285</v>
      </c>
      <c r="O197" s="2">
        <v>2032817280</v>
      </c>
      <c r="P197" s="2">
        <v>11352566323.161278</v>
      </c>
      <c r="Q197" s="2">
        <v>4052262768</v>
      </c>
      <c r="R197" s="2">
        <v>3555808011.3940301</v>
      </c>
      <c r="S197" s="2">
        <v>3765092673.7672472</v>
      </c>
      <c r="T197" s="10">
        <f t="shared" si="10"/>
        <v>630698129.06451547</v>
      </c>
      <c r="U197" s="9">
        <f t="shared" si="11"/>
        <v>630.69812906451546</v>
      </c>
    </row>
    <row r="198" spans="1:21" ht="15" x14ac:dyDescent="0.25">
      <c r="A198" s="3" t="s">
        <v>23</v>
      </c>
      <c r="B198" s="3" t="s">
        <v>23</v>
      </c>
      <c r="C198" s="4">
        <v>330</v>
      </c>
      <c r="D198" s="4" t="s">
        <v>146</v>
      </c>
      <c r="E198" s="4" t="str">
        <f t="shared" si="9"/>
        <v>330VN238</v>
      </c>
      <c r="F198" s="2">
        <v>21</v>
      </c>
      <c r="G198" s="2">
        <v>10321</v>
      </c>
      <c r="H198" s="2">
        <v>90.799999999999969</v>
      </c>
      <c r="I198" s="2">
        <v>74.69</v>
      </c>
      <c r="J198" s="2">
        <v>13038564</v>
      </c>
      <c r="K198" s="2">
        <v>11511280</v>
      </c>
      <c r="L198" s="2">
        <v>31821700630.606064</v>
      </c>
      <c r="M198" s="2">
        <v>20989044552.395992</v>
      </c>
      <c r="N198" s="2">
        <v>241045208.21007487</v>
      </c>
      <c r="O198" s="2">
        <v>10591610870</v>
      </c>
      <c r="P198" s="2">
        <v>26283725798.227463</v>
      </c>
      <c r="Q198" s="2">
        <v>9814576858</v>
      </c>
      <c r="R198" s="2">
        <v>7974171602.5368891</v>
      </c>
      <c r="S198" s="2">
        <v>8496336555.6905794</v>
      </c>
      <c r="T198" s="10">
        <f t="shared" si="10"/>
        <v>625802995.19589198</v>
      </c>
      <c r="U198" s="9">
        <f t="shared" si="11"/>
        <v>625.80299519589198</v>
      </c>
    </row>
    <row r="199" spans="1:21" ht="15" x14ac:dyDescent="0.25">
      <c r="A199" s="3" t="s">
        <v>23</v>
      </c>
      <c r="B199" s="3" t="s">
        <v>23</v>
      </c>
      <c r="C199" s="4">
        <v>330</v>
      </c>
      <c r="D199" s="4" t="s">
        <v>147</v>
      </c>
      <c r="E199" s="4" t="str">
        <f t="shared" si="9"/>
        <v>330VN239</v>
      </c>
      <c r="F199" s="2">
        <v>15</v>
      </c>
      <c r="G199" s="2">
        <v>7890</v>
      </c>
      <c r="H199" s="2">
        <v>65.27</v>
      </c>
      <c r="I199" s="2">
        <v>53.46</v>
      </c>
      <c r="J199" s="2">
        <v>9469614</v>
      </c>
      <c r="K199" s="2">
        <v>8813607</v>
      </c>
      <c r="L199" s="2">
        <v>18744910099.861496</v>
      </c>
      <c r="M199" s="2">
        <v>16813774358.066999</v>
      </c>
      <c r="N199" s="2">
        <v>129136333.79449454</v>
      </c>
      <c r="O199" s="2">
        <v>1801999408</v>
      </c>
      <c r="P199" s="2">
        <v>19357727083.050747</v>
      </c>
      <c r="Q199" s="2">
        <v>7043587018</v>
      </c>
      <c r="R199" s="2">
        <v>5967841693.3107996</v>
      </c>
      <c r="S199" s="2">
        <v>6326109712.7399406</v>
      </c>
      <c r="T199" s="10">
        <f t="shared" si="10"/>
        <v>645257569.43502486</v>
      </c>
      <c r="U199" s="9">
        <f t="shared" si="11"/>
        <v>645.25756943502483</v>
      </c>
    </row>
    <row r="200" spans="1:21" ht="15" x14ac:dyDescent="0.25">
      <c r="A200" s="3" t="s">
        <v>23</v>
      </c>
      <c r="B200" s="3" t="s">
        <v>23</v>
      </c>
      <c r="C200" s="4">
        <v>330</v>
      </c>
      <c r="D200" s="4" t="s">
        <v>148</v>
      </c>
      <c r="E200" s="4" t="str">
        <f t="shared" si="9"/>
        <v>330VN242</v>
      </c>
      <c r="F200" s="2">
        <v>71.5</v>
      </c>
      <c r="G200" s="2">
        <v>36560</v>
      </c>
      <c r="H200" s="2">
        <v>301.03999999999996</v>
      </c>
      <c r="I200" s="2">
        <v>249.06000000000006</v>
      </c>
      <c r="J200" s="2">
        <v>45111528</v>
      </c>
      <c r="K200" s="2">
        <v>40981743</v>
      </c>
      <c r="L200" s="2">
        <v>105068165975.77492</v>
      </c>
      <c r="M200" s="2">
        <v>74875274867.304016</v>
      </c>
      <c r="N200" s="2">
        <v>156308364.47089255</v>
      </c>
      <c r="O200" s="2">
        <v>30036582744</v>
      </c>
      <c r="P200" s="2">
        <v>90965993153.959229</v>
      </c>
      <c r="Q200" s="2">
        <v>33661201981</v>
      </c>
      <c r="R200" s="2">
        <v>27549491885.697956</v>
      </c>
      <c r="S200" s="2">
        <v>29749647023.261246</v>
      </c>
      <c r="T200" s="10">
        <f t="shared" si="10"/>
        <v>636125826.25146317</v>
      </c>
      <c r="U200" s="9">
        <f t="shared" si="11"/>
        <v>636.1258262514632</v>
      </c>
    </row>
    <row r="201" spans="1:21" ht="15" x14ac:dyDescent="0.25">
      <c r="A201" s="3" t="s">
        <v>23</v>
      </c>
      <c r="B201" s="3" t="s">
        <v>23</v>
      </c>
      <c r="C201" s="4">
        <v>330</v>
      </c>
      <c r="D201" s="4" t="s">
        <v>149</v>
      </c>
      <c r="E201" s="4" t="str">
        <f t="shared" si="9"/>
        <v>330VN243</v>
      </c>
      <c r="F201" s="2">
        <v>15.5</v>
      </c>
      <c r="G201" s="2">
        <v>7558</v>
      </c>
      <c r="H201" s="2">
        <v>67.009999999999991</v>
      </c>
      <c r="I201" s="2">
        <v>54.729999999999983</v>
      </c>
      <c r="J201" s="2">
        <v>9770992</v>
      </c>
      <c r="K201" s="2">
        <v>8437451</v>
      </c>
      <c r="L201" s="2">
        <v>17087066221.412579</v>
      </c>
      <c r="M201" s="2">
        <v>14492875164.649</v>
      </c>
      <c r="N201" s="2">
        <v>101439232.76357584</v>
      </c>
      <c r="O201" s="2">
        <v>2492751824</v>
      </c>
      <c r="P201" s="2">
        <v>19808911476.01601</v>
      </c>
      <c r="Q201" s="2">
        <v>7232472011</v>
      </c>
      <c r="R201" s="2">
        <v>6137586983.4354792</v>
      </c>
      <c r="S201" s="2">
        <v>6438852481.5805292</v>
      </c>
      <c r="T201" s="10">
        <f t="shared" si="10"/>
        <v>638997144.38761318</v>
      </c>
      <c r="U201" s="9">
        <f t="shared" si="11"/>
        <v>638.99714438761316</v>
      </c>
    </row>
    <row r="202" spans="1:21" ht="15" x14ac:dyDescent="0.25">
      <c r="A202" s="3" t="s">
        <v>23</v>
      </c>
      <c r="B202" s="3" t="s">
        <v>23</v>
      </c>
      <c r="C202" s="4">
        <v>330</v>
      </c>
      <c r="D202" s="4" t="s">
        <v>150</v>
      </c>
      <c r="E202" s="4" t="str">
        <f t="shared" si="9"/>
        <v>330VN246</v>
      </c>
      <c r="F202" s="2">
        <v>53.5</v>
      </c>
      <c r="G202" s="2">
        <v>25607</v>
      </c>
      <c r="H202" s="2">
        <v>221.96000000000006</v>
      </c>
      <c r="I202" s="2">
        <v>183.45000000000007</v>
      </c>
      <c r="J202" s="2">
        <v>33817784</v>
      </c>
      <c r="K202" s="2">
        <v>28675097</v>
      </c>
      <c r="L202" s="2">
        <v>68951217357.414047</v>
      </c>
      <c r="M202" s="2">
        <v>51198964688.961998</v>
      </c>
      <c r="N202" s="2">
        <v>119030895.45203441</v>
      </c>
      <c r="O202" s="2">
        <v>17633221773</v>
      </c>
      <c r="P202" s="2">
        <v>67076847206.710335</v>
      </c>
      <c r="Q202" s="2">
        <v>25118759116</v>
      </c>
      <c r="R202" s="2">
        <v>19891554816.178852</v>
      </c>
      <c r="S202" s="2">
        <v>22090972150.531509</v>
      </c>
      <c r="T202" s="10">
        <f t="shared" si="10"/>
        <v>626886422.49261999</v>
      </c>
      <c r="U202" s="9">
        <f t="shared" si="11"/>
        <v>626.88642249262</v>
      </c>
    </row>
    <row r="203" spans="1:21" ht="15" x14ac:dyDescent="0.25">
      <c r="A203" s="3" t="s">
        <v>23</v>
      </c>
      <c r="B203" s="3" t="s">
        <v>23</v>
      </c>
      <c r="C203" s="4">
        <v>330</v>
      </c>
      <c r="D203" s="4" t="s">
        <v>151</v>
      </c>
      <c r="E203" s="4" t="str">
        <f t="shared" si="9"/>
        <v>330VN247</v>
      </c>
      <c r="F203" s="2">
        <v>11</v>
      </c>
      <c r="G203" s="2">
        <v>5611</v>
      </c>
      <c r="H203" s="2">
        <v>48.64</v>
      </c>
      <c r="I203" s="2">
        <v>38.940000000000005</v>
      </c>
      <c r="J203" s="2">
        <v>6899970</v>
      </c>
      <c r="K203" s="2">
        <v>6301746</v>
      </c>
      <c r="L203" s="2">
        <v>12842014637.900377</v>
      </c>
      <c r="M203" s="2">
        <v>11265952332.134001</v>
      </c>
      <c r="N203" s="2">
        <v>87712151.766376436</v>
      </c>
      <c r="O203" s="2">
        <v>1488350154</v>
      </c>
      <c r="P203" s="2">
        <v>14107090123.105982</v>
      </c>
      <c r="Q203" s="2">
        <v>5183940241</v>
      </c>
      <c r="R203" s="2">
        <v>4322953664.6578102</v>
      </c>
      <c r="S203" s="2">
        <v>4600196217.4481688</v>
      </c>
      <c r="T203" s="10">
        <f t="shared" si="10"/>
        <v>641231369.23209012</v>
      </c>
      <c r="U203" s="9">
        <f t="shared" si="11"/>
        <v>641.23136923209006</v>
      </c>
    </row>
    <row r="204" spans="1:21" ht="15" x14ac:dyDescent="0.25">
      <c r="A204" s="3" t="s">
        <v>23</v>
      </c>
      <c r="B204" s="3" t="s">
        <v>23</v>
      </c>
      <c r="C204" s="4">
        <v>330</v>
      </c>
      <c r="D204" s="4" t="s">
        <v>152</v>
      </c>
      <c r="E204" s="4" t="str">
        <f t="shared" si="9"/>
        <v>330VN248</v>
      </c>
      <c r="F204" s="2">
        <v>18.5</v>
      </c>
      <c r="G204" s="2">
        <v>9591</v>
      </c>
      <c r="H204" s="2">
        <v>76.03</v>
      </c>
      <c r="I204" s="2">
        <v>63.97</v>
      </c>
      <c r="J204" s="2">
        <v>11737880</v>
      </c>
      <c r="K204" s="2">
        <v>10764633</v>
      </c>
      <c r="L204" s="2">
        <v>27174941465.303486</v>
      </c>
      <c r="M204" s="2">
        <v>21483906141.120003</v>
      </c>
      <c r="N204" s="2">
        <v>-34221495.816515431</v>
      </c>
      <c r="O204" s="2">
        <v>5725256820</v>
      </c>
      <c r="P204" s="2">
        <v>24079838261.818054</v>
      </c>
      <c r="Q204" s="2">
        <v>8791059699</v>
      </c>
      <c r="R204" s="2">
        <v>7263148936.8133793</v>
      </c>
      <c r="S204" s="2">
        <v>8025629626.0046835</v>
      </c>
      <c r="T204" s="10">
        <f t="shared" si="10"/>
        <v>650806439.50859606</v>
      </c>
      <c r="U204" s="9">
        <f t="shared" si="11"/>
        <v>650.8064395085961</v>
      </c>
    </row>
    <row r="205" spans="1:21" ht="15" x14ac:dyDescent="0.25">
      <c r="A205" s="3" t="s">
        <v>23</v>
      </c>
      <c r="B205" s="3" t="s">
        <v>23</v>
      </c>
      <c r="C205" s="4">
        <v>330</v>
      </c>
      <c r="D205" s="4" t="s">
        <v>153</v>
      </c>
      <c r="E205" s="4" t="str">
        <f t="shared" si="9"/>
        <v>330VN249</v>
      </c>
      <c r="F205" s="2">
        <v>19</v>
      </c>
      <c r="G205" s="2">
        <v>9413</v>
      </c>
      <c r="H205" s="2">
        <v>84.220000000000013</v>
      </c>
      <c r="I205" s="2">
        <v>66.97</v>
      </c>
      <c r="J205" s="2">
        <v>12007534</v>
      </c>
      <c r="K205" s="2">
        <v>10548230</v>
      </c>
      <c r="L205" s="2">
        <v>24275263089.519276</v>
      </c>
      <c r="M205" s="2">
        <v>20703802663.893005</v>
      </c>
      <c r="N205" s="2">
        <v>-7223855.3737227023</v>
      </c>
      <c r="O205" s="2">
        <v>3578684281</v>
      </c>
      <c r="P205" s="2">
        <v>24964344612.224232</v>
      </c>
      <c r="Q205" s="2">
        <v>9245307632</v>
      </c>
      <c r="R205" s="2">
        <v>7521490357.0331888</v>
      </c>
      <c r="S205" s="2">
        <v>8197546623.191041</v>
      </c>
      <c r="T205" s="10">
        <f t="shared" si="10"/>
        <v>656956437.16379559</v>
      </c>
      <c r="U205" s="9">
        <f t="shared" si="11"/>
        <v>656.95643716379561</v>
      </c>
    </row>
    <row r="206" spans="1:21" ht="15" x14ac:dyDescent="0.25">
      <c r="A206" s="3" t="s">
        <v>23</v>
      </c>
      <c r="B206" s="3" t="s">
        <v>23</v>
      </c>
      <c r="C206" s="4">
        <v>330</v>
      </c>
      <c r="D206" s="4" t="s">
        <v>154</v>
      </c>
      <c r="E206" s="4" t="str">
        <f t="shared" si="9"/>
        <v>330VN252</v>
      </c>
      <c r="F206" s="2">
        <v>6</v>
      </c>
      <c r="G206" s="2">
        <v>2798</v>
      </c>
      <c r="H206" s="2">
        <v>24.74</v>
      </c>
      <c r="I206" s="2">
        <v>20.38</v>
      </c>
      <c r="J206" s="2">
        <v>3791018</v>
      </c>
      <c r="K206" s="2">
        <v>3133878</v>
      </c>
      <c r="L206" s="2">
        <v>5808505308.7650013</v>
      </c>
      <c r="M206" s="2">
        <v>4709670745.3990002</v>
      </c>
      <c r="N206" s="2">
        <v>57482040.366001807</v>
      </c>
      <c r="O206" s="2">
        <v>1041352523</v>
      </c>
      <c r="P206" s="2">
        <v>7004122243.2618399</v>
      </c>
      <c r="Q206" s="2">
        <v>2662322596</v>
      </c>
      <c r="R206" s="2">
        <v>2063429716.1680202</v>
      </c>
      <c r="S206" s="2">
        <v>2278369931.0938206</v>
      </c>
      <c r="T206" s="10">
        <f t="shared" si="10"/>
        <v>583676853.60515332</v>
      </c>
      <c r="U206" s="9">
        <f t="shared" si="11"/>
        <v>583.67685360515327</v>
      </c>
    </row>
    <row r="207" spans="1:21" ht="15" x14ac:dyDescent="0.25">
      <c r="A207" s="3" t="s">
        <v>23</v>
      </c>
      <c r="B207" s="3" t="s">
        <v>23</v>
      </c>
      <c r="C207" s="4">
        <v>330</v>
      </c>
      <c r="D207" s="4" t="s">
        <v>92</v>
      </c>
      <c r="E207" s="4" t="str">
        <f t="shared" si="9"/>
        <v>330VN253</v>
      </c>
      <c r="F207" s="2">
        <v>56</v>
      </c>
      <c r="G207" s="2">
        <v>27769</v>
      </c>
      <c r="H207" s="2">
        <v>247.7700000000001</v>
      </c>
      <c r="I207" s="2">
        <v>197.24000000000007</v>
      </c>
      <c r="J207" s="2">
        <v>35277088</v>
      </c>
      <c r="K207" s="2">
        <v>31124643</v>
      </c>
      <c r="L207" s="2">
        <v>67521623963.101776</v>
      </c>
      <c r="M207" s="2">
        <v>57271469531.450996</v>
      </c>
      <c r="N207" s="2">
        <v>278027450.65077871</v>
      </c>
      <c r="O207" s="2">
        <v>9972126981</v>
      </c>
      <c r="P207" s="2">
        <v>70524957025.778992</v>
      </c>
      <c r="Q207" s="2">
        <v>26099765156</v>
      </c>
      <c r="R207" s="2">
        <v>21744174898.495995</v>
      </c>
      <c r="S207" s="2">
        <v>22708756954.283031</v>
      </c>
      <c r="T207" s="10">
        <f t="shared" si="10"/>
        <v>629687116.30159819</v>
      </c>
      <c r="U207" s="9">
        <f t="shared" si="11"/>
        <v>629.68711630159817</v>
      </c>
    </row>
    <row r="208" spans="1:21" ht="15" x14ac:dyDescent="0.25">
      <c r="A208" s="3" t="s">
        <v>23</v>
      </c>
      <c r="B208" s="3" t="s">
        <v>23</v>
      </c>
      <c r="C208" s="4">
        <v>330</v>
      </c>
      <c r="D208" s="4" t="s">
        <v>155</v>
      </c>
      <c r="E208" s="4" t="str">
        <f t="shared" si="9"/>
        <v>330VN256</v>
      </c>
      <c r="F208" s="2">
        <v>12</v>
      </c>
      <c r="G208" s="2">
        <v>5628</v>
      </c>
      <c r="H208" s="2">
        <v>51.070000000000007</v>
      </c>
      <c r="I208" s="2">
        <v>40.280000000000008</v>
      </c>
      <c r="J208" s="2">
        <v>7550312</v>
      </c>
      <c r="K208" s="2">
        <v>6325539</v>
      </c>
      <c r="L208" s="2">
        <v>13381829769.481297</v>
      </c>
      <c r="M208" s="2">
        <v>11268193000.193001</v>
      </c>
      <c r="N208" s="2">
        <v>45635992.288295254</v>
      </c>
      <c r="O208" s="2">
        <v>2068000777</v>
      </c>
      <c r="P208" s="2">
        <v>14544280709.909344</v>
      </c>
      <c r="Q208" s="2">
        <v>5456771622</v>
      </c>
      <c r="R208" s="2">
        <v>4327515452.2722692</v>
      </c>
      <c r="S208" s="2">
        <v>4759993635.6370745</v>
      </c>
      <c r="T208" s="10">
        <f t="shared" si="10"/>
        <v>606011696.24622262</v>
      </c>
      <c r="U208" s="9">
        <f t="shared" si="11"/>
        <v>606.01169624622264</v>
      </c>
    </row>
    <row r="209" spans="1:21" ht="15" x14ac:dyDescent="0.25">
      <c r="A209" s="3" t="s">
        <v>23</v>
      </c>
      <c r="B209" s="3" t="s">
        <v>23</v>
      </c>
      <c r="C209" s="4">
        <v>330</v>
      </c>
      <c r="D209" s="4" t="s">
        <v>156</v>
      </c>
      <c r="E209" s="4" t="str">
        <f t="shared" si="9"/>
        <v>330VN257</v>
      </c>
      <c r="F209" s="2">
        <v>22</v>
      </c>
      <c r="G209" s="2">
        <v>10494</v>
      </c>
      <c r="H209" s="2">
        <v>94.330000000000027</v>
      </c>
      <c r="I209" s="2">
        <v>75.91</v>
      </c>
      <c r="J209" s="2">
        <v>13784078</v>
      </c>
      <c r="K209" s="2">
        <v>11782067</v>
      </c>
      <c r="L209" s="2">
        <v>25713513371.315121</v>
      </c>
      <c r="M209" s="2">
        <v>21629137971.193001</v>
      </c>
      <c r="N209" s="2">
        <v>39721437.122124322</v>
      </c>
      <c r="O209" s="2">
        <v>4044653963</v>
      </c>
      <c r="P209" s="2">
        <v>27767573775.822872</v>
      </c>
      <c r="Q209" s="2">
        <v>10121480780</v>
      </c>
      <c r="R209" s="2">
        <v>8420891812.8533802</v>
      </c>
      <c r="S209" s="2">
        <v>9225201182.9694939</v>
      </c>
      <c r="T209" s="10">
        <f t="shared" si="10"/>
        <v>631081222.17779255</v>
      </c>
      <c r="U209" s="9">
        <f t="shared" si="11"/>
        <v>631.0812221777926</v>
      </c>
    </row>
    <row r="210" spans="1:21" ht="15" x14ac:dyDescent="0.25">
      <c r="A210" s="3" t="s">
        <v>23</v>
      </c>
      <c r="B210" s="3" t="s">
        <v>23</v>
      </c>
      <c r="C210" s="4">
        <v>330</v>
      </c>
      <c r="D210" s="4" t="s">
        <v>157</v>
      </c>
      <c r="E210" s="4" t="str">
        <f t="shared" si="9"/>
        <v>330VN258</v>
      </c>
      <c r="F210" s="2">
        <v>6</v>
      </c>
      <c r="G210" s="2">
        <v>2520</v>
      </c>
      <c r="H210" s="2">
        <v>24.969999999999995</v>
      </c>
      <c r="I210" s="2">
        <v>20.499999999999996</v>
      </c>
      <c r="J210" s="2">
        <v>3775156</v>
      </c>
      <c r="K210" s="2">
        <v>2825702</v>
      </c>
      <c r="L210" s="2">
        <v>5752488021.2826977</v>
      </c>
      <c r="M210" s="2">
        <v>4699888442.1859989</v>
      </c>
      <c r="N210" s="2">
        <v>23582613.096698135</v>
      </c>
      <c r="O210" s="2">
        <v>1029016966</v>
      </c>
      <c r="P210" s="2">
        <v>7278710478.9030724</v>
      </c>
      <c r="Q210" s="2">
        <v>2748199476</v>
      </c>
      <c r="R210" s="2">
        <v>2134713610.40204</v>
      </c>
      <c r="S210" s="2">
        <v>2395797392.5010319</v>
      </c>
      <c r="T210" s="10">
        <f t="shared" si="10"/>
        <v>606559206.57525599</v>
      </c>
      <c r="U210" s="9">
        <f t="shared" si="11"/>
        <v>606.55920657525598</v>
      </c>
    </row>
    <row r="211" spans="1:21" ht="15" x14ac:dyDescent="0.25">
      <c r="A211" s="3" t="s">
        <v>23</v>
      </c>
      <c r="B211" s="3" t="s">
        <v>23</v>
      </c>
      <c r="C211" s="4">
        <v>330</v>
      </c>
      <c r="D211" s="4" t="s">
        <v>94</v>
      </c>
      <c r="E211" s="4" t="str">
        <f t="shared" si="9"/>
        <v>330VN259</v>
      </c>
      <c r="F211" s="2">
        <v>49.5</v>
      </c>
      <c r="G211" s="2">
        <v>25038</v>
      </c>
      <c r="H211" s="2">
        <v>215.51000000000005</v>
      </c>
      <c r="I211" s="2">
        <v>173.18</v>
      </c>
      <c r="J211" s="2">
        <v>31168830</v>
      </c>
      <c r="K211" s="2">
        <v>28167513</v>
      </c>
      <c r="L211" s="2">
        <v>65150022761.195114</v>
      </c>
      <c r="M211" s="2">
        <v>55207042392.698006</v>
      </c>
      <c r="N211" s="2">
        <v>208626681.49712577</v>
      </c>
      <c r="O211" s="2">
        <v>9734353687</v>
      </c>
      <c r="P211" s="2">
        <v>63288702058.702507</v>
      </c>
      <c r="Q211" s="2">
        <v>23008636637</v>
      </c>
      <c r="R211" s="2">
        <v>19435332845.706177</v>
      </c>
      <c r="S211" s="2">
        <v>20841025091.996323</v>
      </c>
      <c r="T211" s="10">
        <f t="shared" si="10"/>
        <v>639279818.77477276</v>
      </c>
      <c r="U211" s="9">
        <f t="shared" si="11"/>
        <v>639.27981877477271</v>
      </c>
    </row>
    <row r="212" spans="1:21" ht="15" x14ac:dyDescent="0.25">
      <c r="A212" s="3" t="s">
        <v>23</v>
      </c>
      <c r="B212" s="3" t="s">
        <v>23</v>
      </c>
      <c r="C212" s="4">
        <v>330</v>
      </c>
      <c r="D212" s="4" t="s">
        <v>158</v>
      </c>
      <c r="E212" s="4" t="str">
        <f t="shared" si="9"/>
        <v>330VN262</v>
      </c>
      <c r="F212" s="2">
        <v>7</v>
      </c>
      <c r="G212" s="2">
        <v>3475</v>
      </c>
      <c r="H212" s="2">
        <v>29.830000000000005</v>
      </c>
      <c r="I212" s="2">
        <v>23.769999999999996</v>
      </c>
      <c r="J212" s="2">
        <v>4425498</v>
      </c>
      <c r="K212" s="2">
        <v>3914515</v>
      </c>
      <c r="L212" s="2">
        <v>8651563348.3837967</v>
      </c>
      <c r="M212" s="2">
        <v>7229522458.6639996</v>
      </c>
      <c r="N212" s="2">
        <v>25587729.719799623</v>
      </c>
      <c r="O212" s="2">
        <v>1396453160</v>
      </c>
      <c r="P212" s="2">
        <v>9044140609.4151726</v>
      </c>
      <c r="Q212" s="2">
        <v>3325598588</v>
      </c>
      <c r="R212" s="2">
        <v>2685184288.8593102</v>
      </c>
      <c r="S212" s="2">
        <v>3033357732.5558634</v>
      </c>
      <c r="T212" s="10">
        <f t="shared" si="10"/>
        <v>646010043.52965522</v>
      </c>
      <c r="U212" s="9">
        <f t="shared" si="11"/>
        <v>646.01004352965526</v>
      </c>
    </row>
    <row r="213" spans="1:21" ht="15" x14ac:dyDescent="0.25">
      <c r="A213" s="3" t="s">
        <v>23</v>
      </c>
      <c r="B213" s="3" t="s">
        <v>23</v>
      </c>
      <c r="C213" s="4">
        <v>330</v>
      </c>
      <c r="D213" s="4" t="s">
        <v>75</v>
      </c>
      <c r="E213" s="4" t="str">
        <f t="shared" si="9"/>
        <v>330VN263</v>
      </c>
      <c r="F213" s="2">
        <v>49.5</v>
      </c>
      <c r="G213" s="2">
        <v>24637</v>
      </c>
      <c r="H213" s="2">
        <v>212.01999999999992</v>
      </c>
      <c r="I213" s="2">
        <v>169.88000000000002</v>
      </c>
      <c r="J213" s="2">
        <v>31343312</v>
      </c>
      <c r="K213" s="2">
        <v>27767564</v>
      </c>
      <c r="L213" s="2">
        <v>63604103960.984062</v>
      </c>
      <c r="M213" s="2">
        <v>53026759012.527985</v>
      </c>
      <c r="N213" s="2">
        <v>125801139.45607126</v>
      </c>
      <c r="O213" s="2">
        <v>10451543809</v>
      </c>
      <c r="P213" s="2">
        <v>63282734771.636276</v>
      </c>
      <c r="Q213" s="2">
        <v>22838411144</v>
      </c>
      <c r="R213" s="2">
        <v>19386692213.403584</v>
      </c>
      <c r="S213" s="2">
        <v>21054747816.232693</v>
      </c>
      <c r="T213" s="10">
        <f t="shared" si="10"/>
        <v>639219543.14784122</v>
      </c>
      <c r="U213" s="9">
        <f t="shared" si="11"/>
        <v>639.21954314784125</v>
      </c>
    </row>
    <row r="214" spans="1:21" ht="15" x14ac:dyDescent="0.25">
      <c r="A214" s="3" t="s">
        <v>23</v>
      </c>
      <c r="B214" s="3" t="s">
        <v>23</v>
      </c>
      <c r="C214" s="4">
        <v>330</v>
      </c>
      <c r="D214" s="4" t="s">
        <v>159</v>
      </c>
      <c r="E214" s="4" t="str">
        <f t="shared" si="9"/>
        <v>330VN266</v>
      </c>
      <c r="F214" s="2">
        <v>19</v>
      </c>
      <c r="G214" s="2">
        <v>9651</v>
      </c>
      <c r="H214" s="2">
        <v>81.33</v>
      </c>
      <c r="I214" s="2">
        <v>66.290000000000006</v>
      </c>
      <c r="J214" s="2">
        <v>11928224</v>
      </c>
      <c r="K214" s="2">
        <v>10889263</v>
      </c>
      <c r="L214" s="2">
        <v>25471548500.685562</v>
      </c>
      <c r="M214" s="2">
        <v>20314962328.762001</v>
      </c>
      <c r="N214" s="2">
        <v>88725506.923555285</v>
      </c>
      <c r="O214" s="2">
        <v>5067860665</v>
      </c>
      <c r="P214" s="2">
        <v>24253033082.348301</v>
      </c>
      <c r="Q214" s="2">
        <v>9035335855</v>
      </c>
      <c r="R214" s="2">
        <v>7269821024.1646614</v>
      </c>
      <c r="S214" s="2">
        <v>7950594638.1836376</v>
      </c>
      <c r="T214" s="10">
        <f t="shared" si="10"/>
        <v>638237712.6933763</v>
      </c>
      <c r="U214" s="9">
        <f t="shared" si="11"/>
        <v>638.23771269337635</v>
      </c>
    </row>
    <row r="215" spans="1:21" ht="15" x14ac:dyDescent="0.25">
      <c r="A215" s="3" t="s">
        <v>23</v>
      </c>
      <c r="B215" s="3" t="s">
        <v>23</v>
      </c>
      <c r="C215" s="4">
        <v>330</v>
      </c>
      <c r="D215" s="4" t="s">
        <v>160</v>
      </c>
      <c r="E215" s="4" t="str">
        <f t="shared" si="9"/>
        <v>330VN267</v>
      </c>
      <c r="F215" s="2">
        <v>11.5</v>
      </c>
      <c r="G215" s="2">
        <v>5545</v>
      </c>
      <c r="H215" s="2">
        <v>50.54</v>
      </c>
      <c r="I215" s="2">
        <v>39.4</v>
      </c>
      <c r="J215" s="2">
        <v>7296520</v>
      </c>
      <c r="K215" s="2">
        <v>6232633</v>
      </c>
      <c r="L215" s="2">
        <v>13087656940.216806</v>
      </c>
      <c r="M215" s="2">
        <v>11163698039.372</v>
      </c>
      <c r="N215" s="2">
        <v>92643667.844806805</v>
      </c>
      <c r="O215" s="2">
        <v>1831315233</v>
      </c>
      <c r="P215" s="2">
        <v>14099005564.837557</v>
      </c>
      <c r="Q215" s="2">
        <v>5275568061</v>
      </c>
      <c r="R215" s="2">
        <v>4285465309.3969798</v>
      </c>
      <c r="S215" s="2">
        <v>4537972194.4405766</v>
      </c>
      <c r="T215" s="10">
        <f t="shared" si="10"/>
        <v>613000241.94945896</v>
      </c>
      <c r="U215" s="9">
        <f t="shared" si="11"/>
        <v>613.000241949459</v>
      </c>
    </row>
    <row r="216" spans="1:21" ht="15" x14ac:dyDescent="0.25">
      <c r="A216" s="3" t="s">
        <v>23</v>
      </c>
      <c r="B216" s="3" t="s">
        <v>23</v>
      </c>
      <c r="C216" s="4">
        <v>330</v>
      </c>
      <c r="D216" s="4" t="s">
        <v>161</v>
      </c>
      <c r="E216" s="4" t="str">
        <f t="shared" si="9"/>
        <v>330VN269</v>
      </c>
      <c r="F216" s="2">
        <v>12.5</v>
      </c>
      <c r="G216" s="2">
        <v>6167</v>
      </c>
      <c r="H216" s="2">
        <v>53.94</v>
      </c>
      <c r="I216" s="2">
        <v>42.72</v>
      </c>
      <c r="J216" s="2">
        <v>7931000</v>
      </c>
      <c r="K216" s="2">
        <v>6943024</v>
      </c>
      <c r="L216" s="2">
        <v>15245321844.577251</v>
      </c>
      <c r="M216" s="2">
        <v>13140427216.664</v>
      </c>
      <c r="N216" s="2">
        <v>35448418.913251415</v>
      </c>
      <c r="O216" s="2">
        <v>2069446209</v>
      </c>
      <c r="P216" s="2">
        <v>15323634631.57263</v>
      </c>
      <c r="Q216" s="2">
        <v>5735671378</v>
      </c>
      <c r="R216" s="2">
        <v>4678092595.1327991</v>
      </c>
      <c r="S216" s="2">
        <v>4923403300.4398279</v>
      </c>
      <c r="T216" s="10">
        <f t="shared" si="10"/>
        <v>612945385.26290524</v>
      </c>
      <c r="U216" s="9">
        <f t="shared" si="11"/>
        <v>612.94538526290523</v>
      </c>
    </row>
    <row r="217" spans="1:21" ht="15" x14ac:dyDescent="0.25">
      <c r="A217" s="3" t="s">
        <v>23</v>
      </c>
      <c r="B217" s="3" t="s">
        <v>23</v>
      </c>
      <c r="C217" s="4">
        <v>330</v>
      </c>
      <c r="D217" s="4" t="s">
        <v>162</v>
      </c>
      <c r="E217" s="4" t="str">
        <f t="shared" si="9"/>
        <v>330VN272</v>
      </c>
      <c r="F217" s="2">
        <v>24</v>
      </c>
      <c r="G217" s="2">
        <v>12157</v>
      </c>
      <c r="H217" s="2">
        <v>103.86</v>
      </c>
      <c r="I217" s="2">
        <v>86.44</v>
      </c>
      <c r="J217" s="2">
        <v>15132348</v>
      </c>
      <c r="K217" s="2">
        <v>13711566</v>
      </c>
      <c r="L217" s="2">
        <v>33955821888.438522</v>
      </c>
      <c r="M217" s="2">
        <v>26780451673.75399</v>
      </c>
      <c r="N217" s="2">
        <v>-43496688.31547372</v>
      </c>
      <c r="O217" s="2">
        <v>7218866903</v>
      </c>
      <c r="P217" s="2">
        <v>31500891759.067554</v>
      </c>
      <c r="Q217" s="2">
        <v>11935576795</v>
      </c>
      <c r="R217" s="2">
        <v>9373300049.9351616</v>
      </c>
      <c r="S217" s="2">
        <v>10192014914.132401</v>
      </c>
      <c r="T217" s="10">
        <f t="shared" si="10"/>
        <v>656268578.31390738</v>
      </c>
      <c r="U217" s="9">
        <f t="shared" si="11"/>
        <v>656.26857831390737</v>
      </c>
    </row>
    <row r="218" spans="1:21" ht="15" x14ac:dyDescent="0.25">
      <c r="A218" s="3" t="s">
        <v>23</v>
      </c>
      <c r="B218" s="3" t="s">
        <v>23</v>
      </c>
      <c r="C218" s="4">
        <v>330</v>
      </c>
      <c r="D218" s="4" t="s">
        <v>163</v>
      </c>
      <c r="E218" s="4" t="str">
        <f t="shared" si="9"/>
        <v>330VN274</v>
      </c>
      <c r="F218" s="2">
        <v>31</v>
      </c>
      <c r="G218" s="2">
        <v>13962</v>
      </c>
      <c r="H218" s="2">
        <v>133.62</v>
      </c>
      <c r="I218" s="2">
        <v>110.81999999999998</v>
      </c>
      <c r="J218" s="2">
        <v>19526122</v>
      </c>
      <c r="K218" s="2">
        <v>15698848</v>
      </c>
      <c r="L218" s="2">
        <v>36883426520.317894</v>
      </c>
      <c r="M218" s="2">
        <v>28075823450.406994</v>
      </c>
      <c r="N218" s="2">
        <v>100860315.91091025</v>
      </c>
      <c r="O218" s="2">
        <v>8706742754</v>
      </c>
      <c r="P218" s="2">
        <v>38875694400.411522</v>
      </c>
      <c r="Q218" s="2">
        <v>14879638994</v>
      </c>
      <c r="R218" s="2">
        <v>11514249163.290024</v>
      </c>
      <c r="S218" s="2">
        <v>12504044679.121496</v>
      </c>
      <c r="T218" s="10">
        <f t="shared" si="10"/>
        <v>627027329.03889549</v>
      </c>
      <c r="U218" s="9">
        <f t="shared" si="11"/>
        <v>627.02732903889546</v>
      </c>
    </row>
    <row r="219" spans="1:21" ht="15" x14ac:dyDescent="0.25">
      <c r="A219" s="3" t="s">
        <v>23</v>
      </c>
      <c r="B219" s="3" t="s">
        <v>23</v>
      </c>
      <c r="C219" s="4">
        <v>330</v>
      </c>
      <c r="D219" s="4" t="s">
        <v>164</v>
      </c>
      <c r="E219" s="4" t="str">
        <f t="shared" si="9"/>
        <v>330VN276</v>
      </c>
      <c r="F219" s="2">
        <v>29</v>
      </c>
      <c r="G219" s="2">
        <v>13876</v>
      </c>
      <c r="H219" s="2">
        <v>122.97</v>
      </c>
      <c r="I219" s="2">
        <v>100.19999999999999</v>
      </c>
      <c r="J219" s="2">
        <v>18146128</v>
      </c>
      <c r="K219" s="2">
        <v>15662592</v>
      </c>
      <c r="L219" s="2">
        <v>39633454479.515633</v>
      </c>
      <c r="M219" s="2">
        <v>29196282255.048004</v>
      </c>
      <c r="N219" s="2">
        <v>28133898.467631575</v>
      </c>
      <c r="O219" s="2">
        <v>10409038326</v>
      </c>
      <c r="P219" s="2">
        <v>36608493959.736343</v>
      </c>
      <c r="Q219" s="2">
        <v>13804938659</v>
      </c>
      <c r="R219" s="2">
        <v>10809915526.673246</v>
      </c>
      <c r="S219" s="2">
        <v>11994239140.063093</v>
      </c>
      <c r="T219" s="10">
        <f t="shared" si="10"/>
        <v>631180930.34028172</v>
      </c>
      <c r="U219" s="9">
        <f t="shared" si="11"/>
        <v>631.18093034028175</v>
      </c>
    </row>
    <row r="220" spans="1:21" ht="15" x14ac:dyDescent="0.25">
      <c r="A220" s="3" t="s">
        <v>23</v>
      </c>
      <c r="B220" s="3" t="s">
        <v>23</v>
      </c>
      <c r="C220" s="4">
        <v>330</v>
      </c>
      <c r="D220" s="4" t="s">
        <v>165</v>
      </c>
      <c r="E220" s="4" t="str">
        <f t="shared" si="9"/>
        <v>330VN277</v>
      </c>
      <c r="F220" s="2">
        <v>3</v>
      </c>
      <c r="G220" s="2">
        <v>1288</v>
      </c>
      <c r="H220" s="2">
        <v>12.81</v>
      </c>
      <c r="I220" s="2">
        <v>10.49</v>
      </c>
      <c r="J220" s="2">
        <v>1903440</v>
      </c>
      <c r="K220" s="2">
        <v>1454772</v>
      </c>
      <c r="L220" s="2">
        <v>2996154651.4570737</v>
      </c>
      <c r="M220" s="2">
        <v>2493043502.994</v>
      </c>
      <c r="N220" s="2">
        <v>3005308.4630743191</v>
      </c>
      <c r="O220" s="2">
        <v>500105840</v>
      </c>
      <c r="P220" s="2">
        <v>3847638905.9332829</v>
      </c>
      <c r="Q220" s="2">
        <v>1447276518</v>
      </c>
      <c r="R220" s="2">
        <v>1148845058.9392099</v>
      </c>
      <c r="S220" s="2">
        <v>1251517328.9940739</v>
      </c>
      <c r="T220" s="10">
        <f t="shared" si="10"/>
        <v>641273150.98888052</v>
      </c>
      <c r="U220" s="9">
        <f t="shared" si="11"/>
        <v>641.2731509888805</v>
      </c>
    </row>
    <row r="221" spans="1:21" ht="15" x14ac:dyDescent="0.25">
      <c r="A221" s="3" t="s">
        <v>23</v>
      </c>
      <c r="B221" s="3" t="s">
        <v>23</v>
      </c>
      <c r="C221" s="4">
        <v>330</v>
      </c>
      <c r="D221" s="4" t="s">
        <v>166</v>
      </c>
      <c r="E221" s="4" t="str">
        <f t="shared" si="9"/>
        <v>330VN279</v>
      </c>
      <c r="F221" s="2">
        <v>5.5</v>
      </c>
      <c r="G221" s="2">
        <v>2598</v>
      </c>
      <c r="H221" s="2">
        <v>24.840000000000003</v>
      </c>
      <c r="I221" s="2">
        <v>19.77</v>
      </c>
      <c r="J221" s="2">
        <v>3489640</v>
      </c>
      <c r="K221" s="2">
        <v>2929938</v>
      </c>
      <c r="L221" s="2">
        <v>6168727375.7267685</v>
      </c>
      <c r="M221" s="2">
        <v>5125575459.6960001</v>
      </c>
      <c r="N221" s="2">
        <v>36666838.030767173</v>
      </c>
      <c r="O221" s="2">
        <v>1006485078</v>
      </c>
      <c r="P221" s="2">
        <v>7590076311.7802687</v>
      </c>
      <c r="Q221" s="2">
        <v>2644231654</v>
      </c>
      <c r="R221" s="2">
        <v>2292454671.6533799</v>
      </c>
      <c r="S221" s="2">
        <v>2653389986.1268868</v>
      </c>
      <c r="T221" s="10">
        <f t="shared" si="10"/>
        <v>690006937.43456984</v>
      </c>
      <c r="U221" s="9">
        <f t="shared" si="11"/>
        <v>690.00693743456986</v>
      </c>
    </row>
    <row r="222" spans="1:21" ht="15" x14ac:dyDescent="0.25">
      <c r="A222" s="3" t="s">
        <v>23</v>
      </c>
      <c r="B222" s="3" t="s">
        <v>23</v>
      </c>
      <c r="C222" s="4">
        <v>330</v>
      </c>
      <c r="D222" s="4" t="s">
        <v>167</v>
      </c>
      <c r="E222" s="4" t="str">
        <f t="shared" si="9"/>
        <v>330VN281</v>
      </c>
      <c r="F222" s="2">
        <v>0.5</v>
      </c>
      <c r="G222" s="2">
        <v>245</v>
      </c>
      <c r="H222" s="2">
        <v>2.1</v>
      </c>
      <c r="I222" s="2">
        <v>1.72</v>
      </c>
      <c r="J222" s="2">
        <v>317240</v>
      </c>
      <c r="K222" s="2">
        <v>277585</v>
      </c>
      <c r="L222" s="2">
        <v>485072421.88537502</v>
      </c>
      <c r="M222" s="2">
        <v>363790172.92000002</v>
      </c>
      <c r="N222" s="2">
        <v>8577587.9653750099</v>
      </c>
      <c r="O222" s="2">
        <v>112704661</v>
      </c>
      <c r="P222" s="2">
        <v>577317937.58173394</v>
      </c>
      <c r="Q222" s="2">
        <v>208592307</v>
      </c>
      <c r="R222" s="2">
        <v>176542084.27726001</v>
      </c>
      <c r="S222" s="2">
        <v>192183546.304474</v>
      </c>
      <c r="T222" s="10">
        <f t="shared" si="10"/>
        <v>577317937.58173394</v>
      </c>
      <c r="U222" s="9">
        <f t="shared" si="11"/>
        <v>577.31793758173399</v>
      </c>
    </row>
    <row r="223" spans="1:21" ht="15" x14ac:dyDescent="0.25">
      <c r="A223" s="3" t="s">
        <v>23</v>
      </c>
      <c r="B223" s="3" t="s">
        <v>23</v>
      </c>
      <c r="C223" s="4">
        <v>330</v>
      </c>
      <c r="D223" s="4" t="s">
        <v>168</v>
      </c>
      <c r="E223" s="4" t="str">
        <f t="shared" si="9"/>
        <v>330VN284</v>
      </c>
      <c r="F223" s="2">
        <v>10.5</v>
      </c>
      <c r="G223" s="2">
        <v>4709</v>
      </c>
      <c r="H223" s="2">
        <v>43.83</v>
      </c>
      <c r="I223" s="2">
        <v>36.32</v>
      </c>
      <c r="J223" s="2">
        <v>6646178</v>
      </c>
      <c r="K223" s="2">
        <v>5314903</v>
      </c>
      <c r="L223" s="2">
        <v>12536326791.954674</v>
      </c>
      <c r="M223" s="2">
        <v>9257294860.5619984</v>
      </c>
      <c r="N223" s="2">
        <v>-12936323.607324438</v>
      </c>
      <c r="O223" s="2">
        <v>3291968255</v>
      </c>
      <c r="P223" s="2">
        <v>13228658032.212004</v>
      </c>
      <c r="Q223" s="2">
        <v>4974576866</v>
      </c>
      <c r="R223" s="2">
        <v>3832194594.2291303</v>
      </c>
      <c r="S223" s="2">
        <v>4421886571.982873</v>
      </c>
      <c r="T223" s="10">
        <f t="shared" si="10"/>
        <v>629936096.77200019</v>
      </c>
      <c r="U223" s="9">
        <f t="shared" si="11"/>
        <v>629.93609677200016</v>
      </c>
    </row>
    <row r="224" spans="1:21" ht="15" x14ac:dyDescent="0.25">
      <c r="A224" s="3" t="s">
        <v>23</v>
      </c>
      <c r="B224" s="3" t="s">
        <v>23</v>
      </c>
      <c r="C224" s="4">
        <v>330</v>
      </c>
      <c r="D224" s="4" t="s">
        <v>169</v>
      </c>
      <c r="E224" s="4" t="str">
        <f t="shared" si="9"/>
        <v>330VN285</v>
      </c>
      <c r="F224" s="2">
        <v>6</v>
      </c>
      <c r="G224" s="2">
        <v>2807</v>
      </c>
      <c r="H224" s="2">
        <v>26.32</v>
      </c>
      <c r="I224" s="2">
        <v>21.16</v>
      </c>
      <c r="J224" s="2">
        <v>3791018</v>
      </c>
      <c r="K224" s="2">
        <v>3157671</v>
      </c>
      <c r="L224" s="2">
        <v>6234930662.4376488</v>
      </c>
      <c r="M224" s="2">
        <v>5409977933.2270002</v>
      </c>
      <c r="N224" s="2">
        <v>11276721.210649829</v>
      </c>
      <c r="O224" s="2">
        <v>813676008</v>
      </c>
      <c r="P224" s="2">
        <v>7863767777.8964252</v>
      </c>
      <c r="Q224" s="2">
        <v>2891671114</v>
      </c>
      <c r="R224" s="2">
        <v>2372215792.1870699</v>
      </c>
      <c r="S224" s="2">
        <v>2599880871.7093563</v>
      </c>
      <c r="T224" s="10">
        <f t="shared" si="10"/>
        <v>655313981.49136877</v>
      </c>
      <c r="U224" s="9">
        <f t="shared" si="11"/>
        <v>655.31398149136874</v>
      </c>
    </row>
    <row r="225" spans="1:21" ht="15" x14ac:dyDescent="0.25">
      <c r="A225" s="3" t="s">
        <v>23</v>
      </c>
      <c r="B225" s="3" t="s">
        <v>23</v>
      </c>
      <c r="C225" s="4">
        <v>330</v>
      </c>
      <c r="D225" s="4" t="s">
        <v>170</v>
      </c>
      <c r="E225" s="4" t="str">
        <f t="shared" si="9"/>
        <v>330VN286</v>
      </c>
      <c r="F225" s="2">
        <v>0.5</v>
      </c>
      <c r="G225" s="2">
        <v>224</v>
      </c>
      <c r="H225" s="2">
        <v>2.4700000000000002</v>
      </c>
      <c r="I225" s="2">
        <v>2.1</v>
      </c>
      <c r="J225" s="2">
        <v>301378</v>
      </c>
      <c r="K225" s="2">
        <v>253792</v>
      </c>
      <c r="L225" s="2">
        <v>531713224.45999998</v>
      </c>
      <c r="M225" s="2">
        <v>359602518.45999998</v>
      </c>
      <c r="N225" s="2">
        <v>2280000</v>
      </c>
      <c r="O225" s="2">
        <v>169830706</v>
      </c>
      <c r="P225" s="2">
        <v>685917624.11649799</v>
      </c>
      <c r="Q225" s="2">
        <v>270646289</v>
      </c>
      <c r="R225" s="2">
        <v>200210558.7419</v>
      </c>
      <c r="S225" s="2">
        <v>215060776.374598</v>
      </c>
      <c r="T225" s="10">
        <f t="shared" si="10"/>
        <v>685917624.11649799</v>
      </c>
      <c r="U225" s="9">
        <f t="shared" si="11"/>
        <v>685.91762411649802</v>
      </c>
    </row>
    <row r="226" spans="1:21" ht="15" x14ac:dyDescent="0.25">
      <c r="A226" s="3" t="s">
        <v>23</v>
      </c>
      <c r="B226" s="3" t="s">
        <v>23</v>
      </c>
      <c r="C226" s="4">
        <v>330</v>
      </c>
      <c r="D226" s="4" t="s">
        <v>171</v>
      </c>
      <c r="E226" s="4" t="str">
        <f t="shared" si="9"/>
        <v>330VN287</v>
      </c>
      <c r="F226" s="2">
        <v>3</v>
      </c>
      <c r="G226" s="2">
        <v>1049</v>
      </c>
      <c r="H226" s="2">
        <v>12.57</v>
      </c>
      <c r="I226" s="2">
        <v>10.1</v>
      </c>
      <c r="J226" s="2">
        <v>1855854</v>
      </c>
      <c r="K226" s="2">
        <v>1185118</v>
      </c>
      <c r="L226" s="2">
        <v>1958823259.8373592</v>
      </c>
      <c r="M226" s="2">
        <v>1624478231.737</v>
      </c>
      <c r="N226" s="2">
        <v>23958201.10035976</v>
      </c>
      <c r="O226" s="2">
        <v>310386827</v>
      </c>
      <c r="P226" s="2">
        <v>3476476729.7802038</v>
      </c>
      <c r="Q226" s="2">
        <v>1294181343</v>
      </c>
      <c r="R226" s="2">
        <v>1039116198.5798399</v>
      </c>
      <c r="S226" s="2">
        <v>1143179188.2003639</v>
      </c>
      <c r="T226" s="10">
        <f t="shared" si="10"/>
        <v>579412788.2967006</v>
      </c>
      <c r="U226" s="9">
        <f t="shared" si="11"/>
        <v>579.41278829670057</v>
      </c>
    </row>
    <row r="227" spans="1:21" ht="15" x14ac:dyDescent="0.25">
      <c r="A227" s="3" t="s">
        <v>23</v>
      </c>
      <c r="B227" s="3" t="s">
        <v>23</v>
      </c>
      <c r="C227" s="4">
        <v>330</v>
      </c>
      <c r="D227" s="4" t="s">
        <v>172</v>
      </c>
      <c r="E227" s="4" t="str">
        <f t="shared" si="9"/>
        <v>330VN7216</v>
      </c>
      <c r="F227" s="2">
        <v>0.5</v>
      </c>
      <c r="G227" s="2">
        <v>279</v>
      </c>
      <c r="H227" s="2">
        <v>2.0299999999999998</v>
      </c>
      <c r="I227" s="2">
        <v>1.67</v>
      </c>
      <c r="J227" s="2">
        <v>317240</v>
      </c>
      <c r="K227" s="2">
        <v>305910</v>
      </c>
      <c r="L227" s="2">
        <v>830872317.69772601</v>
      </c>
      <c r="M227" s="2">
        <v>791124888.67400002</v>
      </c>
      <c r="N227" s="2">
        <v>5353805.0237256801</v>
      </c>
      <c r="O227" s="2">
        <v>34393624</v>
      </c>
      <c r="P227" s="2">
        <v>608376917.39911997</v>
      </c>
      <c r="Q227" s="2">
        <v>220187556</v>
      </c>
      <c r="R227" s="2">
        <v>185646625.62139001</v>
      </c>
      <c r="S227" s="2">
        <v>202542735.77772999</v>
      </c>
      <c r="T227" s="10">
        <f t="shared" si="10"/>
        <v>608376917.39911997</v>
      </c>
      <c r="U227" s="9">
        <f t="shared" si="11"/>
        <v>608.37691739911998</v>
      </c>
    </row>
    <row r="228" spans="1:21" ht="15" x14ac:dyDescent="0.25">
      <c r="A228" s="3" t="s">
        <v>23</v>
      </c>
      <c r="B228" s="3" t="s">
        <v>23</v>
      </c>
      <c r="C228" s="4">
        <v>330</v>
      </c>
      <c r="D228" s="4" t="s">
        <v>173</v>
      </c>
      <c r="E228" s="4" t="str">
        <f t="shared" si="9"/>
        <v>330VN7218</v>
      </c>
      <c r="F228" s="2">
        <v>0.5</v>
      </c>
      <c r="G228" s="2">
        <v>0</v>
      </c>
      <c r="H228" s="2">
        <v>2.02</v>
      </c>
      <c r="I228" s="2">
        <v>1.67</v>
      </c>
      <c r="J228" s="2">
        <v>317240</v>
      </c>
      <c r="K228" s="2">
        <v>0</v>
      </c>
      <c r="L228" s="2">
        <v>-831723.42224734905</v>
      </c>
      <c r="M228" s="2">
        <v>0</v>
      </c>
      <c r="N228" s="2">
        <v>-831723.42224734905</v>
      </c>
      <c r="O228" s="2">
        <v>0</v>
      </c>
      <c r="P228" s="2">
        <v>573012221.21754003</v>
      </c>
      <c r="Q228" s="2">
        <v>245865746</v>
      </c>
      <c r="R228" s="2">
        <v>146193486.69123</v>
      </c>
      <c r="S228" s="2">
        <v>180952988.52631</v>
      </c>
      <c r="T228" s="10">
        <f t="shared" si="10"/>
        <v>573012221.21754003</v>
      </c>
      <c r="U228" s="9">
        <f t="shared" si="11"/>
        <v>573.01222121754006</v>
      </c>
    </row>
    <row r="229" spans="1:21" ht="15" x14ac:dyDescent="0.25">
      <c r="A229" s="3" t="s">
        <v>23</v>
      </c>
      <c r="B229" s="3" t="s">
        <v>23</v>
      </c>
      <c r="C229" s="4">
        <v>330</v>
      </c>
      <c r="D229" s="4" t="s">
        <v>174</v>
      </c>
      <c r="E229" s="4" t="str">
        <f t="shared" si="9"/>
        <v>330VN7224</v>
      </c>
      <c r="F229" s="2">
        <v>0.5</v>
      </c>
      <c r="G229" s="2">
        <v>278</v>
      </c>
      <c r="H229" s="2">
        <v>1.95</v>
      </c>
      <c r="I229" s="2">
        <v>1.58</v>
      </c>
      <c r="J229" s="2">
        <v>317240</v>
      </c>
      <c r="K229" s="2">
        <v>312708</v>
      </c>
      <c r="L229" s="2">
        <v>874625061.34743297</v>
      </c>
      <c r="M229" s="2">
        <v>622263820.73000002</v>
      </c>
      <c r="N229" s="2">
        <v>-4488737.3825667202</v>
      </c>
      <c r="O229" s="2">
        <v>256849978</v>
      </c>
      <c r="P229" s="2">
        <v>573753433.62526202</v>
      </c>
      <c r="Q229" s="2">
        <v>223455907</v>
      </c>
      <c r="R229" s="2">
        <v>172178104.60938999</v>
      </c>
      <c r="S229" s="2">
        <v>178119422.015872</v>
      </c>
      <c r="T229" s="10">
        <f t="shared" si="10"/>
        <v>573753433.62526202</v>
      </c>
      <c r="U229" s="9">
        <f t="shared" si="11"/>
        <v>573.75343362526201</v>
      </c>
    </row>
    <row r="230" spans="1:21" ht="15" x14ac:dyDescent="0.25">
      <c r="A230" s="3" t="s">
        <v>23</v>
      </c>
      <c r="B230" s="3" t="s">
        <v>23</v>
      </c>
      <c r="C230" s="4">
        <v>330</v>
      </c>
      <c r="D230" s="4" t="s">
        <v>175</v>
      </c>
      <c r="E230" s="4" t="str">
        <f t="shared" si="9"/>
        <v>330VN7225</v>
      </c>
      <c r="F230" s="2">
        <v>0.5</v>
      </c>
      <c r="G230" s="2">
        <v>219</v>
      </c>
      <c r="H230" s="2">
        <v>2.1</v>
      </c>
      <c r="I230" s="2">
        <v>1.67</v>
      </c>
      <c r="J230" s="2">
        <v>317240</v>
      </c>
      <c r="K230" s="2">
        <v>248127</v>
      </c>
      <c r="L230" s="2">
        <v>545350610.59855902</v>
      </c>
      <c r="M230" s="2">
        <v>447700569.57200003</v>
      </c>
      <c r="N230" s="2">
        <v>-1583203.9734408299</v>
      </c>
      <c r="O230" s="2">
        <v>99233245</v>
      </c>
      <c r="P230" s="2">
        <v>671539142.65948796</v>
      </c>
      <c r="Q230" s="2">
        <v>252059773</v>
      </c>
      <c r="R230" s="2">
        <v>189206032.45682001</v>
      </c>
      <c r="S230" s="2">
        <v>230273337.20266801</v>
      </c>
      <c r="T230" s="10">
        <f t="shared" si="10"/>
        <v>671539142.65948796</v>
      </c>
      <c r="U230" s="9">
        <f t="shared" si="11"/>
        <v>671.53914265948799</v>
      </c>
    </row>
    <row r="231" spans="1:21" ht="15" x14ac:dyDescent="0.25">
      <c r="A231" s="3" t="s">
        <v>23</v>
      </c>
      <c r="B231" s="3" t="s">
        <v>23</v>
      </c>
      <c r="C231" s="4">
        <v>330</v>
      </c>
      <c r="D231" s="4" t="s">
        <v>176</v>
      </c>
      <c r="E231" s="4" t="str">
        <f t="shared" ref="E231:E293" si="12">C231&amp;D231</f>
        <v>330VN7251</v>
      </c>
      <c r="F231" s="2">
        <v>2</v>
      </c>
      <c r="G231" s="2">
        <v>928</v>
      </c>
      <c r="H231" s="2">
        <v>8.83</v>
      </c>
      <c r="I231" s="2">
        <v>6.95</v>
      </c>
      <c r="J231" s="2">
        <v>1268960</v>
      </c>
      <c r="K231" s="2">
        <v>1034429</v>
      </c>
      <c r="L231" s="2">
        <v>1838221792.1688209</v>
      </c>
      <c r="M231" s="2">
        <v>1700497906.8649998</v>
      </c>
      <c r="N231" s="2">
        <v>5497207.3038211679</v>
      </c>
      <c r="O231" s="2">
        <v>132226678</v>
      </c>
      <c r="P231" s="2">
        <v>2462467615.531106</v>
      </c>
      <c r="Q231" s="2">
        <v>967270961</v>
      </c>
      <c r="R231" s="2">
        <v>723792032.05591011</v>
      </c>
      <c r="S231" s="2">
        <v>771404622.47519612</v>
      </c>
      <c r="T231" s="10">
        <f t="shared" si="10"/>
        <v>615616903.8827765</v>
      </c>
      <c r="U231" s="9">
        <f t="shared" si="11"/>
        <v>615.61690388277646</v>
      </c>
    </row>
    <row r="232" spans="1:21" ht="15" x14ac:dyDescent="0.25">
      <c r="A232" s="3" t="s">
        <v>23</v>
      </c>
      <c r="B232" s="3" t="s">
        <v>23</v>
      </c>
      <c r="C232" s="4">
        <v>330</v>
      </c>
      <c r="D232" s="4" t="s">
        <v>95</v>
      </c>
      <c r="E232" s="4" t="str">
        <f t="shared" si="12"/>
        <v>330VN7253</v>
      </c>
      <c r="F232" s="2">
        <v>1</v>
      </c>
      <c r="G232" s="2">
        <v>545</v>
      </c>
      <c r="H232" s="2">
        <v>4.1500000000000004</v>
      </c>
      <c r="I232" s="2">
        <v>3.4299999999999997</v>
      </c>
      <c r="J232" s="2">
        <v>634480</v>
      </c>
      <c r="K232" s="2">
        <v>605022</v>
      </c>
      <c r="L232" s="2">
        <v>1547326066.0260539</v>
      </c>
      <c r="M232" s="2">
        <v>1524135268.1259999</v>
      </c>
      <c r="N232" s="2">
        <v>23190797.900054246</v>
      </c>
      <c r="O232" s="2">
        <v>0</v>
      </c>
      <c r="P232" s="2">
        <v>1205857799.4436069</v>
      </c>
      <c r="Q232" s="2">
        <v>436449253</v>
      </c>
      <c r="R232" s="2">
        <v>374671167.06255996</v>
      </c>
      <c r="S232" s="2">
        <v>394737379.38104701</v>
      </c>
      <c r="T232" s="10">
        <f t="shared" si="10"/>
        <v>602928899.72180343</v>
      </c>
      <c r="U232" s="9">
        <f t="shared" si="11"/>
        <v>602.92889972180342</v>
      </c>
    </row>
    <row r="233" spans="1:21" ht="15" x14ac:dyDescent="0.25">
      <c r="A233" s="3" t="s">
        <v>23</v>
      </c>
      <c r="B233" s="3" t="s">
        <v>23</v>
      </c>
      <c r="C233" s="4">
        <v>330</v>
      </c>
      <c r="D233" s="4" t="s">
        <v>177</v>
      </c>
      <c r="E233" s="4" t="str">
        <f t="shared" si="12"/>
        <v>330VN7254</v>
      </c>
      <c r="F233" s="2">
        <v>0.5</v>
      </c>
      <c r="G233" s="2">
        <v>0</v>
      </c>
      <c r="H233" s="2">
        <v>2.02</v>
      </c>
      <c r="I233" s="2">
        <v>1.68</v>
      </c>
      <c r="J233" s="2">
        <v>301378</v>
      </c>
      <c r="K233" s="2">
        <v>0</v>
      </c>
      <c r="L233" s="2">
        <v>475483614</v>
      </c>
      <c r="M233" s="2">
        <v>0</v>
      </c>
      <c r="N233" s="2">
        <v>0</v>
      </c>
      <c r="O233" s="2">
        <v>475483614</v>
      </c>
      <c r="P233" s="2">
        <v>585272794.74454296</v>
      </c>
      <c r="Q233" s="2">
        <v>230587068</v>
      </c>
      <c r="R233" s="2">
        <v>173250185.66839999</v>
      </c>
      <c r="S233" s="2">
        <v>181435541.076143</v>
      </c>
      <c r="T233" s="10">
        <f t="shared" si="10"/>
        <v>585272794.74454296</v>
      </c>
      <c r="U233" s="9">
        <f t="shared" si="11"/>
        <v>585.27279474454292</v>
      </c>
    </row>
    <row r="234" spans="1:21" ht="15" x14ac:dyDescent="0.25">
      <c r="A234" s="3" t="s">
        <v>23</v>
      </c>
      <c r="B234" s="3" t="s">
        <v>23</v>
      </c>
      <c r="C234" s="4">
        <v>330</v>
      </c>
      <c r="D234" s="4" t="s">
        <v>178</v>
      </c>
      <c r="E234" s="4" t="str">
        <f t="shared" si="12"/>
        <v>330VN7263</v>
      </c>
      <c r="F234" s="2">
        <v>0.5</v>
      </c>
      <c r="G234" s="2">
        <v>216</v>
      </c>
      <c r="H234" s="2">
        <v>1.92</v>
      </c>
      <c r="I234" s="2">
        <v>1.6</v>
      </c>
      <c r="J234" s="2">
        <v>301378</v>
      </c>
      <c r="K234" s="2">
        <v>241329</v>
      </c>
      <c r="L234" s="2">
        <v>451829580.85220599</v>
      </c>
      <c r="M234" s="2">
        <v>332268799.54299998</v>
      </c>
      <c r="N234" s="2">
        <v>4664185.30920552</v>
      </c>
      <c r="O234" s="2">
        <v>114896596</v>
      </c>
      <c r="P234" s="2">
        <v>537646128.016366</v>
      </c>
      <c r="Q234" s="2">
        <v>193833417</v>
      </c>
      <c r="R234" s="2">
        <v>164764468.29135999</v>
      </c>
      <c r="S234" s="2">
        <v>179048242.72500601</v>
      </c>
      <c r="T234" s="10">
        <f t="shared" si="10"/>
        <v>537646128.016366</v>
      </c>
      <c r="U234" s="9">
        <f t="shared" si="11"/>
        <v>537.64612801636599</v>
      </c>
    </row>
    <row r="235" spans="1:21" ht="15" x14ac:dyDescent="0.25">
      <c r="A235" s="3" t="s">
        <v>23</v>
      </c>
      <c r="B235" s="3" t="s">
        <v>23</v>
      </c>
      <c r="C235" s="4">
        <v>330</v>
      </c>
      <c r="D235" s="4" t="s">
        <v>179</v>
      </c>
      <c r="E235" s="4" t="str">
        <f t="shared" si="12"/>
        <v>330VN7281</v>
      </c>
      <c r="F235" s="2">
        <v>0.5</v>
      </c>
      <c r="G235" s="2">
        <v>280</v>
      </c>
      <c r="H235" s="2">
        <v>2.0699999999999998</v>
      </c>
      <c r="I235" s="2">
        <v>1.67</v>
      </c>
      <c r="J235" s="2">
        <v>317240</v>
      </c>
      <c r="K235" s="2">
        <v>312708</v>
      </c>
      <c r="L235" s="2">
        <v>845787245.20941401</v>
      </c>
      <c r="M235" s="2">
        <v>808973323.89100003</v>
      </c>
      <c r="N235" s="2">
        <v>19606646.3184136</v>
      </c>
      <c r="O235" s="2">
        <v>17207275</v>
      </c>
      <c r="P235" s="2">
        <v>606024929.595222</v>
      </c>
      <c r="Q235" s="2">
        <v>214382235</v>
      </c>
      <c r="R235" s="2">
        <v>187569057.00762001</v>
      </c>
      <c r="S235" s="2">
        <v>204073637.58760199</v>
      </c>
      <c r="T235" s="10">
        <f t="shared" si="10"/>
        <v>606024929.595222</v>
      </c>
      <c r="U235" s="9">
        <f t="shared" si="11"/>
        <v>606.02492959522203</v>
      </c>
    </row>
    <row r="236" spans="1:21" ht="15" x14ac:dyDescent="0.25">
      <c r="A236" s="3" t="s">
        <v>23</v>
      </c>
      <c r="B236" s="3" t="s">
        <v>23</v>
      </c>
      <c r="C236" s="4">
        <v>350</v>
      </c>
      <c r="D236" s="4" t="s">
        <v>125</v>
      </c>
      <c r="E236" s="4" t="str">
        <f t="shared" si="12"/>
        <v>350VN208</v>
      </c>
      <c r="F236" s="2">
        <v>5.5</v>
      </c>
      <c r="G236" s="2">
        <v>2901</v>
      </c>
      <c r="H236" s="2">
        <v>22.21</v>
      </c>
      <c r="I236" s="2">
        <v>18.55</v>
      </c>
      <c r="J236" s="2">
        <v>3801215</v>
      </c>
      <c r="K236" s="2">
        <v>3273237</v>
      </c>
      <c r="L236" s="2">
        <v>8011959972.6446047</v>
      </c>
      <c r="M236" s="2">
        <v>6185364390.6570005</v>
      </c>
      <c r="N236" s="2">
        <v>-17902288.012395743</v>
      </c>
      <c r="O236" s="2">
        <v>1844497870</v>
      </c>
      <c r="P236" s="2">
        <v>6398796679.4509592</v>
      </c>
      <c r="Q236" s="2">
        <v>2657029017</v>
      </c>
      <c r="R236" s="2">
        <v>1599304666.02845</v>
      </c>
      <c r="S236" s="2">
        <v>2142462996.4225097</v>
      </c>
      <c r="T236" s="10">
        <f t="shared" si="10"/>
        <v>581708789.04099631</v>
      </c>
      <c r="U236" s="9">
        <f t="shared" si="11"/>
        <v>581.70878904099629</v>
      </c>
    </row>
    <row r="237" spans="1:21" ht="15" x14ac:dyDescent="0.25">
      <c r="A237" s="3" t="s">
        <v>23</v>
      </c>
      <c r="B237" s="3" t="s">
        <v>23</v>
      </c>
      <c r="C237" s="4">
        <v>350</v>
      </c>
      <c r="D237" s="4" t="s">
        <v>126</v>
      </c>
      <c r="E237" s="4" t="str">
        <f t="shared" si="12"/>
        <v>350VN209</v>
      </c>
      <c r="F237" s="2">
        <v>11</v>
      </c>
      <c r="G237" s="2">
        <v>5274</v>
      </c>
      <c r="H237" s="2">
        <v>46.769999999999996</v>
      </c>
      <c r="I237" s="2">
        <v>38.229999999999997</v>
      </c>
      <c r="J237" s="2">
        <v>7602430</v>
      </c>
      <c r="K237" s="2">
        <v>5944851</v>
      </c>
      <c r="L237" s="2">
        <v>13303962431.105413</v>
      </c>
      <c r="M237" s="2">
        <v>10336501937.855</v>
      </c>
      <c r="N237" s="2">
        <v>32244024.250415556</v>
      </c>
      <c r="O237" s="2">
        <v>2935216469</v>
      </c>
      <c r="P237" s="2">
        <v>13163674645.677488</v>
      </c>
      <c r="Q237" s="2">
        <v>5380192233</v>
      </c>
      <c r="R237" s="2">
        <v>3271690275.0076203</v>
      </c>
      <c r="S237" s="2">
        <v>4511792137.6698704</v>
      </c>
      <c r="T237" s="10">
        <f t="shared" si="10"/>
        <v>598348847.53079498</v>
      </c>
      <c r="U237" s="9">
        <f t="shared" si="11"/>
        <v>598.34884753079496</v>
      </c>
    </row>
    <row r="238" spans="1:21" ht="15" x14ac:dyDescent="0.25">
      <c r="A238" s="3" t="s">
        <v>23</v>
      </c>
      <c r="B238" s="3" t="s">
        <v>23</v>
      </c>
      <c r="C238" s="4">
        <v>350</v>
      </c>
      <c r="D238" s="4" t="s">
        <v>127</v>
      </c>
      <c r="E238" s="4" t="str">
        <f t="shared" si="12"/>
        <v>350VN211</v>
      </c>
      <c r="F238" s="2">
        <v>3</v>
      </c>
      <c r="G238" s="2">
        <v>1533</v>
      </c>
      <c r="H238" s="2">
        <v>12.329999999999998</v>
      </c>
      <c r="I238" s="2">
        <v>9.81</v>
      </c>
      <c r="J238" s="2">
        <v>2073390</v>
      </c>
      <c r="K238" s="2">
        <v>1725559</v>
      </c>
      <c r="L238" s="2">
        <v>3992784084.0142379</v>
      </c>
      <c r="M238" s="2">
        <v>3160612045.5910001</v>
      </c>
      <c r="N238" s="2">
        <v>1920825.4232380781</v>
      </c>
      <c r="O238" s="2">
        <v>830251213</v>
      </c>
      <c r="P238" s="2">
        <v>3418558139.3820114</v>
      </c>
      <c r="Q238" s="2">
        <v>1413644163</v>
      </c>
      <c r="R238" s="2">
        <v>859165622.08067989</v>
      </c>
      <c r="S238" s="2">
        <v>1145748354.301332</v>
      </c>
      <c r="T238" s="10">
        <f t="shared" si="10"/>
        <v>569759689.89700186</v>
      </c>
      <c r="U238" s="9">
        <f t="shared" si="11"/>
        <v>569.75968989700186</v>
      </c>
    </row>
    <row r="239" spans="1:21" ht="15" x14ac:dyDescent="0.25">
      <c r="A239" s="3" t="s">
        <v>23</v>
      </c>
      <c r="B239" s="3" t="s">
        <v>23</v>
      </c>
      <c r="C239" s="4">
        <v>350</v>
      </c>
      <c r="D239" s="4" t="s">
        <v>128</v>
      </c>
      <c r="E239" s="4" t="str">
        <f t="shared" si="12"/>
        <v>350VN212</v>
      </c>
      <c r="F239" s="2">
        <v>7.5</v>
      </c>
      <c r="G239" s="2">
        <v>3731</v>
      </c>
      <c r="H239" s="2">
        <v>31.55</v>
      </c>
      <c r="I239" s="2">
        <v>25.45</v>
      </c>
      <c r="J239" s="2">
        <v>5183475</v>
      </c>
      <c r="K239" s="2">
        <v>4181903</v>
      </c>
      <c r="L239" s="2">
        <v>9252038307.8438396</v>
      </c>
      <c r="M239" s="2">
        <v>7030507682.2689991</v>
      </c>
      <c r="N239" s="2">
        <v>33867898.57483495</v>
      </c>
      <c r="O239" s="2">
        <v>2187662727</v>
      </c>
      <c r="P239" s="2">
        <v>8632138178.5760727</v>
      </c>
      <c r="Q239" s="2">
        <v>3655391182</v>
      </c>
      <c r="R239" s="2">
        <v>2086600033.1802499</v>
      </c>
      <c r="S239" s="2">
        <v>2890146963.3958244</v>
      </c>
      <c r="T239" s="10">
        <f t="shared" si="10"/>
        <v>575475878.57173812</v>
      </c>
      <c r="U239" s="9">
        <f t="shared" si="11"/>
        <v>575.47587857173812</v>
      </c>
    </row>
    <row r="240" spans="1:21" ht="15" x14ac:dyDescent="0.25">
      <c r="A240" s="3" t="s">
        <v>23</v>
      </c>
      <c r="B240" s="3" t="s">
        <v>23</v>
      </c>
      <c r="C240" s="4">
        <v>350</v>
      </c>
      <c r="D240" s="4" t="s">
        <v>129</v>
      </c>
      <c r="E240" s="4" t="str">
        <f t="shared" si="12"/>
        <v>350VN216</v>
      </c>
      <c r="F240" s="2">
        <v>41.5</v>
      </c>
      <c r="G240" s="2">
        <v>23146</v>
      </c>
      <c r="H240" s="2">
        <v>170.18999999999997</v>
      </c>
      <c r="I240" s="2">
        <v>141.75000000000003</v>
      </c>
      <c r="J240" s="2">
        <v>28681895</v>
      </c>
      <c r="K240" s="2">
        <v>26034074</v>
      </c>
      <c r="L240" s="2">
        <v>66583473940.456886</v>
      </c>
      <c r="M240" s="2">
        <v>48169753294.346001</v>
      </c>
      <c r="N240" s="2">
        <v>-242325446.88912302</v>
      </c>
      <c r="O240" s="2">
        <v>18656046093</v>
      </c>
      <c r="P240" s="2">
        <v>50108893682.472</v>
      </c>
      <c r="Q240" s="2">
        <v>20633139906</v>
      </c>
      <c r="R240" s="2">
        <v>12420405160.141644</v>
      </c>
      <c r="S240" s="2">
        <v>17055348616.330353</v>
      </c>
      <c r="T240" s="10">
        <f t="shared" si="10"/>
        <v>603721610.63219273</v>
      </c>
      <c r="U240" s="9">
        <f t="shared" si="11"/>
        <v>603.72161063219278</v>
      </c>
    </row>
    <row r="241" spans="1:21" ht="15" x14ac:dyDescent="0.25">
      <c r="A241" s="3" t="s">
        <v>23</v>
      </c>
      <c r="B241" s="3" t="s">
        <v>23</v>
      </c>
      <c r="C241" s="4">
        <v>350</v>
      </c>
      <c r="D241" s="4" t="s">
        <v>130</v>
      </c>
      <c r="E241" s="4" t="str">
        <f t="shared" si="12"/>
        <v>350VN217</v>
      </c>
      <c r="F241" s="2">
        <v>11</v>
      </c>
      <c r="G241" s="2">
        <v>5732</v>
      </c>
      <c r="H241" s="2">
        <v>45.78</v>
      </c>
      <c r="I241" s="2">
        <v>36.35</v>
      </c>
      <c r="J241" s="2">
        <v>7602430</v>
      </c>
      <c r="K241" s="2">
        <v>6445637</v>
      </c>
      <c r="L241" s="2">
        <v>13300506621.754797</v>
      </c>
      <c r="M241" s="2">
        <v>11462624566.155001</v>
      </c>
      <c r="N241" s="2">
        <v>52823851.599799179</v>
      </c>
      <c r="O241" s="2">
        <v>1785058204</v>
      </c>
      <c r="P241" s="2">
        <v>12618475474.127344</v>
      </c>
      <c r="Q241" s="2">
        <v>5161561259</v>
      </c>
      <c r="R241" s="2">
        <v>3159236340.7991695</v>
      </c>
      <c r="S241" s="2">
        <v>4297677874.3281765</v>
      </c>
      <c r="T241" s="10">
        <f t="shared" si="10"/>
        <v>573567067.00578833</v>
      </c>
      <c r="U241" s="9">
        <f t="shared" si="11"/>
        <v>573.56706700578832</v>
      </c>
    </row>
    <row r="242" spans="1:21" ht="15" x14ac:dyDescent="0.25">
      <c r="A242" s="3" t="s">
        <v>23</v>
      </c>
      <c r="B242" s="3" t="s">
        <v>23</v>
      </c>
      <c r="C242" s="4">
        <v>350</v>
      </c>
      <c r="D242" s="4" t="s">
        <v>131</v>
      </c>
      <c r="E242" s="4" t="str">
        <f t="shared" si="12"/>
        <v>350VN218</v>
      </c>
      <c r="F242" s="2">
        <v>10.5</v>
      </c>
      <c r="G242" s="2">
        <v>5382</v>
      </c>
      <c r="H242" s="2">
        <v>45.27</v>
      </c>
      <c r="I242" s="2">
        <v>37.229999999999997</v>
      </c>
      <c r="J242" s="2">
        <v>7256865</v>
      </c>
      <c r="K242" s="2">
        <v>6045688</v>
      </c>
      <c r="L242" s="2">
        <v>14456372778.98447</v>
      </c>
      <c r="M242" s="2">
        <v>10305012629.068001</v>
      </c>
      <c r="N242" s="2">
        <v>22248026.916473534</v>
      </c>
      <c r="O242" s="2">
        <v>4129112123</v>
      </c>
      <c r="P242" s="2">
        <v>12726267666.107977</v>
      </c>
      <c r="Q242" s="2">
        <v>5402741358</v>
      </c>
      <c r="R242" s="2">
        <v>3027123088.0441499</v>
      </c>
      <c r="S242" s="2">
        <v>4296403220.0638275</v>
      </c>
      <c r="T242" s="10">
        <f t="shared" si="10"/>
        <v>606012746.00514174</v>
      </c>
      <c r="U242" s="9">
        <f t="shared" si="11"/>
        <v>606.01274600514171</v>
      </c>
    </row>
    <row r="243" spans="1:21" ht="15" x14ac:dyDescent="0.25">
      <c r="A243" s="3" t="s">
        <v>23</v>
      </c>
      <c r="B243" s="3" t="s">
        <v>23</v>
      </c>
      <c r="C243" s="4">
        <v>350</v>
      </c>
      <c r="D243" s="4" t="s">
        <v>132</v>
      </c>
      <c r="E243" s="4" t="str">
        <f t="shared" si="12"/>
        <v>350VN219</v>
      </c>
      <c r="F243" s="2">
        <v>3</v>
      </c>
      <c r="G243" s="2">
        <v>1654</v>
      </c>
      <c r="H243" s="2">
        <v>13.09</v>
      </c>
      <c r="I243" s="2">
        <v>10.370000000000001</v>
      </c>
      <c r="J243" s="2">
        <v>2073390</v>
      </c>
      <c r="K243" s="2">
        <v>1862652</v>
      </c>
      <c r="L243" s="2">
        <v>4241181105.4167051</v>
      </c>
      <c r="M243" s="2">
        <v>3726088653.2880001</v>
      </c>
      <c r="N243" s="2">
        <v>6886937.1287056673</v>
      </c>
      <c r="O243" s="2">
        <v>508205515</v>
      </c>
      <c r="P243" s="2">
        <v>3544216709.313755</v>
      </c>
      <c r="Q243" s="2">
        <v>1452558907</v>
      </c>
      <c r="R243" s="2">
        <v>894876968.06034017</v>
      </c>
      <c r="S243" s="2">
        <v>1214906308.2534151</v>
      </c>
      <c r="T243" s="10">
        <f t="shared" si="10"/>
        <v>590702784.88562584</v>
      </c>
      <c r="U243" s="9">
        <f t="shared" si="11"/>
        <v>590.70278488562587</v>
      </c>
    </row>
    <row r="244" spans="1:21" ht="15" x14ac:dyDescent="0.25">
      <c r="A244" s="3" t="s">
        <v>23</v>
      </c>
      <c r="B244" s="3" t="s">
        <v>23</v>
      </c>
      <c r="C244" s="4">
        <v>350</v>
      </c>
      <c r="D244" s="4" t="s">
        <v>133</v>
      </c>
      <c r="E244" s="4" t="str">
        <f t="shared" si="12"/>
        <v>350VN220</v>
      </c>
      <c r="F244" s="2">
        <v>14</v>
      </c>
      <c r="G244" s="2">
        <v>7370</v>
      </c>
      <c r="H244" s="2">
        <v>58.329999999999977</v>
      </c>
      <c r="I244" s="2">
        <v>48.120000000000005</v>
      </c>
      <c r="J244" s="2">
        <v>9675820</v>
      </c>
      <c r="K244" s="2">
        <v>8267501</v>
      </c>
      <c r="L244" s="2">
        <v>23160091339.749191</v>
      </c>
      <c r="M244" s="2">
        <v>14952722855.579002</v>
      </c>
      <c r="N244" s="2">
        <v>-11528351.829811819</v>
      </c>
      <c r="O244" s="2">
        <v>8218896836</v>
      </c>
      <c r="P244" s="2">
        <v>16896826992.10886</v>
      </c>
      <c r="Q244" s="2">
        <v>6885578430</v>
      </c>
      <c r="R244" s="2">
        <v>4171818776.9661098</v>
      </c>
      <c r="S244" s="2">
        <v>5839429785.1427441</v>
      </c>
      <c r="T244" s="10">
        <f t="shared" si="10"/>
        <v>603458106.8610307</v>
      </c>
      <c r="U244" s="9">
        <f t="shared" si="11"/>
        <v>603.45810686103073</v>
      </c>
    </row>
    <row r="245" spans="1:21" ht="15" x14ac:dyDescent="0.25">
      <c r="A245" s="3" t="s">
        <v>23</v>
      </c>
      <c r="B245" s="3" t="s">
        <v>23</v>
      </c>
      <c r="C245" s="4">
        <v>350</v>
      </c>
      <c r="D245" s="4" t="s">
        <v>134</v>
      </c>
      <c r="E245" s="4" t="str">
        <f t="shared" si="12"/>
        <v>350VN223</v>
      </c>
      <c r="F245" s="2">
        <v>23.5</v>
      </c>
      <c r="G245" s="2">
        <v>12511</v>
      </c>
      <c r="H245" s="2">
        <v>97.640000000000029</v>
      </c>
      <c r="I245" s="2">
        <v>79.5</v>
      </c>
      <c r="J245" s="2">
        <v>16241555</v>
      </c>
      <c r="K245" s="2">
        <v>14088855</v>
      </c>
      <c r="L245" s="2">
        <v>31892394124.906693</v>
      </c>
      <c r="M245" s="2">
        <v>27624424392.645996</v>
      </c>
      <c r="N245" s="2">
        <v>59793205.260696627</v>
      </c>
      <c r="O245" s="2">
        <v>4208176527</v>
      </c>
      <c r="P245" s="2">
        <v>27591596306.250477</v>
      </c>
      <c r="Q245" s="2">
        <v>11188833425</v>
      </c>
      <c r="R245" s="2">
        <v>6980154821.1890621</v>
      </c>
      <c r="S245" s="2">
        <v>9423815046.0614147</v>
      </c>
      <c r="T245" s="10">
        <f t="shared" si="10"/>
        <v>587055240.55852079</v>
      </c>
      <c r="U245" s="9">
        <f t="shared" si="11"/>
        <v>587.05524055852084</v>
      </c>
    </row>
    <row r="246" spans="1:21" ht="15" x14ac:dyDescent="0.25">
      <c r="A246" s="3" t="s">
        <v>23</v>
      </c>
      <c r="B246" s="3" t="s">
        <v>23</v>
      </c>
      <c r="C246" s="4">
        <v>350</v>
      </c>
      <c r="D246" s="4" t="s">
        <v>180</v>
      </c>
      <c r="E246" s="4" t="str">
        <f t="shared" si="12"/>
        <v>350VN224</v>
      </c>
      <c r="F246" s="2">
        <v>9.5</v>
      </c>
      <c r="G246" s="2">
        <v>4445</v>
      </c>
      <c r="H246" s="2">
        <v>40.68</v>
      </c>
      <c r="I246" s="2">
        <v>33.130000000000003</v>
      </c>
      <c r="J246" s="2">
        <v>6565735</v>
      </c>
      <c r="K246" s="2">
        <v>4989732</v>
      </c>
      <c r="L246" s="2">
        <v>13495179301.357098</v>
      </c>
      <c r="M246" s="2">
        <v>9320867779.6939983</v>
      </c>
      <c r="N246" s="2">
        <v>11512587.663103003</v>
      </c>
      <c r="O246" s="2">
        <v>4162798934</v>
      </c>
      <c r="P246" s="2">
        <v>11338728029.024271</v>
      </c>
      <c r="Q246" s="2">
        <v>4770112677</v>
      </c>
      <c r="R246" s="2">
        <v>2701017152.0111599</v>
      </c>
      <c r="S246" s="2">
        <v>3868654161.0131111</v>
      </c>
      <c r="T246" s="10">
        <f t="shared" si="10"/>
        <v>596775159.42233002</v>
      </c>
      <c r="U246" s="9">
        <f t="shared" si="11"/>
        <v>596.77515942233003</v>
      </c>
    </row>
    <row r="247" spans="1:21" ht="15" x14ac:dyDescent="0.25">
      <c r="A247" s="3" t="s">
        <v>23</v>
      </c>
      <c r="B247" s="3" t="s">
        <v>23</v>
      </c>
      <c r="C247" s="4">
        <v>350</v>
      </c>
      <c r="D247" s="4" t="s">
        <v>135</v>
      </c>
      <c r="E247" s="4" t="str">
        <f t="shared" si="12"/>
        <v>350VN225</v>
      </c>
      <c r="F247" s="2">
        <v>14</v>
      </c>
      <c r="G247" s="2">
        <v>7537</v>
      </c>
      <c r="H247" s="2">
        <v>58.41</v>
      </c>
      <c r="I247" s="2">
        <v>45.820000000000007</v>
      </c>
      <c r="J247" s="2">
        <v>9675820</v>
      </c>
      <c r="K247" s="2">
        <v>8475973</v>
      </c>
      <c r="L247" s="2">
        <v>21214202496.835045</v>
      </c>
      <c r="M247" s="2">
        <v>16987689384.6073</v>
      </c>
      <c r="N247" s="2">
        <v>41682998.227745883</v>
      </c>
      <c r="O247" s="2">
        <v>4184830114</v>
      </c>
      <c r="P247" s="2">
        <v>16447728634.022303</v>
      </c>
      <c r="Q247" s="2">
        <v>6536941544</v>
      </c>
      <c r="R247" s="2">
        <v>4260762693.8776593</v>
      </c>
      <c r="S247" s="2">
        <v>5651299040.1446438</v>
      </c>
      <c r="T247" s="10">
        <f t="shared" si="10"/>
        <v>587418879.78651083</v>
      </c>
      <c r="U247" s="9">
        <f t="shared" si="11"/>
        <v>587.41887978651084</v>
      </c>
    </row>
    <row r="248" spans="1:21" ht="15" x14ac:dyDescent="0.25">
      <c r="A248" s="3" t="s">
        <v>23</v>
      </c>
      <c r="B248" s="3" t="s">
        <v>23</v>
      </c>
      <c r="C248" s="4">
        <v>350</v>
      </c>
      <c r="D248" s="4" t="s">
        <v>136</v>
      </c>
      <c r="E248" s="4" t="str">
        <f t="shared" si="12"/>
        <v>350VN226</v>
      </c>
      <c r="F248" s="2">
        <v>47</v>
      </c>
      <c r="G248" s="2">
        <v>25383</v>
      </c>
      <c r="H248" s="2">
        <v>200.34</v>
      </c>
      <c r="I248" s="2">
        <v>161.76999999999995</v>
      </c>
      <c r="J248" s="2">
        <v>32483110</v>
      </c>
      <c r="K248" s="2">
        <v>28414507</v>
      </c>
      <c r="L248" s="2">
        <v>77447150744.90683</v>
      </c>
      <c r="M248" s="2">
        <v>52432075111.982002</v>
      </c>
      <c r="N248" s="2">
        <v>112589269.92485419</v>
      </c>
      <c r="O248" s="2">
        <v>24902486363</v>
      </c>
      <c r="P248" s="2">
        <v>55892811421.145432</v>
      </c>
      <c r="Q248" s="2">
        <v>22895930285</v>
      </c>
      <c r="R248" s="2">
        <v>14043698724.56571</v>
      </c>
      <c r="S248" s="2">
        <v>19005087179.579742</v>
      </c>
      <c r="T248" s="10">
        <f t="shared" si="10"/>
        <v>594604376.82069612</v>
      </c>
      <c r="U248" s="9">
        <f t="shared" si="11"/>
        <v>594.60437682069607</v>
      </c>
    </row>
    <row r="249" spans="1:21" ht="15" x14ac:dyDescent="0.25">
      <c r="A249" s="3" t="s">
        <v>23</v>
      </c>
      <c r="B249" s="3" t="s">
        <v>23</v>
      </c>
      <c r="C249" s="4">
        <v>350</v>
      </c>
      <c r="D249" s="4" t="s">
        <v>137</v>
      </c>
      <c r="E249" s="4" t="str">
        <f t="shared" si="12"/>
        <v>350VN227</v>
      </c>
      <c r="F249" s="2">
        <v>14</v>
      </c>
      <c r="G249" s="2">
        <v>7764</v>
      </c>
      <c r="H249" s="2">
        <v>59.039999999999992</v>
      </c>
      <c r="I249" s="2">
        <v>46.34</v>
      </c>
      <c r="J249" s="2">
        <v>9675820</v>
      </c>
      <c r="K249" s="2">
        <v>8687844</v>
      </c>
      <c r="L249" s="2">
        <v>21688168511.0378</v>
      </c>
      <c r="M249" s="2">
        <v>17952354115.438999</v>
      </c>
      <c r="N249" s="2">
        <v>88688060.598801002</v>
      </c>
      <c r="O249" s="2">
        <v>3647126335</v>
      </c>
      <c r="P249" s="2">
        <v>16366992423.423018</v>
      </c>
      <c r="Q249" s="2">
        <v>6458948670</v>
      </c>
      <c r="R249" s="2">
        <v>4299890411.26404</v>
      </c>
      <c r="S249" s="2">
        <v>5608153342.1589737</v>
      </c>
      <c r="T249" s="10">
        <f t="shared" si="10"/>
        <v>584535443.69367921</v>
      </c>
      <c r="U249" s="9">
        <f t="shared" si="11"/>
        <v>584.53544369367921</v>
      </c>
    </row>
    <row r="250" spans="1:21" ht="15" x14ac:dyDescent="0.25">
      <c r="A250" s="3" t="s">
        <v>23</v>
      </c>
      <c r="B250" s="3" t="s">
        <v>23</v>
      </c>
      <c r="C250" s="4">
        <v>350</v>
      </c>
      <c r="D250" s="4" t="s">
        <v>138</v>
      </c>
      <c r="E250" s="4" t="str">
        <f t="shared" si="12"/>
        <v>350VN228</v>
      </c>
      <c r="F250" s="2">
        <v>13.5</v>
      </c>
      <c r="G250" s="2">
        <v>7119</v>
      </c>
      <c r="H250" s="2">
        <v>58.849999999999994</v>
      </c>
      <c r="I250" s="2">
        <v>47.239999999999995</v>
      </c>
      <c r="J250" s="2">
        <v>9330255</v>
      </c>
      <c r="K250" s="2">
        <v>7969522</v>
      </c>
      <c r="L250" s="2">
        <v>19201555049.11985</v>
      </c>
      <c r="M250" s="2">
        <v>14649534063.142996</v>
      </c>
      <c r="N250" s="2">
        <v>11988740.976845292</v>
      </c>
      <c r="O250" s="2">
        <v>4540032245</v>
      </c>
      <c r="P250" s="2">
        <v>16434912068.998781</v>
      </c>
      <c r="Q250" s="2">
        <v>6883888276</v>
      </c>
      <c r="R250" s="2">
        <v>3957914665.8186307</v>
      </c>
      <c r="S250" s="2">
        <v>5593109127.1801538</v>
      </c>
      <c r="T250" s="10">
        <f t="shared" si="10"/>
        <v>608700446.99995482</v>
      </c>
      <c r="U250" s="9">
        <f t="shared" si="11"/>
        <v>608.70044699995481</v>
      </c>
    </row>
    <row r="251" spans="1:21" ht="15" x14ac:dyDescent="0.25">
      <c r="A251" s="3" t="s">
        <v>23</v>
      </c>
      <c r="B251" s="3" t="s">
        <v>23</v>
      </c>
      <c r="C251" s="4">
        <v>350</v>
      </c>
      <c r="D251" s="4" t="s">
        <v>139</v>
      </c>
      <c r="E251" s="4" t="str">
        <f t="shared" si="12"/>
        <v>350VN229</v>
      </c>
      <c r="F251" s="2">
        <v>4</v>
      </c>
      <c r="G251" s="2">
        <v>2081</v>
      </c>
      <c r="H251" s="2">
        <v>17.38</v>
      </c>
      <c r="I251" s="2">
        <v>13.29</v>
      </c>
      <c r="J251" s="2">
        <v>2764520</v>
      </c>
      <c r="K251" s="2">
        <v>2318118</v>
      </c>
      <c r="L251" s="2">
        <v>5141144174.8751125</v>
      </c>
      <c r="M251" s="2">
        <v>4124318143.388</v>
      </c>
      <c r="N251" s="2">
        <v>29135563.487111218</v>
      </c>
      <c r="O251" s="2">
        <v>987690468</v>
      </c>
      <c r="P251" s="2">
        <v>4600383889.3556128</v>
      </c>
      <c r="Q251" s="2">
        <v>1854970604</v>
      </c>
      <c r="R251" s="2">
        <v>1184125290.19279</v>
      </c>
      <c r="S251" s="2">
        <v>1561287995.1628218</v>
      </c>
      <c r="T251" s="10">
        <f t="shared" si="10"/>
        <v>575047986.16945159</v>
      </c>
      <c r="U251" s="9">
        <f t="shared" si="11"/>
        <v>575.04798616945163</v>
      </c>
    </row>
    <row r="252" spans="1:21" ht="15" x14ac:dyDescent="0.25">
      <c r="A252" s="3" t="s">
        <v>23</v>
      </c>
      <c r="B252" s="3" t="s">
        <v>23</v>
      </c>
      <c r="C252" s="4">
        <v>350</v>
      </c>
      <c r="D252" s="4" t="s">
        <v>140</v>
      </c>
      <c r="E252" s="4" t="str">
        <f t="shared" si="12"/>
        <v>350VN230</v>
      </c>
      <c r="F252" s="2">
        <v>57.5</v>
      </c>
      <c r="G252" s="2">
        <v>31156</v>
      </c>
      <c r="H252" s="2">
        <v>246.77</v>
      </c>
      <c r="I252" s="2">
        <v>197.78999999999994</v>
      </c>
      <c r="J252" s="2">
        <v>39739975</v>
      </c>
      <c r="K252" s="2">
        <v>34874873</v>
      </c>
      <c r="L252" s="2">
        <v>83514128711.597137</v>
      </c>
      <c r="M252" s="2">
        <v>64749287700.233994</v>
      </c>
      <c r="N252" s="2">
        <v>211059742.36312979</v>
      </c>
      <c r="O252" s="2">
        <v>18553781269</v>
      </c>
      <c r="P252" s="2">
        <v>68074727064.112038</v>
      </c>
      <c r="Q252" s="2">
        <v>28100619146</v>
      </c>
      <c r="R252" s="2">
        <v>16893449644.427034</v>
      </c>
      <c r="S252" s="2">
        <v>23084777699.685013</v>
      </c>
      <c r="T252" s="10">
        <f t="shared" si="10"/>
        <v>591954148.38358295</v>
      </c>
      <c r="U252" s="9">
        <f t="shared" si="11"/>
        <v>591.95414838358295</v>
      </c>
    </row>
    <row r="253" spans="1:21" ht="15" x14ac:dyDescent="0.25">
      <c r="A253" s="3" t="s">
        <v>23</v>
      </c>
      <c r="B253" s="3" t="s">
        <v>23</v>
      </c>
      <c r="C253" s="4">
        <v>350</v>
      </c>
      <c r="D253" s="4" t="s">
        <v>141</v>
      </c>
      <c r="E253" s="4" t="str">
        <f t="shared" si="12"/>
        <v>350VN231</v>
      </c>
      <c r="F253" s="2">
        <v>14.5</v>
      </c>
      <c r="G253" s="2">
        <v>7947</v>
      </c>
      <c r="H253" s="2">
        <v>63.370000000000005</v>
      </c>
      <c r="I253" s="2">
        <v>50.34</v>
      </c>
      <c r="J253" s="2">
        <v>10021385</v>
      </c>
      <c r="K253" s="2">
        <v>8905380</v>
      </c>
      <c r="L253" s="2">
        <v>20493485104.570229</v>
      </c>
      <c r="M253" s="2">
        <v>16401239313.348001</v>
      </c>
      <c r="N253" s="2">
        <v>50176778.222231604</v>
      </c>
      <c r="O253" s="2">
        <v>4042069013</v>
      </c>
      <c r="P253" s="2">
        <v>17778287227.509644</v>
      </c>
      <c r="Q253" s="2">
        <v>7147572122</v>
      </c>
      <c r="R253" s="2">
        <v>4533819480.8329201</v>
      </c>
      <c r="S253" s="2">
        <v>6096895624.6767216</v>
      </c>
      <c r="T253" s="10">
        <f t="shared" si="10"/>
        <v>613044387.15550494</v>
      </c>
      <c r="U253" s="9">
        <f t="shared" si="11"/>
        <v>613.04438715550498</v>
      </c>
    </row>
    <row r="254" spans="1:21" ht="15" x14ac:dyDescent="0.25">
      <c r="A254" s="3" t="s">
        <v>23</v>
      </c>
      <c r="B254" s="3" t="s">
        <v>23</v>
      </c>
      <c r="C254" s="4">
        <v>350</v>
      </c>
      <c r="D254" s="4" t="s">
        <v>142</v>
      </c>
      <c r="E254" s="4" t="str">
        <f t="shared" si="12"/>
        <v>350VN232</v>
      </c>
      <c r="F254" s="2">
        <v>20.5</v>
      </c>
      <c r="G254" s="2">
        <v>11184</v>
      </c>
      <c r="H254" s="2">
        <v>84.11999999999999</v>
      </c>
      <c r="I254" s="2">
        <v>70.200000000000017</v>
      </c>
      <c r="J254" s="2">
        <v>14168165</v>
      </c>
      <c r="K254" s="2">
        <v>12529847</v>
      </c>
      <c r="L254" s="2">
        <v>29769214997.374882</v>
      </c>
      <c r="M254" s="2">
        <v>23327439808.036999</v>
      </c>
      <c r="N254" s="2">
        <v>37327660.337886408</v>
      </c>
      <c r="O254" s="2">
        <v>6404447529</v>
      </c>
      <c r="P254" s="2">
        <v>24332348755.116455</v>
      </c>
      <c r="Q254" s="2">
        <v>9977611994</v>
      </c>
      <c r="R254" s="2">
        <v>6002393262.0357094</v>
      </c>
      <c r="S254" s="2">
        <v>8357080839.0807495</v>
      </c>
      <c r="T254" s="10">
        <f t="shared" si="10"/>
        <v>593471920.85649896</v>
      </c>
      <c r="U254" s="9">
        <f t="shared" si="11"/>
        <v>593.47192085649897</v>
      </c>
    </row>
    <row r="255" spans="1:21" ht="15" x14ac:dyDescent="0.25">
      <c r="A255" s="3" t="s">
        <v>23</v>
      </c>
      <c r="B255" s="3" t="s">
        <v>23</v>
      </c>
      <c r="C255" s="4">
        <v>350</v>
      </c>
      <c r="D255" s="4" t="s">
        <v>143</v>
      </c>
      <c r="E255" s="4" t="str">
        <f t="shared" si="12"/>
        <v>350VN233</v>
      </c>
      <c r="F255" s="2">
        <v>11</v>
      </c>
      <c r="G255" s="2">
        <v>5559</v>
      </c>
      <c r="H255" s="2">
        <v>47.560000000000009</v>
      </c>
      <c r="I255" s="2">
        <v>38.190000000000005</v>
      </c>
      <c r="J255" s="2">
        <v>7602430</v>
      </c>
      <c r="K255" s="2">
        <v>6191845</v>
      </c>
      <c r="L255" s="2">
        <v>14481711066.805145</v>
      </c>
      <c r="M255" s="2">
        <v>11581859776.897999</v>
      </c>
      <c r="N255" s="2">
        <v>99555886.907143131</v>
      </c>
      <c r="O255" s="2">
        <v>2800295403</v>
      </c>
      <c r="P255" s="2">
        <v>13178181640.991245</v>
      </c>
      <c r="Q255" s="2">
        <v>5348724677</v>
      </c>
      <c r="R255" s="2">
        <v>3324837049.0047302</v>
      </c>
      <c r="S255" s="2">
        <v>4504619914.9865122</v>
      </c>
      <c r="T255" s="10">
        <f t="shared" si="10"/>
        <v>599008256.40869296</v>
      </c>
      <c r="U255" s="9">
        <f t="shared" si="11"/>
        <v>599.008256408693</v>
      </c>
    </row>
    <row r="256" spans="1:21" ht="15" x14ac:dyDescent="0.25">
      <c r="A256" s="3" t="s">
        <v>23</v>
      </c>
      <c r="B256" s="3" t="s">
        <v>23</v>
      </c>
      <c r="C256" s="4">
        <v>350</v>
      </c>
      <c r="D256" s="4" t="s">
        <v>144</v>
      </c>
      <c r="E256" s="4" t="str">
        <f t="shared" si="12"/>
        <v>350VN236</v>
      </c>
      <c r="F256" s="2">
        <v>20.5</v>
      </c>
      <c r="G256" s="2">
        <v>11342</v>
      </c>
      <c r="H256" s="2">
        <v>82.429999999999993</v>
      </c>
      <c r="I256" s="2">
        <v>68.89</v>
      </c>
      <c r="J256" s="2">
        <v>14168165</v>
      </c>
      <c r="K256" s="2">
        <v>12691866</v>
      </c>
      <c r="L256" s="2">
        <v>30283285751.252895</v>
      </c>
      <c r="M256" s="2">
        <v>25540129223.502003</v>
      </c>
      <c r="N256" s="2">
        <v>42552444.750902683</v>
      </c>
      <c r="O256" s="2">
        <v>4700604083</v>
      </c>
      <c r="P256" s="2">
        <v>24163754227.515022</v>
      </c>
      <c r="Q256" s="2">
        <v>9918802201</v>
      </c>
      <c r="R256" s="2">
        <v>5995466187.7263718</v>
      </c>
      <c r="S256" s="2">
        <v>8259217388.7886553</v>
      </c>
      <c r="T256" s="10">
        <f t="shared" si="10"/>
        <v>589359859.20768344</v>
      </c>
      <c r="U256" s="9">
        <f t="shared" si="11"/>
        <v>589.35985920768348</v>
      </c>
    </row>
    <row r="257" spans="1:21" ht="15" x14ac:dyDescent="0.25">
      <c r="A257" s="3" t="s">
        <v>23</v>
      </c>
      <c r="B257" s="3" t="s">
        <v>23</v>
      </c>
      <c r="C257" s="4">
        <v>350</v>
      </c>
      <c r="D257" s="4" t="s">
        <v>145</v>
      </c>
      <c r="E257" s="4" t="str">
        <f t="shared" si="12"/>
        <v>350VN237</v>
      </c>
      <c r="F257" s="2">
        <v>78</v>
      </c>
      <c r="G257" s="2">
        <v>43685</v>
      </c>
      <c r="H257" s="2">
        <v>345.15999999999997</v>
      </c>
      <c r="I257" s="2">
        <v>277.16999999999996</v>
      </c>
      <c r="J257" s="2">
        <v>53908140</v>
      </c>
      <c r="K257" s="2">
        <v>48756389</v>
      </c>
      <c r="L257" s="2">
        <v>115121902720.93071</v>
      </c>
      <c r="M257" s="2">
        <v>93124315794.190048</v>
      </c>
      <c r="N257" s="2">
        <v>456668420.74068946</v>
      </c>
      <c r="O257" s="2">
        <v>21540918506</v>
      </c>
      <c r="P257" s="2">
        <v>96171645172.357697</v>
      </c>
      <c r="Q257" s="2">
        <v>38582850694</v>
      </c>
      <c r="R257" s="2">
        <v>24928277820.655014</v>
      </c>
      <c r="S257" s="2">
        <v>32673080907.702694</v>
      </c>
      <c r="T257" s="10">
        <f t="shared" si="10"/>
        <v>616484904.95101082</v>
      </c>
      <c r="U257" s="9">
        <f t="shared" si="11"/>
        <v>616.48490495101078</v>
      </c>
    </row>
    <row r="258" spans="1:21" ht="15" x14ac:dyDescent="0.25">
      <c r="A258" s="3" t="s">
        <v>23</v>
      </c>
      <c r="B258" s="3" t="s">
        <v>23</v>
      </c>
      <c r="C258" s="4">
        <v>350</v>
      </c>
      <c r="D258" s="4" t="s">
        <v>146</v>
      </c>
      <c r="E258" s="4" t="str">
        <f t="shared" si="12"/>
        <v>350VN238</v>
      </c>
      <c r="F258" s="2">
        <v>24.5</v>
      </c>
      <c r="G258" s="2">
        <v>13156</v>
      </c>
      <c r="H258" s="2">
        <v>100.25</v>
      </c>
      <c r="I258" s="2">
        <v>83.17</v>
      </c>
      <c r="J258" s="2">
        <v>16932685</v>
      </c>
      <c r="K258" s="2">
        <v>14729000</v>
      </c>
      <c r="L258" s="2">
        <v>44456039781.29435</v>
      </c>
      <c r="M258" s="2">
        <v>27934373298.530994</v>
      </c>
      <c r="N258" s="2">
        <v>19994190.763358433</v>
      </c>
      <c r="O258" s="2">
        <v>16501672292</v>
      </c>
      <c r="P258" s="2">
        <v>29422320151.142982</v>
      </c>
      <c r="Q258" s="2">
        <v>11895628040</v>
      </c>
      <c r="R258" s="2">
        <v>7465956926.8374405</v>
      </c>
      <c r="S258" s="2">
        <v>10060735184.30554</v>
      </c>
      <c r="T258" s="10">
        <f t="shared" si="10"/>
        <v>600455513.28863227</v>
      </c>
      <c r="U258" s="9">
        <f t="shared" si="11"/>
        <v>600.45551328863223</v>
      </c>
    </row>
    <row r="259" spans="1:21" ht="15" x14ac:dyDescent="0.25">
      <c r="A259" s="3" t="s">
        <v>23</v>
      </c>
      <c r="B259" s="3" t="s">
        <v>23</v>
      </c>
      <c r="C259" s="4">
        <v>350</v>
      </c>
      <c r="D259" s="4" t="s">
        <v>147</v>
      </c>
      <c r="E259" s="4" t="str">
        <f t="shared" si="12"/>
        <v>350VN239</v>
      </c>
      <c r="F259" s="2">
        <v>78</v>
      </c>
      <c r="G259" s="2">
        <v>44071</v>
      </c>
      <c r="H259" s="2">
        <v>334.37</v>
      </c>
      <c r="I259" s="2">
        <v>271.84999999999991</v>
      </c>
      <c r="J259" s="2">
        <v>53908140</v>
      </c>
      <c r="K259" s="2">
        <v>49277569</v>
      </c>
      <c r="L259" s="2">
        <v>109210060328.37602</v>
      </c>
      <c r="M259" s="2">
        <v>95780400054.614975</v>
      </c>
      <c r="N259" s="2">
        <v>296349547.76094049</v>
      </c>
      <c r="O259" s="2">
        <v>13133310726</v>
      </c>
      <c r="P259" s="2">
        <v>94850716184.901871</v>
      </c>
      <c r="Q259" s="2">
        <v>37801748588</v>
      </c>
      <c r="R259" s="2">
        <v>24998729370.610142</v>
      </c>
      <c r="S259" s="2">
        <v>32052209318.291664</v>
      </c>
      <c r="T259" s="10">
        <f t="shared" si="10"/>
        <v>608017411.44167864</v>
      </c>
      <c r="U259" s="9">
        <f t="shared" si="11"/>
        <v>608.01741144167863</v>
      </c>
    </row>
    <row r="260" spans="1:21" ht="15" x14ac:dyDescent="0.25">
      <c r="A260" s="3" t="s">
        <v>23</v>
      </c>
      <c r="B260" s="3" t="s">
        <v>23</v>
      </c>
      <c r="C260" s="4">
        <v>350</v>
      </c>
      <c r="D260" s="4" t="s">
        <v>148</v>
      </c>
      <c r="E260" s="4" t="str">
        <f t="shared" si="12"/>
        <v>350VN242</v>
      </c>
      <c r="F260" s="2">
        <v>22</v>
      </c>
      <c r="G260" s="2">
        <v>12104</v>
      </c>
      <c r="H260" s="2">
        <v>92.649999999999991</v>
      </c>
      <c r="I260" s="2">
        <v>75.940000000000012</v>
      </c>
      <c r="J260" s="2">
        <v>15204860</v>
      </c>
      <c r="K260" s="2">
        <v>13584670</v>
      </c>
      <c r="L260" s="2">
        <v>38091373744.905411</v>
      </c>
      <c r="M260" s="2">
        <v>25897906532.285</v>
      </c>
      <c r="N260" s="2">
        <v>-116123487.37958053</v>
      </c>
      <c r="O260" s="2">
        <v>12309590700</v>
      </c>
      <c r="P260" s="2">
        <v>26883245007.234978</v>
      </c>
      <c r="Q260" s="2">
        <v>11072048696</v>
      </c>
      <c r="R260" s="2">
        <v>6766637298.5683699</v>
      </c>
      <c r="S260" s="2">
        <v>9044559012.6666126</v>
      </c>
      <c r="T260" s="10">
        <f t="shared" ref="T260:T323" si="13">P260/F260/2</f>
        <v>610982841.07352221</v>
      </c>
      <c r="U260" s="9">
        <f t="shared" ref="U260:U323" si="14">T260/10^6</f>
        <v>610.9828410735222</v>
      </c>
    </row>
    <row r="261" spans="1:21" ht="15" x14ac:dyDescent="0.25">
      <c r="A261" s="3" t="s">
        <v>23</v>
      </c>
      <c r="B261" s="3" t="s">
        <v>23</v>
      </c>
      <c r="C261" s="4">
        <v>350</v>
      </c>
      <c r="D261" s="4" t="s">
        <v>149</v>
      </c>
      <c r="E261" s="4" t="str">
        <f t="shared" si="12"/>
        <v>350VN243</v>
      </c>
      <c r="F261" s="2">
        <v>70.5</v>
      </c>
      <c r="G261" s="2">
        <v>38599</v>
      </c>
      <c r="H261" s="2">
        <v>294.23000000000008</v>
      </c>
      <c r="I261" s="2">
        <v>238.61</v>
      </c>
      <c r="J261" s="2">
        <v>48724665</v>
      </c>
      <c r="K261" s="2">
        <v>43065330</v>
      </c>
      <c r="L261" s="2">
        <v>99108325650.523453</v>
      </c>
      <c r="M261" s="2">
        <v>84178385340.166016</v>
      </c>
      <c r="N261" s="2">
        <v>134797867.35750759</v>
      </c>
      <c r="O261" s="2">
        <v>14795142443</v>
      </c>
      <c r="P261" s="2">
        <v>83318193349.2827</v>
      </c>
      <c r="Q261" s="2">
        <v>33362701379</v>
      </c>
      <c r="R261" s="2">
        <v>22071887345.452095</v>
      </c>
      <c r="S261" s="2">
        <v>27842937817.830635</v>
      </c>
      <c r="T261" s="10">
        <f t="shared" si="13"/>
        <v>590909172.6899482</v>
      </c>
      <c r="U261" s="9">
        <f t="shared" si="14"/>
        <v>590.90917268994815</v>
      </c>
    </row>
    <row r="262" spans="1:21" ht="15" x14ac:dyDescent="0.25">
      <c r="A262" s="3" t="s">
        <v>23</v>
      </c>
      <c r="B262" s="3" t="s">
        <v>23</v>
      </c>
      <c r="C262" s="4">
        <v>350</v>
      </c>
      <c r="D262" s="4" t="s">
        <v>150</v>
      </c>
      <c r="E262" s="4" t="str">
        <f t="shared" si="12"/>
        <v>350VN246</v>
      </c>
      <c r="F262" s="2">
        <v>45.5</v>
      </c>
      <c r="G262" s="2">
        <v>24961</v>
      </c>
      <c r="H262" s="2">
        <v>188.08</v>
      </c>
      <c r="I262" s="2">
        <v>154.68999999999997</v>
      </c>
      <c r="J262" s="2">
        <v>31446415</v>
      </c>
      <c r="K262" s="2">
        <v>27979435</v>
      </c>
      <c r="L262" s="2">
        <v>73253133398.60141</v>
      </c>
      <c r="M262" s="2">
        <v>53871150461.784996</v>
      </c>
      <c r="N262" s="2">
        <v>-94769757.183599308</v>
      </c>
      <c r="O262" s="2">
        <v>19476752694</v>
      </c>
      <c r="P262" s="2">
        <v>54476262589.701576</v>
      </c>
      <c r="Q262" s="2">
        <v>22244147241</v>
      </c>
      <c r="R262" s="2">
        <v>13789775353.756639</v>
      </c>
      <c r="S262" s="2">
        <v>18445031849.944923</v>
      </c>
      <c r="T262" s="10">
        <f t="shared" si="13"/>
        <v>598640248.2384789</v>
      </c>
      <c r="U262" s="9">
        <f t="shared" si="14"/>
        <v>598.64024823847888</v>
      </c>
    </row>
    <row r="263" spans="1:21" ht="15" x14ac:dyDescent="0.25">
      <c r="A263" s="3" t="s">
        <v>23</v>
      </c>
      <c r="B263" s="3" t="s">
        <v>23</v>
      </c>
      <c r="C263" s="4">
        <v>350</v>
      </c>
      <c r="D263" s="4" t="s">
        <v>151</v>
      </c>
      <c r="E263" s="4" t="str">
        <f t="shared" si="12"/>
        <v>350VN247</v>
      </c>
      <c r="F263" s="2">
        <v>51.5</v>
      </c>
      <c r="G263" s="2">
        <v>29067</v>
      </c>
      <c r="H263" s="2">
        <v>220.58000000000007</v>
      </c>
      <c r="I263" s="2">
        <v>176.42</v>
      </c>
      <c r="J263" s="2">
        <v>35593195</v>
      </c>
      <c r="K263" s="2">
        <v>32578282</v>
      </c>
      <c r="L263" s="2">
        <v>76255937902.833633</v>
      </c>
      <c r="M263" s="2">
        <v>64157290695.933014</v>
      </c>
      <c r="N263" s="2">
        <v>56666519.900635757</v>
      </c>
      <c r="O263" s="2">
        <v>12041980687</v>
      </c>
      <c r="P263" s="2">
        <v>62660577935.485916</v>
      </c>
      <c r="Q263" s="2">
        <v>25141264722</v>
      </c>
      <c r="R263" s="2">
        <v>16377935553.355577</v>
      </c>
      <c r="S263" s="2">
        <v>21145274354.130356</v>
      </c>
      <c r="T263" s="10">
        <f t="shared" si="13"/>
        <v>608355125.58724189</v>
      </c>
      <c r="U263" s="9">
        <f t="shared" si="14"/>
        <v>608.3551255872419</v>
      </c>
    </row>
    <row r="264" spans="1:21" ht="15" x14ac:dyDescent="0.25">
      <c r="A264" s="3" t="s">
        <v>23</v>
      </c>
      <c r="B264" s="3" t="s">
        <v>23</v>
      </c>
      <c r="C264" s="4">
        <v>350</v>
      </c>
      <c r="D264" s="4" t="s">
        <v>152</v>
      </c>
      <c r="E264" s="4" t="str">
        <f t="shared" si="12"/>
        <v>350VN248</v>
      </c>
      <c r="F264" s="2">
        <v>82</v>
      </c>
      <c r="G264" s="2">
        <v>46588</v>
      </c>
      <c r="H264" s="2">
        <v>335.91999999999996</v>
      </c>
      <c r="I264" s="2">
        <v>277.97999999999996</v>
      </c>
      <c r="J264" s="2">
        <v>56672660</v>
      </c>
      <c r="K264" s="2">
        <v>52284551</v>
      </c>
      <c r="L264" s="2">
        <v>137916463792.83179</v>
      </c>
      <c r="M264" s="2">
        <v>108425394493.961</v>
      </c>
      <c r="N264" s="2">
        <v>-340220323.12915534</v>
      </c>
      <c r="O264" s="2">
        <v>29831289622</v>
      </c>
      <c r="P264" s="2">
        <v>99020566649.671036</v>
      </c>
      <c r="Q264" s="2">
        <v>40251221174</v>
      </c>
      <c r="R264" s="2">
        <v>25220883686.650974</v>
      </c>
      <c r="S264" s="2">
        <v>33542375835.020058</v>
      </c>
      <c r="T264" s="10">
        <f t="shared" si="13"/>
        <v>603783942.98579895</v>
      </c>
      <c r="U264" s="9">
        <f t="shared" si="14"/>
        <v>603.78394298579894</v>
      </c>
    </row>
    <row r="265" spans="1:21" ht="15" x14ac:dyDescent="0.25">
      <c r="A265" s="3" t="s">
        <v>23</v>
      </c>
      <c r="B265" s="3" t="s">
        <v>23</v>
      </c>
      <c r="C265" s="4">
        <v>350</v>
      </c>
      <c r="D265" s="4" t="s">
        <v>153</v>
      </c>
      <c r="E265" s="4" t="str">
        <f t="shared" si="12"/>
        <v>350VN249</v>
      </c>
      <c r="F265" s="2">
        <v>22</v>
      </c>
      <c r="G265" s="2">
        <v>11664</v>
      </c>
      <c r="H265" s="2">
        <v>98.57</v>
      </c>
      <c r="I265" s="2">
        <v>77.95</v>
      </c>
      <c r="J265" s="2">
        <v>15204860</v>
      </c>
      <c r="K265" s="2">
        <v>13074820</v>
      </c>
      <c r="L265" s="2">
        <v>32866687380.792686</v>
      </c>
      <c r="M265" s="2">
        <v>26341447722.909008</v>
      </c>
      <c r="N265" s="2">
        <v>-29213125.11631906</v>
      </c>
      <c r="O265" s="2">
        <v>6554452783</v>
      </c>
      <c r="P265" s="2">
        <v>27618946627.821472</v>
      </c>
      <c r="Q265" s="2">
        <v>11291639474</v>
      </c>
      <c r="R265" s="2">
        <v>6998735236.13344</v>
      </c>
      <c r="S265" s="2">
        <v>9329861059.6880417</v>
      </c>
      <c r="T265" s="10">
        <f t="shared" si="13"/>
        <v>627703332.45048797</v>
      </c>
      <c r="U265" s="9">
        <f t="shared" si="14"/>
        <v>627.70333245048801</v>
      </c>
    </row>
    <row r="266" spans="1:21" ht="15" x14ac:dyDescent="0.25">
      <c r="A266" s="3" t="s">
        <v>23</v>
      </c>
      <c r="B266" s="3" t="s">
        <v>23</v>
      </c>
      <c r="C266" s="4">
        <v>350</v>
      </c>
      <c r="D266" s="4" t="s">
        <v>154</v>
      </c>
      <c r="E266" s="4" t="str">
        <f t="shared" si="12"/>
        <v>350VN252</v>
      </c>
      <c r="F266" s="2">
        <v>44</v>
      </c>
      <c r="G266" s="2">
        <v>22846</v>
      </c>
      <c r="H266" s="2">
        <v>185.64000000000001</v>
      </c>
      <c r="I266" s="2">
        <v>150.57</v>
      </c>
      <c r="J266" s="2">
        <v>30409720</v>
      </c>
      <c r="K266" s="2">
        <v>25630726</v>
      </c>
      <c r="L266" s="2">
        <v>57680681469.529251</v>
      </c>
      <c r="M266" s="2">
        <v>47302532555.247993</v>
      </c>
      <c r="N266" s="2">
        <v>-62340755.718720697</v>
      </c>
      <c r="O266" s="2">
        <v>10440489670</v>
      </c>
      <c r="P266" s="2">
        <v>52243759668.832138</v>
      </c>
      <c r="Q266" s="2">
        <v>22023833264</v>
      </c>
      <c r="R266" s="2">
        <v>12809224393.677378</v>
      </c>
      <c r="S266" s="2">
        <v>17421618490.154766</v>
      </c>
      <c r="T266" s="10">
        <f t="shared" si="13"/>
        <v>593679087.14581978</v>
      </c>
      <c r="U266" s="9">
        <f t="shared" si="14"/>
        <v>593.67908714581984</v>
      </c>
    </row>
    <row r="267" spans="1:21" ht="15" x14ac:dyDescent="0.25">
      <c r="A267" s="3" t="s">
        <v>23</v>
      </c>
      <c r="B267" s="3" t="s">
        <v>23</v>
      </c>
      <c r="C267" s="4">
        <v>350</v>
      </c>
      <c r="D267" s="4" t="s">
        <v>92</v>
      </c>
      <c r="E267" s="4" t="str">
        <f t="shared" si="12"/>
        <v>350VN253</v>
      </c>
      <c r="F267" s="2">
        <v>48.5</v>
      </c>
      <c r="G267" s="2">
        <v>26774</v>
      </c>
      <c r="H267" s="2">
        <v>207.67000000000002</v>
      </c>
      <c r="I267" s="2">
        <v>167.82999999999996</v>
      </c>
      <c r="J267" s="2">
        <v>33519805</v>
      </c>
      <c r="K267" s="2">
        <v>30099278</v>
      </c>
      <c r="L267" s="2">
        <v>70746648244.346817</v>
      </c>
      <c r="M267" s="2">
        <v>57522404836.28302</v>
      </c>
      <c r="N267" s="2">
        <v>-114234969.93620528</v>
      </c>
      <c r="O267" s="2">
        <v>13338478378</v>
      </c>
      <c r="P267" s="2">
        <v>59966639739.854645</v>
      </c>
      <c r="Q267" s="2">
        <v>24162101565</v>
      </c>
      <c r="R267" s="2">
        <v>15491011511.451097</v>
      </c>
      <c r="S267" s="2">
        <v>20313526663.403572</v>
      </c>
      <c r="T267" s="10">
        <f t="shared" si="13"/>
        <v>618212780.82324374</v>
      </c>
      <c r="U267" s="9">
        <f t="shared" si="14"/>
        <v>618.21278082324375</v>
      </c>
    </row>
    <row r="268" spans="1:21" ht="15" x14ac:dyDescent="0.25">
      <c r="A268" s="3" t="s">
        <v>23</v>
      </c>
      <c r="B268" s="3" t="s">
        <v>23</v>
      </c>
      <c r="C268" s="4">
        <v>350</v>
      </c>
      <c r="D268" s="4" t="s">
        <v>155</v>
      </c>
      <c r="E268" s="4" t="str">
        <f t="shared" si="12"/>
        <v>350VN256</v>
      </c>
      <c r="F268" s="2">
        <v>78.5</v>
      </c>
      <c r="G268" s="2">
        <v>42843</v>
      </c>
      <c r="H268" s="2">
        <v>336.28999999999957</v>
      </c>
      <c r="I268" s="2">
        <v>263.84999999999991</v>
      </c>
      <c r="J268" s="2">
        <v>54253705</v>
      </c>
      <c r="K268" s="2">
        <v>48192155</v>
      </c>
      <c r="L268" s="2">
        <v>112747482396.80742</v>
      </c>
      <c r="M268" s="2">
        <v>91710174379.209976</v>
      </c>
      <c r="N268" s="2">
        <v>-118204421.40253693</v>
      </c>
      <c r="O268" s="2">
        <v>21155512439</v>
      </c>
      <c r="P268" s="2">
        <v>93637927201.642242</v>
      </c>
      <c r="Q268" s="2">
        <v>38771913690</v>
      </c>
      <c r="R268" s="2">
        <v>23335516419.90823</v>
      </c>
      <c r="S268" s="2">
        <v>31528849320.734028</v>
      </c>
      <c r="T268" s="10">
        <f t="shared" si="13"/>
        <v>596419918.4817977</v>
      </c>
      <c r="U268" s="9">
        <f t="shared" si="14"/>
        <v>596.41991848179771</v>
      </c>
    </row>
    <row r="269" spans="1:21" ht="15" x14ac:dyDescent="0.25">
      <c r="A269" s="3" t="s">
        <v>23</v>
      </c>
      <c r="B269" s="3" t="s">
        <v>23</v>
      </c>
      <c r="C269" s="4">
        <v>350</v>
      </c>
      <c r="D269" s="4" t="s">
        <v>156</v>
      </c>
      <c r="E269" s="4" t="str">
        <f t="shared" si="12"/>
        <v>350VN257</v>
      </c>
      <c r="F269" s="2">
        <v>26.5</v>
      </c>
      <c r="G269" s="2">
        <v>13704</v>
      </c>
      <c r="H269" s="2">
        <v>113.59</v>
      </c>
      <c r="I269" s="2">
        <v>89.09</v>
      </c>
      <c r="J269" s="2">
        <v>18314945</v>
      </c>
      <c r="K269" s="2">
        <v>15358948</v>
      </c>
      <c r="L269" s="2">
        <v>36853916378.232483</v>
      </c>
      <c r="M269" s="2">
        <v>29173649194.889</v>
      </c>
      <c r="N269" s="2">
        <v>33134836.343482811</v>
      </c>
      <c r="O269" s="2">
        <v>7647132347</v>
      </c>
      <c r="P269" s="2">
        <v>31543245169.790897</v>
      </c>
      <c r="Q269" s="2">
        <v>12743129070</v>
      </c>
      <c r="R269" s="2">
        <v>8139003475.5175714</v>
      </c>
      <c r="S269" s="2">
        <v>10662499630.273327</v>
      </c>
      <c r="T269" s="10">
        <f t="shared" si="13"/>
        <v>595155569.24133766</v>
      </c>
      <c r="U269" s="9">
        <f t="shared" si="14"/>
        <v>595.15556924133762</v>
      </c>
    </row>
    <row r="270" spans="1:21" ht="15" x14ac:dyDescent="0.25">
      <c r="A270" s="3" t="s">
        <v>23</v>
      </c>
      <c r="B270" s="3" t="s">
        <v>23</v>
      </c>
      <c r="C270" s="4">
        <v>350</v>
      </c>
      <c r="D270" s="4" t="s">
        <v>157</v>
      </c>
      <c r="E270" s="4" t="str">
        <f t="shared" si="12"/>
        <v>350VN258</v>
      </c>
      <c r="F270" s="2">
        <v>40</v>
      </c>
      <c r="G270" s="2">
        <v>20253</v>
      </c>
      <c r="H270" s="2">
        <v>170.38</v>
      </c>
      <c r="I270" s="2">
        <v>134.85000000000011</v>
      </c>
      <c r="J270" s="2">
        <v>27645200</v>
      </c>
      <c r="K270" s="2">
        <v>22730246</v>
      </c>
      <c r="L270" s="2">
        <v>53978084755.865677</v>
      </c>
      <c r="M270" s="2">
        <v>43917701892.44101</v>
      </c>
      <c r="N270" s="2">
        <v>-10498053.5753079</v>
      </c>
      <c r="O270" s="2">
        <v>10070880917</v>
      </c>
      <c r="P270" s="2">
        <v>46718215012.087204</v>
      </c>
      <c r="Q270" s="2">
        <v>19413802499</v>
      </c>
      <c r="R270" s="2">
        <v>11518598219.773737</v>
      </c>
      <c r="S270" s="2">
        <v>15785814293.313459</v>
      </c>
      <c r="T270" s="10">
        <f t="shared" si="13"/>
        <v>583977687.65109003</v>
      </c>
      <c r="U270" s="9">
        <f t="shared" si="14"/>
        <v>583.97768765109004</v>
      </c>
    </row>
    <row r="271" spans="1:21" ht="15" x14ac:dyDescent="0.25">
      <c r="A271" s="3" t="s">
        <v>23</v>
      </c>
      <c r="B271" s="3" t="s">
        <v>23</v>
      </c>
      <c r="C271" s="4">
        <v>350</v>
      </c>
      <c r="D271" s="4" t="s">
        <v>94</v>
      </c>
      <c r="E271" s="4" t="str">
        <f t="shared" si="12"/>
        <v>350VN259</v>
      </c>
      <c r="F271" s="2">
        <v>37.5</v>
      </c>
      <c r="G271" s="2">
        <v>20607</v>
      </c>
      <c r="H271" s="2">
        <v>160.11000000000004</v>
      </c>
      <c r="I271" s="2">
        <v>129.23000000000008</v>
      </c>
      <c r="J271" s="2">
        <v>25917375</v>
      </c>
      <c r="K271" s="2">
        <v>23203840</v>
      </c>
      <c r="L271" s="2">
        <v>56858062468.332481</v>
      </c>
      <c r="M271" s="2">
        <v>47065799277.553001</v>
      </c>
      <c r="N271" s="2">
        <v>-31217958.220504895</v>
      </c>
      <c r="O271" s="2">
        <v>9823481149</v>
      </c>
      <c r="P271" s="2">
        <v>45696285353.013489</v>
      </c>
      <c r="Q271" s="2">
        <v>18402179621</v>
      </c>
      <c r="R271" s="2">
        <v>11850136452.492012</v>
      </c>
      <c r="S271" s="2">
        <v>15443969279.521492</v>
      </c>
      <c r="T271" s="10">
        <f t="shared" si="13"/>
        <v>609283804.70684648</v>
      </c>
      <c r="U271" s="9">
        <f t="shared" si="14"/>
        <v>609.28380470684647</v>
      </c>
    </row>
    <row r="272" spans="1:21" ht="15" x14ac:dyDescent="0.25">
      <c r="A272" s="3" t="s">
        <v>23</v>
      </c>
      <c r="B272" s="3" t="s">
        <v>23</v>
      </c>
      <c r="C272" s="4">
        <v>350</v>
      </c>
      <c r="D272" s="4" t="s">
        <v>158</v>
      </c>
      <c r="E272" s="4" t="str">
        <f t="shared" si="12"/>
        <v>350VN262</v>
      </c>
      <c r="F272" s="2">
        <v>74</v>
      </c>
      <c r="G272" s="2">
        <v>40514</v>
      </c>
      <c r="H272" s="2">
        <v>306.04999999999995</v>
      </c>
      <c r="I272" s="2">
        <v>249.83000000000004</v>
      </c>
      <c r="J272" s="2">
        <v>51143620</v>
      </c>
      <c r="K272" s="2">
        <v>45638373</v>
      </c>
      <c r="L272" s="2">
        <v>112733778383.72859</v>
      </c>
      <c r="M272" s="2">
        <v>90577876068.238022</v>
      </c>
      <c r="N272" s="2">
        <v>-399107218.50939471</v>
      </c>
      <c r="O272" s="2">
        <v>22555009534</v>
      </c>
      <c r="P272" s="2">
        <v>89120798652.141708</v>
      </c>
      <c r="Q272" s="2">
        <v>36770705672</v>
      </c>
      <c r="R272" s="2">
        <v>22259096133.652569</v>
      </c>
      <c r="S272" s="2">
        <v>30105620808.48912</v>
      </c>
      <c r="T272" s="10">
        <f t="shared" si="13"/>
        <v>602167558.46041691</v>
      </c>
      <c r="U272" s="9">
        <f t="shared" si="14"/>
        <v>602.1675584604169</v>
      </c>
    </row>
    <row r="273" spans="1:21" ht="15" x14ac:dyDescent="0.25">
      <c r="A273" s="3" t="s">
        <v>23</v>
      </c>
      <c r="B273" s="3" t="s">
        <v>23</v>
      </c>
      <c r="C273" s="4">
        <v>350</v>
      </c>
      <c r="D273" s="4" t="s">
        <v>75</v>
      </c>
      <c r="E273" s="4" t="str">
        <f t="shared" si="12"/>
        <v>350VN263</v>
      </c>
      <c r="F273" s="2">
        <v>52</v>
      </c>
      <c r="G273" s="2">
        <v>28507</v>
      </c>
      <c r="H273" s="2">
        <v>216.60000000000005</v>
      </c>
      <c r="I273" s="2">
        <v>173.32000000000002</v>
      </c>
      <c r="J273" s="2">
        <v>35938760</v>
      </c>
      <c r="K273" s="2">
        <v>32108087</v>
      </c>
      <c r="L273" s="2">
        <v>78122172523.916168</v>
      </c>
      <c r="M273" s="2">
        <v>63949827565.811989</v>
      </c>
      <c r="N273" s="2">
        <v>-9146660.8958128914</v>
      </c>
      <c r="O273" s="2">
        <v>14181491619</v>
      </c>
      <c r="P273" s="2">
        <v>61971683256.037422</v>
      </c>
      <c r="Q273" s="2">
        <v>24895280685</v>
      </c>
      <c r="R273" s="2">
        <v>16180069171.667927</v>
      </c>
      <c r="S273" s="2">
        <v>20898943097.369518</v>
      </c>
      <c r="T273" s="10">
        <f t="shared" si="13"/>
        <v>595881569.76959062</v>
      </c>
      <c r="U273" s="9">
        <f t="shared" si="14"/>
        <v>595.88156976959067</v>
      </c>
    </row>
    <row r="274" spans="1:21" ht="15" x14ac:dyDescent="0.25">
      <c r="A274" s="3" t="s">
        <v>23</v>
      </c>
      <c r="B274" s="3" t="s">
        <v>23</v>
      </c>
      <c r="C274" s="4">
        <v>350</v>
      </c>
      <c r="D274" s="4" t="s">
        <v>159</v>
      </c>
      <c r="E274" s="4" t="str">
        <f t="shared" si="12"/>
        <v>350VN266</v>
      </c>
      <c r="F274" s="2">
        <v>81.5</v>
      </c>
      <c r="G274" s="2">
        <v>45259</v>
      </c>
      <c r="H274" s="2">
        <v>345.42000000000013</v>
      </c>
      <c r="I274" s="2">
        <v>280.00000000000006</v>
      </c>
      <c r="J274" s="2">
        <v>56327095</v>
      </c>
      <c r="K274" s="2">
        <v>50994064</v>
      </c>
      <c r="L274" s="2">
        <v>125500811869.56546</v>
      </c>
      <c r="M274" s="2">
        <v>99917931616.75499</v>
      </c>
      <c r="N274" s="2">
        <v>-189442000.189551</v>
      </c>
      <c r="O274" s="2">
        <v>25772322253</v>
      </c>
      <c r="P274" s="2">
        <v>98373175061.418945</v>
      </c>
      <c r="Q274" s="2">
        <v>40581845514</v>
      </c>
      <c r="R274" s="2">
        <v>24580139941.437637</v>
      </c>
      <c r="S274" s="2">
        <v>33222421577.981346</v>
      </c>
      <c r="T274" s="10">
        <f t="shared" si="13"/>
        <v>603516411.41974819</v>
      </c>
      <c r="U274" s="9">
        <f t="shared" si="14"/>
        <v>603.51641141974824</v>
      </c>
    </row>
    <row r="275" spans="1:21" ht="15" x14ac:dyDescent="0.25">
      <c r="A275" s="3" t="s">
        <v>23</v>
      </c>
      <c r="B275" s="3" t="s">
        <v>23</v>
      </c>
      <c r="C275" s="4">
        <v>350</v>
      </c>
      <c r="D275" s="4" t="s">
        <v>160</v>
      </c>
      <c r="E275" s="4" t="str">
        <f t="shared" si="12"/>
        <v>350VN267</v>
      </c>
      <c r="F275" s="2">
        <v>54.5</v>
      </c>
      <c r="G275" s="2">
        <v>28910</v>
      </c>
      <c r="H275" s="2">
        <v>229.81</v>
      </c>
      <c r="I275" s="2">
        <v>184.06000000000014</v>
      </c>
      <c r="J275" s="2">
        <v>37666585</v>
      </c>
      <c r="K275" s="2">
        <v>32452519</v>
      </c>
      <c r="L275" s="2">
        <v>73105498518.788574</v>
      </c>
      <c r="M275" s="2">
        <v>61071138510.981995</v>
      </c>
      <c r="N275" s="2">
        <v>31520163.80657395</v>
      </c>
      <c r="O275" s="2">
        <v>12002839844</v>
      </c>
      <c r="P275" s="2">
        <v>64284196796.167412</v>
      </c>
      <c r="Q275" s="2">
        <v>26214749772</v>
      </c>
      <c r="R275" s="2">
        <v>16489659988.339319</v>
      </c>
      <c r="S275" s="2">
        <v>21552681135.828098</v>
      </c>
      <c r="T275" s="10">
        <f t="shared" si="13"/>
        <v>589763273.35933411</v>
      </c>
      <c r="U275" s="9">
        <f t="shared" si="14"/>
        <v>589.76327335933411</v>
      </c>
    </row>
    <row r="276" spans="1:21" ht="15" x14ac:dyDescent="0.25">
      <c r="A276" s="3" t="s">
        <v>23</v>
      </c>
      <c r="B276" s="3" t="s">
        <v>23</v>
      </c>
      <c r="C276" s="4">
        <v>350</v>
      </c>
      <c r="D276" s="4" t="s">
        <v>161</v>
      </c>
      <c r="E276" s="4" t="str">
        <f t="shared" si="12"/>
        <v>350VN269</v>
      </c>
      <c r="F276" s="2">
        <v>85.5</v>
      </c>
      <c r="G276" s="2">
        <v>45704</v>
      </c>
      <c r="H276" s="2">
        <v>356.59000000000003</v>
      </c>
      <c r="I276" s="2">
        <v>285.74</v>
      </c>
      <c r="J276" s="2">
        <v>59091615</v>
      </c>
      <c r="K276" s="2">
        <v>51489185</v>
      </c>
      <c r="L276" s="2">
        <v>120371648029.33556</v>
      </c>
      <c r="M276" s="2">
        <v>99066785268.091019</v>
      </c>
      <c r="N276" s="2">
        <v>99870943.244609401</v>
      </c>
      <c r="O276" s="2">
        <v>21204991818</v>
      </c>
      <c r="P276" s="2">
        <v>100932344898.09097</v>
      </c>
      <c r="Q276" s="2">
        <v>40505576136</v>
      </c>
      <c r="R276" s="2">
        <v>26159234129.100792</v>
      </c>
      <c r="S276" s="2">
        <v>34267534632.990204</v>
      </c>
      <c r="T276" s="10">
        <f t="shared" si="13"/>
        <v>590247630.98298812</v>
      </c>
      <c r="U276" s="9">
        <f t="shared" si="14"/>
        <v>590.24763098298808</v>
      </c>
    </row>
    <row r="277" spans="1:21" ht="15" x14ac:dyDescent="0.25">
      <c r="A277" s="3" t="s">
        <v>23</v>
      </c>
      <c r="B277" s="3" t="s">
        <v>23</v>
      </c>
      <c r="C277" s="4">
        <v>350</v>
      </c>
      <c r="D277" s="4" t="s">
        <v>162</v>
      </c>
      <c r="E277" s="4" t="str">
        <f t="shared" si="12"/>
        <v>350VN272</v>
      </c>
      <c r="F277" s="2">
        <v>43</v>
      </c>
      <c r="G277" s="2">
        <v>23943</v>
      </c>
      <c r="H277" s="2">
        <v>183.02</v>
      </c>
      <c r="I277" s="2">
        <v>151.84999999999997</v>
      </c>
      <c r="J277" s="2">
        <v>29718590</v>
      </c>
      <c r="K277" s="2">
        <v>27019784</v>
      </c>
      <c r="L277" s="2">
        <v>73498233917.949615</v>
      </c>
      <c r="M277" s="2">
        <v>55727531228.804008</v>
      </c>
      <c r="N277" s="2">
        <v>-115949888.85437255</v>
      </c>
      <c r="O277" s="2">
        <v>17886652578</v>
      </c>
      <c r="P277" s="2">
        <v>53639996483.894859</v>
      </c>
      <c r="Q277" s="2">
        <v>22053419588</v>
      </c>
      <c r="R277" s="2">
        <v>13283790710.164833</v>
      </c>
      <c r="S277" s="2">
        <v>18302786185.730015</v>
      </c>
      <c r="T277" s="10">
        <f t="shared" si="13"/>
        <v>623720889.34761465</v>
      </c>
      <c r="U277" s="9">
        <f t="shared" si="14"/>
        <v>623.72088934761462</v>
      </c>
    </row>
    <row r="278" spans="1:21" ht="15" x14ac:dyDescent="0.25">
      <c r="A278" s="3" t="s">
        <v>23</v>
      </c>
      <c r="B278" s="3" t="s">
        <v>23</v>
      </c>
      <c r="C278" s="4">
        <v>350</v>
      </c>
      <c r="D278" s="4" t="s">
        <v>163</v>
      </c>
      <c r="E278" s="4" t="str">
        <f t="shared" si="12"/>
        <v>350VN274</v>
      </c>
      <c r="F278" s="2">
        <v>17</v>
      </c>
      <c r="G278" s="2">
        <v>8469</v>
      </c>
      <c r="H278" s="2">
        <v>72.850000000000023</v>
      </c>
      <c r="I278" s="2">
        <v>59.02</v>
      </c>
      <c r="J278" s="2">
        <v>11749210</v>
      </c>
      <c r="K278" s="2">
        <v>9526264</v>
      </c>
      <c r="L278" s="2">
        <v>23191315802.042862</v>
      </c>
      <c r="M278" s="2">
        <v>17219575809.836006</v>
      </c>
      <c r="N278" s="2">
        <v>-38863875.793147109</v>
      </c>
      <c r="O278" s="2">
        <v>6010603868</v>
      </c>
      <c r="P278" s="2">
        <v>20376062438.965294</v>
      </c>
      <c r="Q278" s="2">
        <v>8577167944</v>
      </c>
      <c r="R278" s="2">
        <v>4902437052.8122101</v>
      </c>
      <c r="S278" s="2">
        <v>6897948353.1530867</v>
      </c>
      <c r="T278" s="10">
        <f t="shared" si="13"/>
        <v>599295954.08721447</v>
      </c>
      <c r="U278" s="9">
        <f t="shared" si="14"/>
        <v>599.29595408721445</v>
      </c>
    </row>
    <row r="279" spans="1:21" ht="15" x14ac:dyDescent="0.25">
      <c r="A279" s="3" t="s">
        <v>23</v>
      </c>
      <c r="B279" s="3" t="s">
        <v>23</v>
      </c>
      <c r="C279" s="4">
        <v>350</v>
      </c>
      <c r="D279" s="4" t="s">
        <v>164</v>
      </c>
      <c r="E279" s="4" t="str">
        <f t="shared" si="12"/>
        <v>350VN276</v>
      </c>
      <c r="F279" s="2">
        <v>55.5</v>
      </c>
      <c r="G279" s="2">
        <v>29638</v>
      </c>
      <c r="H279" s="2">
        <v>231.17999999999992</v>
      </c>
      <c r="I279" s="2">
        <v>190.11999999999995</v>
      </c>
      <c r="J279" s="2">
        <v>38357715</v>
      </c>
      <c r="K279" s="2">
        <v>33440495</v>
      </c>
      <c r="L279" s="2">
        <v>90615539376.708298</v>
      </c>
      <c r="M279" s="2">
        <v>67669629901.967125</v>
      </c>
      <c r="N279" s="2">
        <v>-374978256.25879985</v>
      </c>
      <c r="O279" s="2">
        <v>23320887731</v>
      </c>
      <c r="P279" s="2">
        <v>66905394621.549461</v>
      </c>
      <c r="Q279" s="2">
        <v>27803736245</v>
      </c>
      <c r="R279" s="2">
        <v>16574468688.850979</v>
      </c>
      <c r="S279" s="2">
        <v>22529887584.698498</v>
      </c>
      <c r="T279" s="10">
        <f t="shared" si="13"/>
        <v>602751302.896842</v>
      </c>
      <c r="U279" s="9">
        <f t="shared" si="14"/>
        <v>602.75130289684205</v>
      </c>
    </row>
    <row r="280" spans="1:21" ht="15" x14ac:dyDescent="0.25">
      <c r="A280" s="3" t="s">
        <v>23</v>
      </c>
      <c r="B280" s="3" t="s">
        <v>23</v>
      </c>
      <c r="C280" s="4">
        <v>350</v>
      </c>
      <c r="D280" s="4" t="s">
        <v>165</v>
      </c>
      <c r="E280" s="4" t="str">
        <f t="shared" si="12"/>
        <v>350VN277</v>
      </c>
      <c r="F280" s="2">
        <v>35</v>
      </c>
      <c r="G280" s="2">
        <v>17586</v>
      </c>
      <c r="H280" s="2">
        <v>148.29</v>
      </c>
      <c r="I280" s="2">
        <v>119.26999999999997</v>
      </c>
      <c r="J280" s="2">
        <v>24189550</v>
      </c>
      <c r="K280" s="2">
        <v>19762919</v>
      </c>
      <c r="L280" s="2">
        <v>41454937150.714546</v>
      </c>
      <c r="M280" s="2">
        <v>34314977315.083996</v>
      </c>
      <c r="N280" s="2">
        <v>21205835.630544029</v>
      </c>
      <c r="O280" s="2">
        <v>7118754000</v>
      </c>
      <c r="P280" s="2">
        <v>40933280730.034355</v>
      </c>
      <c r="Q280" s="2">
        <v>16753276685</v>
      </c>
      <c r="R280" s="2">
        <v>10315189789.565577</v>
      </c>
      <c r="S280" s="2">
        <v>13864814255.468784</v>
      </c>
      <c r="T280" s="10">
        <f t="shared" si="13"/>
        <v>584761153.28620505</v>
      </c>
      <c r="U280" s="9">
        <f t="shared" si="14"/>
        <v>584.76115328620506</v>
      </c>
    </row>
    <row r="281" spans="1:21" ht="15" x14ac:dyDescent="0.25">
      <c r="A281" s="3" t="s">
        <v>23</v>
      </c>
      <c r="B281" s="3" t="s">
        <v>23</v>
      </c>
      <c r="C281" s="4">
        <v>350</v>
      </c>
      <c r="D281" s="4" t="s">
        <v>166</v>
      </c>
      <c r="E281" s="4" t="str">
        <f t="shared" si="12"/>
        <v>350VN279</v>
      </c>
      <c r="F281" s="2">
        <v>76</v>
      </c>
      <c r="G281" s="2">
        <v>40516</v>
      </c>
      <c r="H281" s="2">
        <v>325.43999999999994</v>
      </c>
      <c r="I281" s="2">
        <v>265.05999999999995</v>
      </c>
      <c r="J281" s="2">
        <v>52525880</v>
      </c>
      <c r="K281" s="2">
        <v>45638373</v>
      </c>
      <c r="L281" s="2">
        <v>105392976250.76552</v>
      </c>
      <c r="M281" s="2">
        <v>86904446611.792023</v>
      </c>
      <c r="N281" s="2">
        <v>104814414.97347099</v>
      </c>
      <c r="O281" s="2">
        <v>18383715224</v>
      </c>
      <c r="P281" s="2">
        <v>92513290825.108688</v>
      </c>
      <c r="Q281" s="2">
        <v>37544947227</v>
      </c>
      <c r="R281" s="2">
        <v>23511513205.954018</v>
      </c>
      <c r="S281" s="2">
        <v>31446943771.154667</v>
      </c>
      <c r="T281" s="10">
        <f t="shared" si="13"/>
        <v>608640071.21782029</v>
      </c>
      <c r="U281" s="9">
        <f t="shared" si="14"/>
        <v>608.64007121782026</v>
      </c>
    </row>
    <row r="282" spans="1:21" ht="15" x14ac:dyDescent="0.25">
      <c r="A282" s="3" t="s">
        <v>23</v>
      </c>
      <c r="B282" s="3" t="s">
        <v>23</v>
      </c>
      <c r="C282" s="4">
        <v>350</v>
      </c>
      <c r="D282" s="4" t="s">
        <v>167</v>
      </c>
      <c r="E282" s="4" t="str">
        <f t="shared" si="12"/>
        <v>350VN281</v>
      </c>
      <c r="F282" s="2">
        <v>0.5</v>
      </c>
      <c r="G282" s="2">
        <v>0</v>
      </c>
      <c r="H282" s="2">
        <v>1.93</v>
      </c>
      <c r="I282" s="2">
        <v>1.6</v>
      </c>
      <c r="J282" s="2">
        <v>345565</v>
      </c>
      <c r="K282" s="2">
        <v>0</v>
      </c>
      <c r="L282" s="2">
        <v>36281688.328154102</v>
      </c>
      <c r="M282" s="2">
        <v>0</v>
      </c>
      <c r="N282" s="2">
        <v>442619.328154077</v>
      </c>
      <c r="O282" s="2">
        <v>35839069</v>
      </c>
      <c r="P282" s="2">
        <v>487591601.63596302</v>
      </c>
      <c r="Q282" s="2">
        <v>213760236</v>
      </c>
      <c r="R282" s="2">
        <v>102184745.62041</v>
      </c>
      <c r="S282" s="2">
        <v>171646620.015553</v>
      </c>
      <c r="T282" s="10">
        <f t="shared" si="13"/>
        <v>487591601.63596302</v>
      </c>
      <c r="U282" s="9">
        <f t="shared" si="14"/>
        <v>487.591601635963</v>
      </c>
    </row>
    <row r="283" spans="1:21" ht="15" x14ac:dyDescent="0.25">
      <c r="A283" s="3" t="s">
        <v>23</v>
      </c>
      <c r="B283" s="3" t="s">
        <v>23</v>
      </c>
      <c r="C283" s="4">
        <v>350</v>
      </c>
      <c r="D283" s="4" t="s">
        <v>168</v>
      </c>
      <c r="E283" s="4" t="str">
        <f t="shared" si="12"/>
        <v>350VN284</v>
      </c>
      <c r="F283" s="2">
        <v>15</v>
      </c>
      <c r="G283" s="2">
        <v>7356</v>
      </c>
      <c r="H283" s="2">
        <v>61.989999999999995</v>
      </c>
      <c r="I283" s="2">
        <v>51.379999999999995</v>
      </c>
      <c r="J283" s="2">
        <v>10366950</v>
      </c>
      <c r="K283" s="2">
        <v>8295826</v>
      </c>
      <c r="L283" s="2">
        <v>20652831032.215858</v>
      </c>
      <c r="M283" s="2">
        <v>15427397584.611996</v>
      </c>
      <c r="N283" s="2">
        <v>-106430860.39614283</v>
      </c>
      <c r="O283" s="2">
        <v>5331864308</v>
      </c>
      <c r="P283" s="2">
        <v>17816040472.431503</v>
      </c>
      <c r="Q283" s="2">
        <v>7537632770</v>
      </c>
      <c r="R283" s="2">
        <v>4316605903.8477106</v>
      </c>
      <c r="S283" s="2">
        <v>5961801798.5837917</v>
      </c>
      <c r="T283" s="10">
        <f t="shared" si="13"/>
        <v>593868015.74771678</v>
      </c>
      <c r="U283" s="9">
        <f t="shared" si="14"/>
        <v>593.86801574771675</v>
      </c>
    </row>
    <row r="284" spans="1:21" ht="15" x14ac:dyDescent="0.25">
      <c r="A284" s="3" t="s">
        <v>23</v>
      </c>
      <c r="B284" s="3" t="s">
        <v>23</v>
      </c>
      <c r="C284" s="4">
        <v>350</v>
      </c>
      <c r="D284" s="4" t="s">
        <v>169</v>
      </c>
      <c r="E284" s="4" t="str">
        <f t="shared" si="12"/>
        <v>350VN285</v>
      </c>
      <c r="F284" s="2">
        <v>43.5</v>
      </c>
      <c r="G284" s="2">
        <v>22576</v>
      </c>
      <c r="H284" s="2">
        <v>178.64000000000007</v>
      </c>
      <c r="I284" s="2">
        <v>142.18000000000004</v>
      </c>
      <c r="J284" s="2">
        <v>30064155</v>
      </c>
      <c r="K284" s="2">
        <v>25426786</v>
      </c>
      <c r="L284" s="2">
        <v>58038862166.621674</v>
      </c>
      <c r="M284" s="2">
        <v>48856512335.350006</v>
      </c>
      <c r="N284" s="2">
        <v>-87318308.728314772</v>
      </c>
      <c r="O284" s="2">
        <v>9269668140</v>
      </c>
      <c r="P284" s="2">
        <v>50924645239.873772</v>
      </c>
      <c r="Q284" s="2">
        <v>20838457886</v>
      </c>
      <c r="R284" s="2">
        <v>12827556778.73723</v>
      </c>
      <c r="S284" s="2">
        <v>17253947836.136536</v>
      </c>
      <c r="T284" s="10">
        <f t="shared" si="13"/>
        <v>585340749.88360655</v>
      </c>
      <c r="U284" s="9">
        <f t="shared" si="14"/>
        <v>585.34074988360658</v>
      </c>
    </row>
    <row r="285" spans="1:21" ht="15" x14ac:dyDescent="0.25">
      <c r="A285" s="3" t="s">
        <v>23</v>
      </c>
      <c r="B285" s="3" t="s">
        <v>23</v>
      </c>
      <c r="C285" s="4">
        <v>350</v>
      </c>
      <c r="D285" s="4" t="s">
        <v>170</v>
      </c>
      <c r="E285" s="4" t="str">
        <f t="shared" si="12"/>
        <v>350VN286</v>
      </c>
      <c r="F285" s="2">
        <v>4</v>
      </c>
      <c r="G285" s="2">
        <v>1687</v>
      </c>
      <c r="H285" s="2">
        <v>16.470000000000002</v>
      </c>
      <c r="I285" s="2">
        <v>13.82</v>
      </c>
      <c r="J285" s="2">
        <v>2764520</v>
      </c>
      <c r="K285" s="2">
        <v>1901174</v>
      </c>
      <c r="L285" s="2">
        <v>5151364231.247448</v>
      </c>
      <c r="M285" s="2">
        <v>3305366149.5490003</v>
      </c>
      <c r="N285" s="2">
        <v>13068161.69844687</v>
      </c>
      <c r="O285" s="2">
        <v>1832929920</v>
      </c>
      <c r="P285" s="2">
        <v>4549939613.8709736</v>
      </c>
      <c r="Q285" s="2">
        <v>1880011355</v>
      </c>
      <c r="R285" s="2">
        <v>1115869413.5646601</v>
      </c>
      <c r="S285" s="2">
        <v>1555465182.3063159</v>
      </c>
      <c r="T285" s="10">
        <f t="shared" si="13"/>
        <v>568742451.7338717</v>
      </c>
      <c r="U285" s="9">
        <f t="shared" si="14"/>
        <v>568.74245173387169</v>
      </c>
    </row>
    <row r="286" spans="1:21" ht="15" x14ac:dyDescent="0.25">
      <c r="A286" s="3" t="s">
        <v>23</v>
      </c>
      <c r="B286" s="3" t="s">
        <v>23</v>
      </c>
      <c r="C286" s="4">
        <v>350</v>
      </c>
      <c r="D286" s="4" t="s">
        <v>171</v>
      </c>
      <c r="E286" s="4" t="str">
        <f t="shared" si="12"/>
        <v>350VN287</v>
      </c>
      <c r="F286" s="2">
        <v>10</v>
      </c>
      <c r="G286" s="2">
        <v>4647</v>
      </c>
      <c r="H286" s="2">
        <v>41.070000000000007</v>
      </c>
      <c r="I286" s="2">
        <v>32.620000000000005</v>
      </c>
      <c r="J286" s="2">
        <v>6911300</v>
      </c>
      <c r="K286" s="2">
        <v>5224263</v>
      </c>
      <c r="L286" s="2">
        <v>10118233846.192429</v>
      </c>
      <c r="M286" s="2">
        <v>8827399949.1410007</v>
      </c>
      <c r="N286" s="2">
        <v>4677630.0514276</v>
      </c>
      <c r="O286" s="2">
        <v>1286156267</v>
      </c>
      <c r="P286" s="2">
        <v>11158823116.052759</v>
      </c>
      <c r="Q286" s="2">
        <v>4652622953</v>
      </c>
      <c r="R286" s="2">
        <v>2751630369.7242398</v>
      </c>
      <c r="S286" s="2">
        <v>3754569793.3285217</v>
      </c>
      <c r="T286" s="10">
        <f t="shared" si="13"/>
        <v>557941155.80263793</v>
      </c>
      <c r="U286" s="9">
        <f t="shared" si="14"/>
        <v>557.94115580263792</v>
      </c>
    </row>
    <row r="287" spans="1:21" ht="15" x14ac:dyDescent="0.25">
      <c r="A287" s="3" t="s">
        <v>23</v>
      </c>
      <c r="B287" s="3" t="s">
        <v>23</v>
      </c>
      <c r="C287" s="4">
        <v>350</v>
      </c>
      <c r="D287" s="4" t="s">
        <v>181</v>
      </c>
      <c r="E287" s="4" t="str">
        <f t="shared" si="12"/>
        <v>350VN7206</v>
      </c>
      <c r="F287" s="2">
        <v>8.5</v>
      </c>
      <c r="G287" s="2">
        <v>4164</v>
      </c>
      <c r="H287" s="2">
        <v>37.03</v>
      </c>
      <c r="I287" s="2">
        <v>29.31</v>
      </c>
      <c r="J287" s="2">
        <v>5874605</v>
      </c>
      <c r="K287" s="2">
        <v>4667960</v>
      </c>
      <c r="L287" s="2">
        <v>9332857644.0037403</v>
      </c>
      <c r="M287" s="2">
        <v>7207081182.2349987</v>
      </c>
      <c r="N287" s="2">
        <v>-12131585.231262811</v>
      </c>
      <c r="O287" s="2">
        <v>2137908047</v>
      </c>
      <c r="P287" s="2">
        <v>9954036334.9340363</v>
      </c>
      <c r="Q287" s="2">
        <v>4349148445</v>
      </c>
      <c r="R287" s="2">
        <v>2334929301.4539499</v>
      </c>
      <c r="S287" s="2">
        <v>3269958588.4800854</v>
      </c>
      <c r="T287" s="10">
        <f t="shared" si="13"/>
        <v>585531549.11376679</v>
      </c>
      <c r="U287" s="9">
        <f t="shared" si="14"/>
        <v>585.5315491137668</v>
      </c>
    </row>
    <row r="288" spans="1:21" ht="15" x14ac:dyDescent="0.25">
      <c r="A288" s="3" t="s">
        <v>23</v>
      </c>
      <c r="B288" s="3" t="s">
        <v>23</v>
      </c>
      <c r="C288" s="4">
        <v>350</v>
      </c>
      <c r="D288" s="4" t="s">
        <v>182</v>
      </c>
      <c r="E288" s="4" t="str">
        <f t="shared" si="12"/>
        <v>350VN7208</v>
      </c>
      <c r="F288" s="2">
        <v>2</v>
      </c>
      <c r="G288" s="2">
        <v>1044</v>
      </c>
      <c r="H288" s="2">
        <v>8.2800000000000011</v>
      </c>
      <c r="I288" s="2">
        <v>6.9</v>
      </c>
      <c r="J288" s="2">
        <v>1382260</v>
      </c>
      <c r="K288" s="2">
        <v>1171522</v>
      </c>
      <c r="L288" s="2">
        <v>2376061649.0452557</v>
      </c>
      <c r="M288" s="2">
        <v>1898473541.5869999</v>
      </c>
      <c r="N288" s="2">
        <v>-5838736.541745157</v>
      </c>
      <c r="O288" s="2">
        <v>483426844</v>
      </c>
      <c r="P288" s="2">
        <v>2344525163.1754899</v>
      </c>
      <c r="Q288" s="2">
        <v>1011409948</v>
      </c>
      <c r="R288" s="2">
        <v>567191604.1113199</v>
      </c>
      <c r="S288" s="2">
        <v>765923611.06417</v>
      </c>
      <c r="T288" s="10">
        <f t="shared" si="13"/>
        <v>586131290.79387248</v>
      </c>
      <c r="U288" s="9">
        <f t="shared" si="14"/>
        <v>586.13129079387249</v>
      </c>
    </row>
    <row r="289" spans="1:21" ht="15" x14ac:dyDescent="0.25">
      <c r="A289" s="3" t="s">
        <v>23</v>
      </c>
      <c r="B289" s="3" t="s">
        <v>23</v>
      </c>
      <c r="C289" s="4">
        <v>350</v>
      </c>
      <c r="D289" s="4" t="s">
        <v>183</v>
      </c>
      <c r="E289" s="4" t="str">
        <f t="shared" si="12"/>
        <v>350VN7213</v>
      </c>
      <c r="F289" s="2">
        <v>1</v>
      </c>
      <c r="G289" s="2">
        <v>620</v>
      </c>
      <c r="H289" s="2">
        <v>4.13</v>
      </c>
      <c r="I289" s="2">
        <v>3.46</v>
      </c>
      <c r="J289" s="2">
        <v>691130</v>
      </c>
      <c r="K289" s="2">
        <v>689997</v>
      </c>
      <c r="L289" s="2">
        <v>1903854510.2770061</v>
      </c>
      <c r="M289" s="2">
        <v>1870445146.2950001</v>
      </c>
      <c r="N289" s="2">
        <v>33409363.9820069</v>
      </c>
      <c r="O289" s="2">
        <v>0</v>
      </c>
      <c r="P289" s="2">
        <v>1189442436.422369</v>
      </c>
      <c r="Q289" s="2">
        <v>459242408</v>
      </c>
      <c r="R289" s="2">
        <v>318981077.01178002</v>
      </c>
      <c r="S289" s="2">
        <v>411218951.41058898</v>
      </c>
      <c r="T289" s="10">
        <f t="shared" si="13"/>
        <v>594721218.2111845</v>
      </c>
      <c r="U289" s="9">
        <f t="shared" si="14"/>
        <v>594.72121821118446</v>
      </c>
    </row>
    <row r="290" spans="1:21" ht="15" x14ac:dyDescent="0.25">
      <c r="A290" s="3" t="s">
        <v>23</v>
      </c>
      <c r="B290" s="3" t="s">
        <v>23</v>
      </c>
      <c r="C290" s="4">
        <v>350</v>
      </c>
      <c r="D290" s="4" t="s">
        <v>172</v>
      </c>
      <c r="E290" s="4" t="str">
        <f t="shared" si="12"/>
        <v>350VN7216</v>
      </c>
      <c r="F290" s="2">
        <v>0.5</v>
      </c>
      <c r="G290" s="2">
        <v>315</v>
      </c>
      <c r="H290" s="2">
        <v>2.4500000000000002</v>
      </c>
      <c r="I290" s="2">
        <v>1.82</v>
      </c>
      <c r="J290" s="2">
        <v>345565</v>
      </c>
      <c r="K290" s="2">
        <v>345565</v>
      </c>
      <c r="L290" s="2">
        <v>1075395290.7404301</v>
      </c>
      <c r="M290" s="2">
        <v>901475231.21099997</v>
      </c>
      <c r="N290" s="2">
        <v>7971400.5294315796</v>
      </c>
      <c r="O290" s="2">
        <v>165948659</v>
      </c>
      <c r="P290" s="2">
        <v>632692154.20118296</v>
      </c>
      <c r="Q290" s="2">
        <v>255434152</v>
      </c>
      <c r="R290" s="2">
        <v>161216794.15948001</v>
      </c>
      <c r="S290" s="2">
        <v>216041208.04170299</v>
      </c>
      <c r="T290" s="10">
        <f t="shared" si="13"/>
        <v>632692154.20118296</v>
      </c>
      <c r="U290" s="9">
        <f t="shared" si="14"/>
        <v>632.69215420118292</v>
      </c>
    </row>
    <row r="291" spans="1:21" ht="15" x14ac:dyDescent="0.25">
      <c r="A291" s="3" t="s">
        <v>23</v>
      </c>
      <c r="B291" s="3" t="s">
        <v>23</v>
      </c>
      <c r="C291" s="4">
        <v>350</v>
      </c>
      <c r="D291" s="4" t="s">
        <v>184</v>
      </c>
      <c r="E291" s="4" t="str">
        <f t="shared" si="12"/>
        <v>350VN7219</v>
      </c>
      <c r="F291" s="2">
        <v>7.5</v>
      </c>
      <c r="G291" s="2">
        <v>3312</v>
      </c>
      <c r="H291" s="2">
        <v>31.34</v>
      </c>
      <c r="I291" s="2">
        <v>25.569999999999997</v>
      </c>
      <c r="J291" s="2">
        <v>5183475</v>
      </c>
      <c r="K291" s="2">
        <v>3719639</v>
      </c>
      <c r="L291" s="2">
        <v>6603521744.4900389</v>
      </c>
      <c r="M291" s="2">
        <v>6026649246.5699997</v>
      </c>
      <c r="N291" s="2">
        <v>-21134644.079961047</v>
      </c>
      <c r="O291" s="2">
        <v>598007142</v>
      </c>
      <c r="P291" s="2">
        <v>8472631818.8197784</v>
      </c>
      <c r="Q291" s="2">
        <v>3646193858</v>
      </c>
      <c r="R291" s="2">
        <v>2047340753.9624498</v>
      </c>
      <c r="S291" s="2">
        <v>2779097206.8573275</v>
      </c>
      <c r="T291" s="10">
        <f t="shared" si="13"/>
        <v>564842121.2546519</v>
      </c>
      <c r="U291" s="9">
        <f t="shared" si="14"/>
        <v>564.84212125465194</v>
      </c>
    </row>
    <row r="292" spans="1:21" ht="15" x14ac:dyDescent="0.25">
      <c r="A292" s="3" t="s">
        <v>23</v>
      </c>
      <c r="B292" s="3" t="s">
        <v>23</v>
      </c>
      <c r="C292" s="4">
        <v>350</v>
      </c>
      <c r="D292" s="4" t="s">
        <v>185</v>
      </c>
      <c r="E292" s="4" t="str">
        <f t="shared" si="12"/>
        <v>350VN7220</v>
      </c>
      <c r="F292" s="2">
        <v>0.5</v>
      </c>
      <c r="G292" s="2">
        <v>309</v>
      </c>
      <c r="H292" s="2">
        <v>2.0299999999999998</v>
      </c>
      <c r="I292" s="2">
        <v>1.7</v>
      </c>
      <c r="J292" s="2">
        <v>345565</v>
      </c>
      <c r="K292" s="2">
        <v>339900</v>
      </c>
      <c r="L292" s="2">
        <v>989842072.20102096</v>
      </c>
      <c r="M292" s="2">
        <v>936833198.95299995</v>
      </c>
      <c r="N292" s="2">
        <v>5981083.24802111</v>
      </c>
      <c r="O292" s="2">
        <v>47027790</v>
      </c>
      <c r="P292" s="2">
        <v>582982761.78690898</v>
      </c>
      <c r="Q292" s="2">
        <v>231798200</v>
      </c>
      <c r="R292" s="2">
        <v>150443066.54776999</v>
      </c>
      <c r="S292" s="2">
        <v>200741495.23913899</v>
      </c>
      <c r="T292" s="10">
        <f t="shared" si="13"/>
        <v>582982761.78690898</v>
      </c>
      <c r="U292" s="9">
        <f t="shared" si="14"/>
        <v>582.98276178690901</v>
      </c>
    </row>
    <row r="293" spans="1:21" ht="15" x14ac:dyDescent="0.25">
      <c r="A293" s="3" t="s">
        <v>23</v>
      </c>
      <c r="B293" s="3" t="s">
        <v>23</v>
      </c>
      <c r="C293" s="4">
        <v>350</v>
      </c>
      <c r="D293" s="4" t="s">
        <v>186</v>
      </c>
      <c r="E293" s="4" t="str">
        <f t="shared" si="12"/>
        <v>350VN7226</v>
      </c>
      <c r="F293" s="2">
        <v>0.5</v>
      </c>
      <c r="G293" s="2">
        <v>280</v>
      </c>
      <c r="H293" s="2">
        <v>2.0699999999999998</v>
      </c>
      <c r="I293" s="2">
        <v>1.87</v>
      </c>
      <c r="J293" s="2">
        <v>345565</v>
      </c>
      <c r="K293" s="2">
        <v>312708</v>
      </c>
      <c r="L293" s="2">
        <v>1107657296.32003</v>
      </c>
      <c r="M293" s="2">
        <v>900871946.92400002</v>
      </c>
      <c r="N293" s="2">
        <v>7407727.3960267901</v>
      </c>
      <c r="O293" s="2">
        <v>199377622</v>
      </c>
      <c r="P293" s="2">
        <v>625970108.92980099</v>
      </c>
      <c r="Q293" s="2">
        <v>248177500</v>
      </c>
      <c r="R293" s="2">
        <v>159244414.04526001</v>
      </c>
      <c r="S293" s="2">
        <v>218548194.88453999</v>
      </c>
      <c r="T293" s="10">
        <f t="shared" si="13"/>
        <v>625970108.92980099</v>
      </c>
      <c r="U293" s="9">
        <f t="shared" si="14"/>
        <v>625.97010892980097</v>
      </c>
    </row>
    <row r="294" spans="1:21" ht="15" x14ac:dyDescent="0.25">
      <c r="A294" s="3" t="s">
        <v>23</v>
      </c>
      <c r="B294" s="3" t="s">
        <v>23</v>
      </c>
      <c r="C294" s="4">
        <v>350</v>
      </c>
      <c r="D294" s="4" t="s">
        <v>187</v>
      </c>
      <c r="E294" s="4" t="str">
        <f t="shared" ref="E294:E356" si="15">C294&amp;D294</f>
        <v>350VN7228</v>
      </c>
      <c r="F294" s="2">
        <v>1</v>
      </c>
      <c r="G294" s="2">
        <v>454</v>
      </c>
      <c r="H294" s="2">
        <v>4.18</v>
      </c>
      <c r="I294" s="2">
        <v>3.5</v>
      </c>
      <c r="J294" s="2">
        <v>691130</v>
      </c>
      <c r="K294" s="2">
        <v>503052</v>
      </c>
      <c r="L294" s="2">
        <v>956091503.02452505</v>
      </c>
      <c r="M294" s="2">
        <v>755874143.676</v>
      </c>
      <c r="N294" s="2">
        <v>3903693.3485243702</v>
      </c>
      <c r="O294" s="2">
        <v>196313666</v>
      </c>
      <c r="P294" s="2">
        <v>1187589747.8993969</v>
      </c>
      <c r="Q294" s="2">
        <v>517804820</v>
      </c>
      <c r="R294" s="2">
        <v>270150407.76613998</v>
      </c>
      <c r="S294" s="2">
        <v>399634520.13325703</v>
      </c>
      <c r="T294" s="10">
        <f t="shared" si="13"/>
        <v>593794873.94969845</v>
      </c>
      <c r="U294" s="9">
        <f t="shared" si="14"/>
        <v>593.7948739496984</v>
      </c>
    </row>
    <row r="295" spans="1:21" ht="15" x14ac:dyDescent="0.25">
      <c r="A295" s="3" t="s">
        <v>23</v>
      </c>
      <c r="B295" s="3" t="s">
        <v>23</v>
      </c>
      <c r="C295" s="4">
        <v>350</v>
      </c>
      <c r="D295" s="4" t="s">
        <v>188</v>
      </c>
      <c r="E295" s="4" t="str">
        <f t="shared" si="15"/>
        <v>350VN7229</v>
      </c>
      <c r="F295" s="2">
        <v>1</v>
      </c>
      <c r="G295" s="2">
        <v>390</v>
      </c>
      <c r="H295" s="2">
        <v>4.2699999999999996</v>
      </c>
      <c r="I295" s="2">
        <v>3.42</v>
      </c>
      <c r="J295" s="2">
        <v>691130</v>
      </c>
      <c r="K295" s="2">
        <v>440737</v>
      </c>
      <c r="L295" s="2">
        <v>696025460.09837794</v>
      </c>
      <c r="M295" s="2">
        <v>590831198.85800004</v>
      </c>
      <c r="N295" s="2">
        <v>4692736.2403772166</v>
      </c>
      <c r="O295" s="2">
        <v>100501525</v>
      </c>
      <c r="P295" s="2">
        <v>1122141825.6724482</v>
      </c>
      <c r="Q295" s="2">
        <v>468591356</v>
      </c>
      <c r="R295" s="2">
        <v>268805350.02752995</v>
      </c>
      <c r="S295" s="2">
        <v>384745119.64491796</v>
      </c>
      <c r="T295" s="10">
        <f t="shared" si="13"/>
        <v>561070912.83622408</v>
      </c>
      <c r="U295" s="9">
        <f t="shared" si="14"/>
        <v>561.07091283622412</v>
      </c>
    </row>
    <row r="296" spans="1:21" ht="15" x14ac:dyDescent="0.25">
      <c r="A296" s="3" t="s">
        <v>23</v>
      </c>
      <c r="B296" s="3" t="s">
        <v>23</v>
      </c>
      <c r="C296" s="4">
        <v>350</v>
      </c>
      <c r="D296" s="4" t="s">
        <v>189</v>
      </c>
      <c r="E296" s="4" t="str">
        <f t="shared" si="15"/>
        <v>350VN7246</v>
      </c>
      <c r="F296" s="2">
        <v>0.5</v>
      </c>
      <c r="G296" s="2">
        <v>289</v>
      </c>
      <c r="H296" s="2">
        <v>2.0699999999999998</v>
      </c>
      <c r="I296" s="2">
        <v>1.72</v>
      </c>
      <c r="J296" s="2">
        <v>345565</v>
      </c>
      <c r="K296" s="2">
        <v>321772</v>
      </c>
      <c r="L296" s="2">
        <v>1026706147.9335001</v>
      </c>
      <c r="M296" s="2">
        <v>735567685.15400004</v>
      </c>
      <c r="N296" s="2">
        <v>5617133.7795011699</v>
      </c>
      <c r="O296" s="2">
        <v>285521329</v>
      </c>
      <c r="P296" s="2">
        <v>592318014.95576704</v>
      </c>
      <c r="Q296" s="2">
        <v>234286195</v>
      </c>
      <c r="R296" s="2">
        <v>155238642.60095</v>
      </c>
      <c r="S296" s="2">
        <v>202793177.354817</v>
      </c>
      <c r="T296" s="10">
        <f t="shared" si="13"/>
        <v>592318014.95576704</v>
      </c>
      <c r="U296" s="9">
        <f t="shared" si="14"/>
        <v>592.31801495576701</v>
      </c>
    </row>
    <row r="297" spans="1:21" ht="15" x14ac:dyDescent="0.25">
      <c r="A297" s="3" t="s">
        <v>23</v>
      </c>
      <c r="B297" s="3" t="s">
        <v>23</v>
      </c>
      <c r="C297" s="4">
        <v>350</v>
      </c>
      <c r="D297" s="4" t="s">
        <v>190</v>
      </c>
      <c r="E297" s="4" t="str">
        <f t="shared" si="15"/>
        <v>350VN7249</v>
      </c>
      <c r="F297" s="2">
        <v>0.5</v>
      </c>
      <c r="G297" s="2">
        <v>188</v>
      </c>
      <c r="H297" s="2">
        <v>1.95</v>
      </c>
      <c r="I297" s="2">
        <v>1.62</v>
      </c>
      <c r="J297" s="2">
        <v>345565</v>
      </c>
      <c r="K297" s="2">
        <v>211871</v>
      </c>
      <c r="L297" s="2">
        <v>783390476.95132899</v>
      </c>
      <c r="M297" s="2">
        <v>664985466.25999999</v>
      </c>
      <c r="N297" s="2">
        <v>-3999411.3086708901</v>
      </c>
      <c r="O297" s="2">
        <v>122404422</v>
      </c>
      <c r="P297" s="2">
        <v>564736760.322348</v>
      </c>
      <c r="Q297" s="2">
        <v>224490306</v>
      </c>
      <c r="R297" s="2">
        <v>138681982.85207</v>
      </c>
      <c r="S297" s="2">
        <v>201564471.47027799</v>
      </c>
      <c r="T297" s="10">
        <f t="shared" si="13"/>
        <v>564736760.322348</v>
      </c>
      <c r="U297" s="9">
        <f t="shared" si="14"/>
        <v>564.736760322348</v>
      </c>
    </row>
    <row r="298" spans="1:21" ht="15" x14ac:dyDescent="0.25">
      <c r="A298" s="3" t="s">
        <v>23</v>
      </c>
      <c r="B298" s="3" t="s">
        <v>23</v>
      </c>
      <c r="C298" s="4">
        <v>350</v>
      </c>
      <c r="D298" s="4" t="s">
        <v>191</v>
      </c>
      <c r="E298" s="4" t="str">
        <f t="shared" si="15"/>
        <v>350VN7250</v>
      </c>
      <c r="F298" s="2">
        <v>4.5</v>
      </c>
      <c r="G298" s="2">
        <v>2300</v>
      </c>
      <c r="H298" s="2">
        <v>19.490000000000002</v>
      </c>
      <c r="I298" s="2">
        <v>15.780000000000001</v>
      </c>
      <c r="J298" s="2">
        <v>3110085</v>
      </c>
      <c r="K298" s="2">
        <v>2591171</v>
      </c>
      <c r="L298" s="2">
        <v>5430087716.8703289</v>
      </c>
      <c r="M298" s="2">
        <v>4505229062.2989998</v>
      </c>
      <c r="N298" s="2">
        <v>-20374716.428670146</v>
      </c>
      <c r="O298" s="2">
        <v>945233371</v>
      </c>
      <c r="P298" s="2">
        <v>5373992690.6797266</v>
      </c>
      <c r="Q298" s="2">
        <v>2344476831</v>
      </c>
      <c r="R298" s="2">
        <v>1274282844.17137</v>
      </c>
      <c r="S298" s="2">
        <v>1755233015.508357</v>
      </c>
      <c r="T298" s="10">
        <f t="shared" si="13"/>
        <v>597110298.96441412</v>
      </c>
      <c r="U298" s="9">
        <f t="shared" si="14"/>
        <v>597.11029896441414</v>
      </c>
    </row>
    <row r="299" spans="1:21" ht="15" x14ac:dyDescent="0.25">
      <c r="A299" s="3" t="s">
        <v>23</v>
      </c>
      <c r="B299" s="3" t="s">
        <v>23</v>
      </c>
      <c r="C299" s="4">
        <v>350</v>
      </c>
      <c r="D299" s="4" t="s">
        <v>176</v>
      </c>
      <c r="E299" s="4" t="str">
        <f t="shared" si="15"/>
        <v>350VN7251</v>
      </c>
      <c r="F299" s="2">
        <v>1.5</v>
      </c>
      <c r="G299" s="2">
        <v>438</v>
      </c>
      <c r="H299" s="2">
        <v>6.4300000000000006</v>
      </c>
      <c r="I299" s="2">
        <v>5.09</v>
      </c>
      <c r="J299" s="2">
        <v>1036695</v>
      </c>
      <c r="K299" s="2">
        <v>490589</v>
      </c>
      <c r="L299" s="2">
        <v>836110120.24511003</v>
      </c>
      <c r="M299" s="2">
        <v>792789825.02900004</v>
      </c>
      <c r="N299" s="2">
        <v>4797089.2161100889</v>
      </c>
      <c r="O299" s="2">
        <v>38523206</v>
      </c>
      <c r="P299" s="2">
        <v>1672885964.0859182</v>
      </c>
      <c r="Q299" s="2">
        <v>724668163</v>
      </c>
      <c r="R299" s="2">
        <v>374001017.60281003</v>
      </c>
      <c r="S299" s="2">
        <v>574216783.48310804</v>
      </c>
      <c r="T299" s="10">
        <f t="shared" si="13"/>
        <v>557628654.69530606</v>
      </c>
      <c r="U299" s="9">
        <f t="shared" si="14"/>
        <v>557.62865469530607</v>
      </c>
    </row>
    <row r="300" spans="1:21" ht="15" x14ac:dyDescent="0.25">
      <c r="A300" s="3" t="s">
        <v>23</v>
      </c>
      <c r="B300" s="3" t="s">
        <v>23</v>
      </c>
      <c r="C300" s="4">
        <v>350</v>
      </c>
      <c r="D300" s="4" t="s">
        <v>192</v>
      </c>
      <c r="E300" s="4" t="str">
        <f t="shared" si="15"/>
        <v>350VN7252</v>
      </c>
      <c r="F300" s="2">
        <v>0.5</v>
      </c>
      <c r="G300" s="2">
        <v>233</v>
      </c>
      <c r="H300" s="2">
        <v>2.15</v>
      </c>
      <c r="I300" s="2">
        <v>1.78</v>
      </c>
      <c r="J300" s="2">
        <v>345565</v>
      </c>
      <c r="K300" s="2">
        <v>259457</v>
      </c>
      <c r="L300" s="2">
        <v>526148939.92451799</v>
      </c>
      <c r="M300" s="2">
        <v>458604247.528</v>
      </c>
      <c r="N300" s="2">
        <v>5948649.3965184595</v>
      </c>
      <c r="O300" s="2">
        <v>61596043</v>
      </c>
      <c r="P300" s="2">
        <v>610051834.26756501</v>
      </c>
      <c r="Q300" s="2">
        <v>264199934</v>
      </c>
      <c r="R300" s="2">
        <v>137666472.14765999</v>
      </c>
      <c r="S300" s="2">
        <v>208185428.11990499</v>
      </c>
      <c r="T300" s="10">
        <f t="shared" si="13"/>
        <v>610051834.26756501</v>
      </c>
      <c r="U300" s="9">
        <f t="shared" si="14"/>
        <v>610.05183426756503</v>
      </c>
    </row>
    <row r="301" spans="1:21" ht="15" x14ac:dyDescent="0.25">
      <c r="A301" s="3" t="s">
        <v>23</v>
      </c>
      <c r="B301" s="3" t="s">
        <v>23</v>
      </c>
      <c r="C301" s="4">
        <v>350</v>
      </c>
      <c r="D301" s="4" t="s">
        <v>95</v>
      </c>
      <c r="E301" s="4" t="str">
        <f t="shared" si="15"/>
        <v>350VN7253</v>
      </c>
      <c r="F301" s="2">
        <v>1</v>
      </c>
      <c r="G301" s="2">
        <v>594</v>
      </c>
      <c r="H301" s="2">
        <v>4.2</v>
      </c>
      <c r="I301" s="2">
        <v>3.3</v>
      </c>
      <c r="J301" s="2">
        <v>691130</v>
      </c>
      <c r="K301" s="2">
        <v>670736</v>
      </c>
      <c r="L301" s="2">
        <v>1840901864.9497459</v>
      </c>
      <c r="M301" s="2">
        <v>1562788476.0829999</v>
      </c>
      <c r="N301" s="2">
        <v>-11799817.133257411</v>
      </c>
      <c r="O301" s="2">
        <v>289913206</v>
      </c>
      <c r="P301" s="2">
        <v>1227984746.3751721</v>
      </c>
      <c r="Q301" s="2">
        <v>491937012</v>
      </c>
      <c r="R301" s="2">
        <v>323908930.16127002</v>
      </c>
      <c r="S301" s="2">
        <v>412138804.213902</v>
      </c>
      <c r="T301" s="10">
        <f t="shared" si="13"/>
        <v>613992373.18758607</v>
      </c>
      <c r="U301" s="9">
        <f t="shared" si="14"/>
        <v>613.99237318758605</v>
      </c>
    </row>
    <row r="302" spans="1:21" ht="15" x14ac:dyDescent="0.25">
      <c r="A302" s="3" t="s">
        <v>23</v>
      </c>
      <c r="B302" s="3" t="s">
        <v>23</v>
      </c>
      <c r="C302" s="4">
        <v>350</v>
      </c>
      <c r="D302" s="4" t="s">
        <v>177</v>
      </c>
      <c r="E302" s="4" t="str">
        <f t="shared" si="15"/>
        <v>350VN7254</v>
      </c>
      <c r="F302" s="2">
        <v>1.5</v>
      </c>
      <c r="G302" s="2">
        <v>755</v>
      </c>
      <c r="H302" s="2">
        <v>6.6</v>
      </c>
      <c r="I302" s="2">
        <v>5.38</v>
      </c>
      <c r="J302" s="2">
        <v>1036695</v>
      </c>
      <c r="K302" s="2">
        <v>841819</v>
      </c>
      <c r="L302" s="2">
        <v>1563899557.1698279</v>
      </c>
      <c r="M302" s="2">
        <v>1451543800.2540002</v>
      </c>
      <c r="N302" s="2">
        <v>10483113.91582855</v>
      </c>
      <c r="O302" s="2">
        <v>101872643</v>
      </c>
      <c r="P302" s="2">
        <v>1855988803.0312181</v>
      </c>
      <c r="Q302" s="2">
        <v>800940586</v>
      </c>
      <c r="R302" s="2">
        <v>419998402.85077995</v>
      </c>
      <c r="S302" s="2">
        <v>635049814.18043804</v>
      </c>
      <c r="T302" s="10">
        <f t="shared" si="13"/>
        <v>618662934.34373939</v>
      </c>
      <c r="U302" s="9">
        <f t="shared" si="14"/>
        <v>618.66293434373938</v>
      </c>
    </row>
    <row r="303" spans="1:21" ht="15" x14ac:dyDescent="0.25">
      <c r="A303" s="3" t="s">
        <v>23</v>
      </c>
      <c r="B303" s="3" t="s">
        <v>23</v>
      </c>
      <c r="C303" s="4">
        <v>350</v>
      </c>
      <c r="D303" s="4" t="s">
        <v>193</v>
      </c>
      <c r="E303" s="4" t="str">
        <f t="shared" si="15"/>
        <v>350VN7255</v>
      </c>
      <c r="F303" s="2">
        <v>1.5</v>
      </c>
      <c r="G303" s="2">
        <v>704</v>
      </c>
      <c r="H303" s="2">
        <v>6.24</v>
      </c>
      <c r="I303" s="2">
        <v>4.87</v>
      </c>
      <c r="J303" s="2">
        <v>1036695</v>
      </c>
      <c r="K303" s="2">
        <v>779504</v>
      </c>
      <c r="L303" s="2">
        <v>1880764683.7666531</v>
      </c>
      <c r="M303" s="2">
        <v>1313554731.6500001</v>
      </c>
      <c r="N303" s="2">
        <v>9391679.1166530196</v>
      </c>
      <c r="O303" s="2">
        <v>557818273</v>
      </c>
      <c r="P303" s="2">
        <v>1733424570.5011239</v>
      </c>
      <c r="Q303" s="2">
        <v>718434463</v>
      </c>
      <c r="R303" s="2">
        <v>432215614.91351002</v>
      </c>
      <c r="S303" s="2">
        <v>582774492.58761394</v>
      </c>
      <c r="T303" s="10">
        <f t="shared" si="13"/>
        <v>577808190.1670413</v>
      </c>
      <c r="U303" s="9">
        <f t="shared" si="14"/>
        <v>577.80819016704129</v>
      </c>
    </row>
    <row r="304" spans="1:21" ht="15" x14ac:dyDescent="0.25">
      <c r="A304" s="3" t="s">
        <v>23</v>
      </c>
      <c r="B304" s="3" t="s">
        <v>23</v>
      </c>
      <c r="C304" s="4">
        <v>350</v>
      </c>
      <c r="D304" s="4" t="s">
        <v>194</v>
      </c>
      <c r="E304" s="4" t="str">
        <f t="shared" si="15"/>
        <v>350VN7256</v>
      </c>
      <c r="F304" s="2">
        <v>1</v>
      </c>
      <c r="G304" s="2">
        <v>180</v>
      </c>
      <c r="H304" s="2">
        <v>4.3900000000000006</v>
      </c>
      <c r="I304" s="2">
        <v>3.5</v>
      </c>
      <c r="J304" s="2">
        <v>691130</v>
      </c>
      <c r="K304" s="2">
        <v>201674</v>
      </c>
      <c r="L304" s="2">
        <v>679527627.05664504</v>
      </c>
      <c r="M304" s="2">
        <v>392822074.454</v>
      </c>
      <c r="N304" s="2">
        <v>-4938529.3973546904</v>
      </c>
      <c r="O304" s="2">
        <v>291644082</v>
      </c>
      <c r="P304" s="2">
        <v>1137993987.6548738</v>
      </c>
      <c r="Q304" s="2">
        <v>489239190</v>
      </c>
      <c r="R304" s="2">
        <v>251280735.83748001</v>
      </c>
      <c r="S304" s="2">
        <v>397474061.81739402</v>
      </c>
      <c r="T304" s="10">
        <f t="shared" si="13"/>
        <v>568996993.82743692</v>
      </c>
      <c r="U304" s="9">
        <f t="shared" si="14"/>
        <v>568.99699382743688</v>
      </c>
    </row>
    <row r="305" spans="1:21" ht="15" x14ac:dyDescent="0.25">
      <c r="A305" s="3" t="s">
        <v>23</v>
      </c>
      <c r="B305" s="3" t="s">
        <v>23</v>
      </c>
      <c r="C305" s="4">
        <v>350</v>
      </c>
      <c r="D305" s="4" t="s">
        <v>195</v>
      </c>
      <c r="E305" s="4" t="str">
        <f t="shared" si="15"/>
        <v>350VN7258</v>
      </c>
      <c r="F305" s="2">
        <v>2</v>
      </c>
      <c r="G305" s="2">
        <v>1187</v>
      </c>
      <c r="H305" s="2">
        <v>8.27</v>
      </c>
      <c r="I305" s="2">
        <v>6.91</v>
      </c>
      <c r="J305" s="2">
        <v>1382260</v>
      </c>
      <c r="K305" s="2">
        <v>1332408</v>
      </c>
      <c r="L305" s="2">
        <v>4161760125.5829754</v>
      </c>
      <c r="M305" s="2">
        <v>3460888557.1680002</v>
      </c>
      <c r="N305" s="2">
        <v>-22454820.58502816</v>
      </c>
      <c r="O305" s="2">
        <v>723326389</v>
      </c>
      <c r="P305" s="2">
        <v>2485776758.8879304</v>
      </c>
      <c r="Q305" s="2">
        <v>999852940</v>
      </c>
      <c r="R305" s="2">
        <v>625883790.32825994</v>
      </c>
      <c r="S305" s="2">
        <v>860040028.55966997</v>
      </c>
      <c r="T305" s="10">
        <f t="shared" si="13"/>
        <v>621444189.7219826</v>
      </c>
      <c r="U305" s="9">
        <f t="shared" si="14"/>
        <v>621.44418972198264</v>
      </c>
    </row>
    <row r="306" spans="1:21" ht="15" x14ac:dyDescent="0.25">
      <c r="A306" s="3" t="s">
        <v>23</v>
      </c>
      <c r="B306" s="3" t="s">
        <v>23</v>
      </c>
      <c r="C306" s="4">
        <v>350</v>
      </c>
      <c r="D306" s="4" t="s">
        <v>196</v>
      </c>
      <c r="E306" s="4" t="str">
        <f t="shared" si="15"/>
        <v>350VN7259</v>
      </c>
      <c r="F306" s="2">
        <v>1</v>
      </c>
      <c r="G306" s="2">
        <v>559</v>
      </c>
      <c r="H306" s="2">
        <v>4.1999999999999993</v>
      </c>
      <c r="I306" s="2">
        <v>3.42</v>
      </c>
      <c r="J306" s="2">
        <v>691130</v>
      </c>
      <c r="K306" s="2">
        <v>633347</v>
      </c>
      <c r="L306" s="2">
        <v>1740163721.6029692</v>
      </c>
      <c r="M306" s="2">
        <v>1521836956.2019999</v>
      </c>
      <c r="N306" s="2">
        <v>-14103173.59903346</v>
      </c>
      <c r="O306" s="2">
        <v>232429939</v>
      </c>
      <c r="P306" s="2">
        <v>1221097592.0838609</v>
      </c>
      <c r="Q306" s="2">
        <v>475746763</v>
      </c>
      <c r="R306" s="2">
        <v>317719827.77899998</v>
      </c>
      <c r="S306" s="2">
        <v>427631001.30486101</v>
      </c>
      <c r="T306" s="10">
        <f t="shared" si="13"/>
        <v>610548796.04193044</v>
      </c>
      <c r="U306" s="9">
        <f t="shared" si="14"/>
        <v>610.54879604193047</v>
      </c>
    </row>
    <row r="307" spans="1:21" ht="15" x14ac:dyDescent="0.25">
      <c r="A307" s="3" t="s">
        <v>23</v>
      </c>
      <c r="B307" s="3" t="s">
        <v>23</v>
      </c>
      <c r="C307" s="4">
        <v>350</v>
      </c>
      <c r="D307" s="4" t="s">
        <v>197</v>
      </c>
      <c r="E307" s="4" t="str">
        <f t="shared" si="15"/>
        <v>350VN7262</v>
      </c>
      <c r="F307" s="2">
        <v>0.5</v>
      </c>
      <c r="G307" s="2">
        <v>245</v>
      </c>
      <c r="H307" s="2">
        <v>1.97</v>
      </c>
      <c r="I307" s="2">
        <v>1.7</v>
      </c>
      <c r="J307" s="2">
        <v>345565</v>
      </c>
      <c r="K307" s="2">
        <v>274186</v>
      </c>
      <c r="L307" s="2">
        <v>575074445.03359497</v>
      </c>
      <c r="M307" s="2">
        <v>461803796.69999999</v>
      </c>
      <c r="N307" s="2">
        <v>-6244532.66640497</v>
      </c>
      <c r="O307" s="2">
        <v>119515181</v>
      </c>
      <c r="P307" s="2">
        <v>585040298.657426</v>
      </c>
      <c r="Q307" s="2">
        <v>239168518</v>
      </c>
      <c r="R307" s="2">
        <v>142227695.18331999</v>
      </c>
      <c r="S307" s="2">
        <v>203644085.47410601</v>
      </c>
      <c r="T307" s="10">
        <f t="shared" si="13"/>
        <v>585040298.657426</v>
      </c>
      <c r="U307" s="9">
        <f t="shared" si="14"/>
        <v>585.04029865742598</v>
      </c>
    </row>
    <row r="308" spans="1:21" ht="15" x14ac:dyDescent="0.25">
      <c r="A308" s="3" t="s">
        <v>23</v>
      </c>
      <c r="B308" s="3" t="s">
        <v>23</v>
      </c>
      <c r="C308" s="4">
        <v>350</v>
      </c>
      <c r="D308" s="4" t="s">
        <v>198</v>
      </c>
      <c r="E308" s="4" t="str">
        <f t="shared" si="15"/>
        <v>350VN7268</v>
      </c>
      <c r="F308" s="2">
        <v>5</v>
      </c>
      <c r="G308" s="2">
        <v>2499</v>
      </c>
      <c r="H308" s="2">
        <v>21.189999999999998</v>
      </c>
      <c r="I308" s="2">
        <v>16.97</v>
      </c>
      <c r="J308" s="2">
        <v>3455650</v>
      </c>
      <c r="K308" s="2">
        <v>2798510</v>
      </c>
      <c r="L308" s="2">
        <v>5681862625.3795729</v>
      </c>
      <c r="M308" s="2">
        <v>4561503930.507</v>
      </c>
      <c r="N308" s="2">
        <v>-6265028.1274244813</v>
      </c>
      <c r="O308" s="2">
        <v>1126623723</v>
      </c>
      <c r="P308" s="2">
        <v>5790630870.8713799</v>
      </c>
      <c r="Q308" s="2">
        <v>2512643327</v>
      </c>
      <c r="R308" s="2">
        <v>1387674261.2887001</v>
      </c>
      <c r="S308" s="2">
        <v>1890313282.582679</v>
      </c>
      <c r="T308" s="10">
        <f t="shared" si="13"/>
        <v>579063087.08713794</v>
      </c>
      <c r="U308" s="9">
        <f t="shared" si="14"/>
        <v>579.06308708713789</v>
      </c>
    </row>
    <row r="309" spans="1:21" ht="15" x14ac:dyDescent="0.25">
      <c r="A309" s="3" t="s">
        <v>23</v>
      </c>
      <c r="B309" s="3" t="s">
        <v>23</v>
      </c>
      <c r="C309" s="4">
        <v>350</v>
      </c>
      <c r="D309" s="4" t="s">
        <v>199</v>
      </c>
      <c r="E309" s="4" t="str">
        <f t="shared" si="15"/>
        <v>350VN7269</v>
      </c>
      <c r="F309" s="2">
        <v>7</v>
      </c>
      <c r="G309" s="2">
        <v>3367</v>
      </c>
      <c r="H309" s="2">
        <v>30.89</v>
      </c>
      <c r="I309" s="2">
        <v>24.53</v>
      </c>
      <c r="J309" s="2">
        <v>4837910</v>
      </c>
      <c r="K309" s="2">
        <v>3769491</v>
      </c>
      <c r="L309" s="2">
        <v>6914396532.6900835</v>
      </c>
      <c r="M309" s="2">
        <v>6128505453.8000002</v>
      </c>
      <c r="N309" s="2">
        <v>-3925029.1099164328</v>
      </c>
      <c r="O309" s="2">
        <v>789816108</v>
      </c>
      <c r="P309" s="2">
        <v>8212110271.0421896</v>
      </c>
      <c r="Q309" s="2">
        <v>3515350050</v>
      </c>
      <c r="R309" s="2">
        <v>1991994790.8124299</v>
      </c>
      <c r="S309" s="2">
        <v>2704765430.2297597</v>
      </c>
      <c r="T309" s="10">
        <f t="shared" si="13"/>
        <v>586579305.07444215</v>
      </c>
      <c r="U309" s="9">
        <f t="shared" si="14"/>
        <v>586.57930507444212</v>
      </c>
    </row>
    <row r="310" spans="1:21" ht="15" x14ac:dyDescent="0.25">
      <c r="A310" s="3" t="s">
        <v>23</v>
      </c>
      <c r="B310" s="3" t="s">
        <v>23</v>
      </c>
      <c r="C310" s="4">
        <v>350</v>
      </c>
      <c r="D310" s="4" t="s">
        <v>200</v>
      </c>
      <c r="E310" s="4" t="str">
        <f t="shared" si="15"/>
        <v>350VN7275</v>
      </c>
      <c r="F310" s="2">
        <v>4</v>
      </c>
      <c r="G310" s="2">
        <v>1973</v>
      </c>
      <c r="H310" s="2">
        <v>17.779999999999998</v>
      </c>
      <c r="I310" s="2">
        <v>13.97</v>
      </c>
      <c r="J310" s="2">
        <v>2764520</v>
      </c>
      <c r="K310" s="2">
        <v>2220680</v>
      </c>
      <c r="L310" s="2">
        <v>4113489508.1713619</v>
      </c>
      <c r="M310" s="2">
        <v>3824778541.2790003</v>
      </c>
      <c r="N310" s="2">
        <v>-12729755.107638191</v>
      </c>
      <c r="O310" s="2">
        <v>301440722</v>
      </c>
      <c r="P310" s="2">
        <v>4715403107.0670176</v>
      </c>
      <c r="Q310" s="2">
        <v>2016252655</v>
      </c>
      <c r="R310" s="2">
        <v>1140303439.38517</v>
      </c>
      <c r="S310" s="2">
        <v>1558847012.6818483</v>
      </c>
      <c r="T310" s="10">
        <f t="shared" si="13"/>
        <v>589425388.38337719</v>
      </c>
      <c r="U310" s="9">
        <f t="shared" si="14"/>
        <v>589.42538838337714</v>
      </c>
    </row>
    <row r="311" spans="1:21" ht="15" x14ac:dyDescent="0.25">
      <c r="A311" s="3" t="s">
        <v>23</v>
      </c>
      <c r="B311" s="3" t="s">
        <v>23</v>
      </c>
      <c r="C311" s="4">
        <v>350</v>
      </c>
      <c r="D311" s="4" t="s">
        <v>201</v>
      </c>
      <c r="E311" s="4" t="str">
        <f t="shared" si="15"/>
        <v>350VN7276</v>
      </c>
      <c r="F311" s="2">
        <v>0.5</v>
      </c>
      <c r="G311" s="2">
        <v>295</v>
      </c>
      <c r="H311" s="2">
        <v>1.98</v>
      </c>
      <c r="I311" s="2">
        <v>1.62</v>
      </c>
      <c r="J311" s="2">
        <v>345565</v>
      </c>
      <c r="K311" s="2">
        <v>333102</v>
      </c>
      <c r="L311" s="2">
        <v>1088975042.77438</v>
      </c>
      <c r="M311" s="2">
        <v>916210257.34899998</v>
      </c>
      <c r="N311" s="2">
        <v>-11609930.5746182</v>
      </c>
      <c r="O311" s="2">
        <v>184374716</v>
      </c>
      <c r="P311" s="2">
        <v>594930512.66893005</v>
      </c>
      <c r="Q311" s="2">
        <v>231613556</v>
      </c>
      <c r="R311" s="2">
        <v>153841563.27958</v>
      </c>
      <c r="S311" s="2">
        <v>209475393.38935</v>
      </c>
      <c r="T311" s="10">
        <f t="shared" si="13"/>
        <v>594930512.66893005</v>
      </c>
      <c r="U311" s="9">
        <f t="shared" si="14"/>
        <v>594.93051266893008</v>
      </c>
    </row>
    <row r="312" spans="1:21" ht="15" x14ac:dyDescent="0.25">
      <c r="A312" s="3" t="s">
        <v>23</v>
      </c>
      <c r="B312" s="3" t="s">
        <v>23</v>
      </c>
      <c r="C312" s="4">
        <v>350</v>
      </c>
      <c r="D312" s="4" t="s">
        <v>202</v>
      </c>
      <c r="E312" s="4" t="str">
        <f t="shared" si="15"/>
        <v>350VN7279</v>
      </c>
      <c r="F312" s="2">
        <v>0.5</v>
      </c>
      <c r="G312" s="2">
        <v>259</v>
      </c>
      <c r="H312" s="2">
        <v>1.92</v>
      </c>
      <c r="I312" s="2">
        <v>1.5</v>
      </c>
      <c r="J312" s="2">
        <v>345565</v>
      </c>
      <c r="K312" s="2">
        <v>292314</v>
      </c>
      <c r="L312" s="2">
        <v>763456914.18469906</v>
      </c>
      <c r="M312" s="2">
        <v>734845179.49199998</v>
      </c>
      <c r="N312" s="2">
        <v>-2777645.3073005201</v>
      </c>
      <c r="O312" s="2">
        <v>31389380</v>
      </c>
      <c r="P312" s="2">
        <v>547248768.592291</v>
      </c>
      <c r="Q312" s="2">
        <v>212618222</v>
      </c>
      <c r="R312" s="2">
        <v>143207112.64377999</v>
      </c>
      <c r="S312" s="2">
        <v>191423433.948511</v>
      </c>
      <c r="T312" s="10">
        <f t="shared" si="13"/>
        <v>547248768.592291</v>
      </c>
      <c r="U312" s="9">
        <f t="shared" si="14"/>
        <v>547.24876859229096</v>
      </c>
    </row>
    <row r="313" spans="1:21" ht="15" x14ac:dyDescent="0.25">
      <c r="A313" s="3" t="s">
        <v>23</v>
      </c>
      <c r="B313" s="3" t="s">
        <v>23</v>
      </c>
      <c r="C313" s="4">
        <v>350</v>
      </c>
      <c r="D313" s="4" t="s">
        <v>203</v>
      </c>
      <c r="E313" s="4" t="str">
        <f t="shared" si="15"/>
        <v>350VN7287</v>
      </c>
      <c r="F313" s="2">
        <v>1</v>
      </c>
      <c r="G313" s="2">
        <v>474</v>
      </c>
      <c r="H313" s="2">
        <v>4.05</v>
      </c>
      <c r="I313" s="2">
        <v>3.0700000000000003</v>
      </c>
      <c r="J313" s="2">
        <v>691130</v>
      </c>
      <c r="K313" s="2">
        <v>533643</v>
      </c>
      <c r="L313" s="2">
        <v>909795351.91708398</v>
      </c>
      <c r="M313" s="2">
        <v>849829562.926</v>
      </c>
      <c r="N313" s="2">
        <v>-1436111.0089160802</v>
      </c>
      <c r="O313" s="2">
        <v>61401900</v>
      </c>
      <c r="P313" s="2">
        <v>1067393496.1101639</v>
      </c>
      <c r="Q313" s="2">
        <v>452542824</v>
      </c>
      <c r="R313" s="2">
        <v>263175861.06869</v>
      </c>
      <c r="S313" s="2">
        <v>351674811.04147398</v>
      </c>
      <c r="T313" s="10">
        <f t="shared" si="13"/>
        <v>533696748.05508196</v>
      </c>
      <c r="U313" s="9">
        <f t="shared" si="14"/>
        <v>533.69674805508191</v>
      </c>
    </row>
    <row r="314" spans="1:21" ht="15" x14ac:dyDescent="0.25">
      <c r="A314" s="3" t="s">
        <v>23</v>
      </c>
      <c r="B314" s="3" t="s">
        <v>23</v>
      </c>
      <c r="C314" s="4">
        <v>787</v>
      </c>
      <c r="D314" s="4" t="s">
        <v>125</v>
      </c>
      <c r="E314" s="4" t="str">
        <f t="shared" si="15"/>
        <v>787VN208</v>
      </c>
      <c r="F314" s="2">
        <v>2.5</v>
      </c>
      <c r="G314" s="2">
        <v>1291</v>
      </c>
      <c r="H314" s="2">
        <v>9.8999999999999986</v>
      </c>
      <c r="I314" s="2">
        <v>8.34</v>
      </c>
      <c r="J314" s="2">
        <v>1719894</v>
      </c>
      <c r="K314" s="2">
        <v>1450240</v>
      </c>
      <c r="L314" s="2">
        <v>3687079220.5424342</v>
      </c>
      <c r="M314" s="2">
        <v>2750776857</v>
      </c>
      <c r="N314" s="2">
        <v>-6374175.4575671703</v>
      </c>
      <c r="O314" s="2">
        <v>942676539</v>
      </c>
      <c r="P314" s="2">
        <v>2894651606.1281185</v>
      </c>
      <c r="Q314" s="2">
        <v>1024884801</v>
      </c>
      <c r="R314" s="2">
        <v>860125397.98301005</v>
      </c>
      <c r="S314" s="2">
        <v>1009641407.1451069</v>
      </c>
      <c r="T314" s="10">
        <f t="shared" si="13"/>
        <v>578930321.22562373</v>
      </c>
      <c r="U314" s="9">
        <f t="shared" si="14"/>
        <v>578.93032122562374</v>
      </c>
    </row>
    <row r="315" spans="1:21" ht="15" x14ac:dyDescent="0.25">
      <c r="A315" s="3" t="s">
        <v>23</v>
      </c>
      <c r="B315" s="3" t="s">
        <v>23</v>
      </c>
      <c r="C315" s="4">
        <v>787</v>
      </c>
      <c r="D315" s="4" t="s">
        <v>126</v>
      </c>
      <c r="E315" s="4" t="str">
        <f t="shared" si="15"/>
        <v>787VN209</v>
      </c>
      <c r="F315" s="2">
        <v>6.5</v>
      </c>
      <c r="G315" s="2">
        <v>3049</v>
      </c>
      <c r="H315" s="2">
        <v>25.609999999999996</v>
      </c>
      <c r="I315" s="2">
        <v>20.73</v>
      </c>
      <c r="J315" s="2">
        <v>4161509</v>
      </c>
      <c r="K315" s="2">
        <v>3442054</v>
      </c>
      <c r="L315" s="2">
        <v>7390960510.827095</v>
      </c>
      <c r="M315" s="2">
        <v>5918669872.4300013</v>
      </c>
      <c r="N315" s="2">
        <v>34940301.397098213</v>
      </c>
      <c r="O315" s="2">
        <v>1437350337</v>
      </c>
      <c r="P315" s="2">
        <v>6103807952.1293602</v>
      </c>
      <c r="Q315" s="2">
        <v>2394998249</v>
      </c>
      <c r="R315" s="2">
        <v>1714157939.4565296</v>
      </c>
      <c r="S315" s="2">
        <v>1994651763.6728299</v>
      </c>
      <c r="T315" s="10">
        <f t="shared" si="13"/>
        <v>469523688.6253354</v>
      </c>
      <c r="U315" s="9">
        <f t="shared" si="14"/>
        <v>469.52368862533541</v>
      </c>
    </row>
    <row r="316" spans="1:21" ht="15" x14ac:dyDescent="0.25">
      <c r="A316" s="3" t="s">
        <v>23</v>
      </c>
      <c r="B316" s="3" t="s">
        <v>23</v>
      </c>
      <c r="C316" s="4">
        <v>787</v>
      </c>
      <c r="D316" s="4" t="s">
        <v>127</v>
      </c>
      <c r="E316" s="4" t="str">
        <f t="shared" si="15"/>
        <v>787VN211</v>
      </c>
      <c r="F316" s="2">
        <v>1.5</v>
      </c>
      <c r="G316" s="2">
        <v>675</v>
      </c>
      <c r="H316" s="2">
        <v>5.88</v>
      </c>
      <c r="I316" s="2">
        <v>4.6500000000000004</v>
      </c>
      <c r="J316" s="2">
        <v>931326</v>
      </c>
      <c r="K316" s="2">
        <v>754578</v>
      </c>
      <c r="L316" s="2">
        <v>1653890011.19468</v>
      </c>
      <c r="M316" s="2">
        <v>1355526022.6440001</v>
      </c>
      <c r="N316" s="2">
        <v>-4112823.4493201412</v>
      </c>
      <c r="O316" s="2">
        <v>302476812</v>
      </c>
      <c r="P316" s="2">
        <v>1309143449.253916</v>
      </c>
      <c r="Q316" s="2">
        <v>525488052</v>
      </c>
      <c r="R316" s="2">
        <v>358903672.66648</v>
      </c>
      <c r="S316" s="2">
        <v>424751724.58743596</v>
      </c>
      <c r="T316" s="10">
        <f t="shared" si="13"/>
        <v>436381149.75130534</v>
      </c>
      <c r="U316" s="9">
        <f t="shared" si="14"/>
        <v>436.38114975130532</v>
      </c>
    </row>
    <row r="317" spans="1:21" ht="15" x14ac:dyDescent="0.25">
      <c r="A317" s="3" t="s">
        <v>23</v>
      </c>
      <c r="B317" s="3" t="s">
        <v>23</v>
      </c>
      <c r="C317" s="4">
        <v>787</v>
      </c>
      <c r="D317" s="4" t="s">
        <v>128</v>
      </c>
      <c r="E317" s="4" t="str">
        <f t="shared" si="15"/>
        <v>787VN212</v>
      </c>
      <c r="F317" s="2">
        <v>7.5</v>
      </c>
      <c r="G317" s="2">
        <v>3607</v>
      </c>
      <c r="H317" s="2">
        <v>31.229999999999997</v>
      </c>
      <c r="I317" s="2">
        <v>25.8</v>
      </c>
      <c r="J317" s="2">
        <v>4866235</v>
      </c>
      <c r="K317" s="2">
        <v>4060672</v>
      </c>
      <c r="L317" s="2">
        <v>9645715512.9340725</v>
      </c>
      <c r="M317" s="2">
        <v>6776608023.8250008</v>
      </c>
      <c r="N317" s="2">
        <v>-4342036.8909280207</v>
      </c>
      <c r="O317" s="2">
        <v>2873449526</v>
      </c>
      <c r="P317" s="2">
        <v>7659570692.8200455</v>
      </c>
      <c r="Q317" s="2">
        <v>3096845260</v>
      </c>
      <c r="R317" s="2">
        <v>2072578502.4170799</v>
      </c>
      <c r="S317" s="2">
        <v>2490146930.4029651</v>
      </c>
      <c r="T317" s="10">
        <f t="shared" si="13"/>
        <v>510638046.188003</v>
      </c>
      <c r="U317" s="9">
        <f t="shared" si="14"/>
        <v>510.63804618800299</v>
      </c>
    </row>
    <row r="318" spans="1:21" ht="15" x14ac:dyDescent="0.25">
      <c r="A318" s="3" t="s">
        <v>23</v>
      </c>
      <c r="B318" s="3" t="s">
        <v>23</v>
      </c>
      <c r="C318" s="4">
        <v>787</v>
      </c>
      <c r="D318" s="4" t="s">
        <v>129</v>
      </c>
      <c r="E318" s="4" t="str">
        <f t="shared" si="15"/>
        <v>787VN216</v>
      </c>
      <c r="F318" s="2">
        <v>56.5</v>
      </c>
      <c r="G318" s="2">
        <v>28184</v>
      </c>
      <c r="H318" s="2">
        <v>228.56000000000006</v>
      </c>
      <c r="I318" s="2">
        <v>187.52</v>
      </c>
      <c r="J318" s="2">
        <v>36379497</v>
      </c>
      <c r="K318" s="2">
        <v>31639025</v>
      </c>
      <c r="L318" s="2">
        <v>78688339394.667038</v>
      </c>
      <c r="M318" s="2">
        <v>55106935329.126022</v>
      </c>
      <c r="N318" s="2">
        <v>-88640338.458988905</v>
      </c>
      <c r="O318" s="2">
        <v>23670044404</v>
      </c>
      <c r="P318" s="2">
        <v>57221348956.187515</v>
      </c>
      <c r="Q318" s="2">
        <v>23301797000</v>
      </c>
      <c r="R318" s="2">
        <v>15509415323.804569</v>
      </c>
      <c r="S318" s="2">
        <v>18410136632.382954</v>
      </c>
      <c r="T318" s="10">
        <f t="shared" si="13"/>
        <v>506383619.08130544</v>
      </c>
      <c r="U318" s="9">
        <f t="shared" si="14"/>
        <v>506.38361908130543</v>
      </c>
    </row>
    <row r="319" spans="1:21" ht="15" x14ac:dyDescent="0.25">
      <c r="A319" s="3" t="s">
        <v>23</v>
      </c>
      <c r="B319" s="3" t="s">
        <v>23</v>
      </c>
      <c r="C319" s="4">
        <v>787</v>
      </c>
      <c r="D319" s="4" t="s">
        <v>130</v>
      </c>
      <c r="E319" s="4" t="str">
        <f t="shared" si="15"/>
        <v>787VN217</v>
      </c>
      <c r="F319" s="2">
        <v>15.5</v>
      </c>
      <c r="G319" s="2">
        <v>7479</v>
      </c>
      <c r="H319" s="2">
        <v>62.249999999999993</v>
      </c>
      <c r="I319" s="2">
        <v>49.910000000000004</v>
      </c>
      <c r="J319" s="2">
        <v>9875228</v>
      </c>
      <c r="K319" s="2">
        <v>8426121</v>
      </c>
      <c r="L319" s="2">
        <v>18594974652.332619</v>
      </c>
      <c r="M319" s="2">
        <v>15455999946.015001</v>
      </c>
      <c r="N319" s="2">
        <v>11613254.317621971</v>
      </c>
      <c r="O319" s="2">
        <v>3127361452</v>
      </c>
      <c r="P319" s="2">
        <v>14964801622.495161</v>
      </c>
      <c r="Q319" s="2">
        <v>5905400080</v>
      </c>
      <c r="R319" s="2">
        <v>4158915957.9553299</v>
      </c>
      <c r="S319" s="2">
        <v>4887112680.539834</v>
      </c>
      <c r="T319" s="10">
        <f t="shared" si="13"/>
        <v>482735536.20952135</v>
      </c>
      <c r="U319" s="9">
        <f t="shared" si="14"/>
        <v>482.73553620952134</v>
      </c>
    </row>
    <row r="320" spans="1:21" ht="15" x14ac:dyDescent="0.25">
      <c r="A320" s="3" t="s">
        <v>23</v>
      </c>
      <c r="B320" s="3" t="s">
        <v>23</v>
      </c>
      <c r="C320" s="4">
        <v>787</v>
      </c>
      <c r="D320" s="4" t="s">
        <v>131</v>
      </c>
      <c r="E320" s="4" t="str">
        <f t="shared" si="15"/>
        <v>787VN218</v>
      </c>
      <c r="F320" s="2">
        <v>12</v>
      </c>
      <c r="G320" s="2">
        <v>5721</v>
      </c>
      <c r="H320" s="2">
        <v>49.480000000000004</v>
      </c>
      <c r="I320" s="2">
        <v>41.48</v>
      </c>
      <c r="J320" s="2">
        <v>7576371</v>
      </c>
      <c r="K320" s="2">
        <v>6435440</v>
      </c>
      <c r="L320" s="2">
        <v>16386186658.931658</v>
      </c>
      <c r="M320" s="2">
        <v>12160112341.362001</v>
      </c>
      <c r="N320" s="2">
        <v>-84062315.430337191</v>
      </c>
      <c r="O320" s="2">
        <v>4310136633</v>
      </c>
      <c r="P320" s="2">
        <v>12272459496.416451</v>
      </c>
      <c r="Q320" s="2">
        <v>5252199217</v>
      </c>
      <c r="R320" s="2">
        <v>3106891491.2274199</v>
      </c>
      <c r="S320" s="2">
        <v>3913368788.1890302</v>
      </c>
      <c r="T320" s="10">
        <f t="shared" si="13"/>
        <v>511352479.0173521</v>
      </c>
      <c r="U320" s="9">
        <f t="shared" si="14"/>
        <v>511.3524790173521</v>
      </c>
    </row>
    <row r="321" spans="1:21" ht="15" x14ac:dyDescent="0.25">
      <c r="A321" s="3" t="s">
        <v>23</v>
      </c>
      <c r="B321" s="3" t="s">
        <v>23</v>
      </c>
      <c r="C321" s="4">
        <v>787</v>
      </c>
      <c r="D321" s="4" t="s">
        <v>132</v>
      </c>
      <c r="E321" s="4" t="str">
        <f t="shared" si="15"/>
        <v>787VN219</v>
      </c>
      <c r="F321" s="2">
        <v>5.5</v>
      </c>
      <c r="G321" s="2">
        <v>2585</v>
      </c>
      <c r="H321" s="2">
        <v>23.64</v>
      </c>
      <c r="I321" s="2">
        <v>18.970000000000002</v>
      </c>
      <c r="J321" s="2">
        <v>3414862</v>
      </c>
      <c r="K321" s="2">
        <v>2910677</v>
      </c>
      <c r="L321" s="2">
        <v>5997772669.5357914</v>
      </c>
      <c r="M321" s="2">
        <v>5239170730.5270004</v>
      </c>
      <c r="N321" s="2">
        <v>1716470.008790259</v>
      </c>
      <c r="O321" s="2">
        <v>756885469</v>
      </c>
      <c r="P321" s="2">
        <v>5307712626.7406969</v>
      </c>
      <c r="Q321" s="2">
        <v>2217524362</v>
      </c>
      <c r="R321" s="2">
        <v>1375073385.8503301</v>
      </c>
      <c r="S321" s="2">
        <v>1715114878.8903673</v>
      </c>
      <c r="T321" s="10">
        <f t="shared" si="13"/>
        <v>482519329.70369971</v>
      </c>
      <c r="U321" s="9">
        <f t="shared" si="14"/>
        <v>482.51932970369973</v>
      </c>
    </row>
    <row r="322" spans="1:21" ht="15" x14ac:dyDescent="0.25">
      <c r="A322" s="3" t="s">
        <v>23</v>
      </c>
      <c r="B322" s="3" t="s">
        <v>23</v>
      </c>
      <c r="C322" s="4">
        <v>787</v>
      </c>
      <c r="D322" s="4" t="s">
        <v>133</v>
      </c>
      <c r="E322" s="4" t="str">
        <f t="shared" si="15"/>
        <v>787VN220</v>
      </c>
      <c r="F322" s="2">
        <v>16.5</v>
      </c>
      <c r="G322" s="2">
        <v>8440</v>
      </c>
      <c r="H322" s="2">
        <v>66.67</v>
      </c>
      <c r="I322" s="2">
        <v>55.18</v>
      </c>
      <c r="J322" s="2">
        <v>10747638</v>
      </c>
      <c r="K322" s="2">
        <v>9488875</v>
      </c>
      <c r="L322" s="2">
        <v>26004451076.95541</v>
      </c>
      <c r="M322" s="2">
        <v>18452141854.641003</v>
      </c>
      <c r="N322" s="2">
        <v>-95398749.685591429</v>
      </c>
      <c r="O322" s="2">
        <v>7647707972</v>
      </c>
      <c r="P322" s="2">
        <v>17432965350.782715</v>
      </c>
      <c r="Q322" s="2">
        <v>6976163489</v>
      </c>
      <c r="R322" s="2">
        <v>4717571822.6849689</v>
      </c>
      <c r="S322" s="2">
        <v>5739230039.0977411</v>
      </c>
      <c r="T322" s="10">
        <f t="shared" si="13"/>
        <v>528271677.29644591</v>
      </c>
      <c r="U322" s="9">
        <f t="shared" si="14"/>
        <v>528.27167729644589</v>
      </c>
    </row>
    <row r="323" spans="1:21" ht="15" x14ac:dyDescent="0.25">
      <c r="A323" s="3" t="s">
        <v>23</v>
      </c>
      <c r="B323" s="3" t="s">
        <v>23</v>
      </c>
      <c r="C323" s="4">
        <v>787</v>
      </c>
      <c r="D323" s="4" t="s">
        <v>134</v>
      </c>
      <c r="E323" s="4" t="str">
        <f t="shared" si="15"/>
        <v>787VN223</v>
      </c>
      <c r="F323" s="2">
        <v>49.5</v>
      </c>
      <c r="G323" s="2">
        <v>23554</v>
      </c>
      <c r="H323" s="2">
        <v>202.14999999999995</v>
      </c>
      <c r="I323" s="2">
        <v>164.48000000000008</v>
      </c>
      <c r="J323" s="2">
        <v>31320652</v>
      </c>
      <c r="K323" s="2">
        <v>26520131</v>
      </c>
      <c r="L323" s="2">
        <v>62942280070.920807</v>
      </c>
      <c r="M323" s="2">
        <v>53767790833.439995</v>
      </c>
      <c r="N323" s="2">
        <v>237262836.48077312</v>
      </c>
      <c r="O323" s="2">
        <v>8937226401</v>
      </c>
      <c r="P323" s="2">
        <v>48092112291.472084</v>
      </c>
      <c r="Q323" s="2">
        <v>19174339526</v>
      </c>
      <c r="R323" s="2">
        <v>13177423204.750383</v>
      </c>
      <c r="S323" s="2">
        <v>15742381741.72172</v>
      </c>
      <c r="T323" s="10">
        <f t="shared" si="13"/>
        <v>485778912.03507155</v>
      </c>
      <c r="U323" s="9">
        <f t="shared" si="14"/>
        <v>485.77891203507153</v>
      </c>
    </row>
    <row r="324" spans="1:21" ht="15" x14ac:dyDescent="0.25">
      <c r="A324" s="3" t="s">
        <v>23</v>
      </c>
      <c r="B324" s="3" t="s">
        <v>23</v>
      </c>
      <c r="C324" s="4">
        <v>787</v>
      </c>
      <c r="D324" s="4" t="s">
        <v>180</v>
      </c>
      <c r="E324" s="4" t="str">
        <f t="shared" si="15"/>
        <v>787VN224</v>
      </c>
      <c r="F324" s="2">
        <v>14</v>
      </c>
      <c r="G324" s="2">
        <v>6985</v>
      </c>
      <c r="H324" s="2">
        <v>56.610000000000014</v>
      </c>
      <c r="I324" s="2">
        <v>46.620000000000005</v>
      </c>
      <c r="J324" s="2">
        <v>9405033</v>
      </c>
      <c r="K324" s="2">
        <v>7841493</v>
      </c>
      <c r="L324" s="2">
        <v>20467770813.30352</v>
      </c>
      <c r="M324" s="2">
        <v>14653224724.283005</v>
      </c>
      <c r="N324" s="2">
        <v>-45552222.97948467</v>
      </c>
      <c r="O324" s="2">
        <v>5860098312</v>
      </c>
      <c r="P324" s="2">
        <v>15274974808.172087</v>
      </c>
      <c r="Q324" s="2">
        <v>5843296729</v>
      </c>
      <c r="R324" s="2">
        <v>4300930284.7962999</v>
      </c>
      <c r="S324" s="2">
        <v>5130747794.3757877</v>
      </c>
      <c r="T324" s="10">
        <f t="shared" ref="T324:T387" si="16">P324/F324/2</f>
        <v>545534814.57757449</v>
      </c>
      <c r="U324" s="9">
        <f t="shared" ref="U324:U387" si="17">T324/10^6</f>
        <v>545.53481457757448</v>
      </c>
    </row>
    <row r="325" spans="1:21" ht="15" x14ac:dyDescent="0.25">
      <c r="A325" s="3" t="s">
        <v>23</v>
      </c>
      <c r="B325" s="3" t="s">
        <v>23</v>
      </c>
      <c r="C325" s="4">
        <v>787</v>
      </c>
      <c r="D325" s="4" t="s">
        <v>135</v>
      </c>
      <c r="E325" s="4" t="str">
        <f t="shared" si="15"/>
        <v>787VN225</v>
      </c>
      <c r="F325" s="2">
        <v>30.5</v>
      </c>
      <c r="G325" s="2">
        <v>16183</v>
      </c>
      <c r="H325" s="2">
        <v>123.75999999999998</v>
      </c>
      <c r="I325" s="2">
        <v>97.839999999999975</v>
      </c>
      <c r="J325" s="2">
        <v>19859224</v>
      </c>
      <c r="K325" s="2">
        <v>18222039</v>
      </c>
      <c r="L325" s="2">
        <v>46437249764.784828</v>
      </c>
      <c r="M325" s="2">
        <v>37199225450.746017</v>
      </c>
      <c r="N325" s="2">
        <v>127139134.03882922</v>
      </c>
      <c r="O325" s="2">
        <v>9110885180</v>
      </c>
      <c r="P325" s="2">
        <v>30683692960.51606</v>
      </c>
      <c r="Q325" s="2">
        <v>11592082569</v>
      </c>
      <c r="R325" s="2">
        <v>8942228538.9346409</v>
      </c>
      <c r="S325" s="2">
        <v>10149381852.581411</v>
      </c>
      <c r="T325" s="10">
        <f t="shared" si="16"/>
        <v>503011360.00845999</v>
      </c>
      <c r="U325" s="9">
        <f t="shared" si="17"/>
        <v>503.01136000845997</v>
      </c>
    </row>
    <row r="326" spans="1:21" ht="15" x14ac:dyDescent="0.25">
      <c r="A326" s="3" t="s">
        <v>23</v>
      </c>
      <c r="B326" s="3" t="s">
        <v>23</v>
      </c>
      <c r="C326" s="4">
        <v>787</v>
      </c>
      <c r="D326" s="4" t="s">
        <v>136</v>
      </c>
      <c r="E326" s="4" t="str">
        <f t="shared" si="15"/>
        <v>787VN226</v>
      </c>
      <c r="F326" s="2">
        <v>31.5</v>
      </c>
      <c r="G326" s="2">
        <v>16282</v>
      </c>
      <c r="H326" s="2">
        <v>133.60000000000005</v>
      </c>
      <c r="I326" s="2">
        <v>106.41000000000001</v>
      </c>
      <c r="J326" s="2">
        <v>19977056</v>
      </c>
      <c r="K326" s="2">
        <v>18307014</v>
      </c>
      <c r="L326" s="2">
        <v>49991698723.305161</v>
      </c>
      <c r="M326" s="2">
        <v>37978576544.486008</v>
      </c>
      <c r="N326" s="2">
        <v>-97252270.18084614</v>
      </c>
      <c r="O326" s="2">
        <v>12110374449</v>
      </c>
      <c r="P326" s="2">
        <v>32665976731.830692</v>
      </c>
      <c r="Q326" s="2">
        <v>13597605355</v>
      </c>
      <c r="R326" s="2">
        <v>8569317566.1462193</v>
      </c>
      <c r="S326" s="2">
        <v>10502569653.684471</v>
      </c>
      <c r="T326" s="10">
        <f t="shared" si="16"/>
        <v>518507567.17191577</v>
      </c>
      <c r="U326" s="9">
        <f t="shared" si="17"/>
        <v>518.50756717191575</v>
      </c>
    </row>
    <row r="327" spans="1:21" ht="15" x14ac:dyDescent="0.25">
      <c r="A327" s="3" t="s">
        <v>23</v>
      </c>
      <c r="B327" s="3" t="s">
        <v>23</v>
      </c>
      <c r="C327" s="4">
        <v>787</v>
      </c>
      <c r="D327" s="4" t="s">
        <v>137</v>
      </c>
      <c r="E327" s="4" t="str">
        <f t="shared" si="15"/>
        <v>787VN227</v>
      </c>
      <c r="F327" s="2">
        <v>38.5</v>
      </c>
      <c r="G327" s="2">
        <v>20685</v>
      </c>
      <c r="H327" s="2">
        <v>160.39000000000007</v>
      </c>
      <c r="I327" s="2">
        <v>126.57</v>
      </c>
      <c r="J327" s="2">
        <v>24993980</v>
      </c>
      <c r="K327" s="2">
        <v>23261623</v>
      </c>
      <c r="L327" s="2">
        <v>60784386260.127922</v>
      </c>
      <c r="M327" s="2">
        <v>49316647121.183006</v>
      </c>
      <c r="N327" s="2">
        <v>-40242304.05509232</v>
      </c>
      <c r="O327" s="2">
        <v>11507981443</v>
      </c>
      <c r="P327" s="2">
        <v>40452592440.226288</v>
      </c>
      <c r="Q327" s="2">
        <v>15354018965</v>
      </c>
      <c r="R327" s="2">
        <v>11839212603.146568</v>
      </c>
      <c r="S327" s="2">
        <v>13259360872.079729</v>
      </c>
      <c r="T327" s="10">
        <f t="shared" si="16"/>
        <v>525358343.3795622</v>
      </c>
      <c r="U327" s="9">
        <f t="shared" si="17"/>
        <v>525.35834337956214</v>
      </c>
    </row>
    <row r="328" spans="1:21" ht="15" x14ac:dyDescent="0.25">
      <c r="A328" s="3" t="s">
        <v>23</v>
      </c>
      <c r="B328" s="3" t="s">
        <v>23</v>
      </c>
      <c r="C328" s="4">
        <v>787</v>
      </c>
      <c r="D328" s="4" t="s">
        <v>138</v>
      </c>
      <c r="E328" s="4" t="str">
        <f t="shared" si="15"/>
        <v>787VN228</v>
      </c>
      <c r="F328" s="2">
        <v>8.5</v>
      </c>
      <c r="G328" s="2">
        <v>4195</v>
      </c>
      <c r="H328" s="2">
        <v>35.769999999999996</v>
      </c>
      <c r="I328" s="2">
        <v>27.930000000000007</v>
      </c>
      <c r="J328" s="2">
        <v>5361356</v>
      </c>
      <c r="K328" s="2">
        <v>4700817</v>
      </c>
      <c r="L328" s="2">
        <v>11580880755.875751</v>
      </c>
      <c r="M328" s="2">
        <v>9067529995.9049988</v>
      </c>
      <c r="N328" s="2">
        <v>-26533544.02925618</v>
      </c>
      <c r="O328" s="2">
        <v>2539884304</v>
      </c>
      <c r="P328" s="2">
        <v>8591818420.5431499</v>
      </c>
      <c r="Q328" s="2">
        <v>3597543992</v>
      </c>
      <c r="R328" s="2">
        <v>2226819500.6521101</v>
      </c>
      <c r="S328" s="2">
        <v>2767454927.8910394</v>
      </c>
      <c r="T328" s="10">
        <f t="shared" si="16"/>
        <v>505401083.56136179</v>
      </c>
      <c r="U328" s="9">
        <f t="shared" si="17"/>
        <v>505.40108356136182</v>
      </c>
    </row>
    <row r="329" spans="1:21" ht="15" x14ac:dyDescent="0.25">
      <c r="A329" s="3" t="s">
        <v>23</v>
      </c>
      <c r="B329" s="3" t="s">
        <v>23</v>
      </c>
      <c r="C329" s="4">
        <v>787</v>
      </c>
      <c r="D329" s="4" t="s">
        <v>139</v>
      </c>
      <c r="E329" s="4" t="str">
        <f t="shared" si="15"/>
        <v>787VN229</v>
      </c>
      <c r="F329" s="2">
        <v>3.5</v>
      </c>
      <c r="G329" s="2">
        <v>1780</v>
      </c>
      <c r="H329" s="2">
        <v>15.420000000000002</v>
      </c>
      <c r="I329" s="2">
        <v>11.770000000000001</v>
      </c>
      <c r="J329" s="2">
        <v>2173094</v>
      </c>
      <c r="K329" s="2">
        <v>1995213</v>
      </c>
      <c r="L329" s="2">
        <v>5026206886.7019329</v>
      </c>
      <c r="M329" s="2">
        <v>3937406351.4840002</v>
      </c>
      <c r="N329" s="2">
        <v>29759084.217932761</v>
      </c>
      <c r="O329" s="2">
        <v>1059041451</v>
      </c>
      <c r="P329" s="2">
        <v>3371383841.2678738</v>
      </c>
      <c r="Q329" s="2">
        <v>1358162115</v>
      </c>
      <c r="R329" s="2">
        <v>928898074.12225008</v>
      </c>
      <c r="S329" s="2">
        <v>1061460837.1456242</v>
      </c>
      <c r="T329" s="10">
        <f t="shared" si="16"/>
        <v>481626263.03826767</v>
      </c>
      <c r="U329" s="9">
        <f t="shared" si="17"/>
        <v>481.62626303826767</v>
      </c>
    </row>
    <row r="330" spans="1:21" ht="15" x14ac:dyDescent="0.25">
      <c r="A330" s="3" t="s">
        <v>23</v>
      </c>
      <c r="B330" s="3" t="s">
        <v>23</v>
      </c>
      <c r="C330" s="4">
        <v>787</v>
      </c>
      <c r="D330" s="4" t="s">
        <v>140</v>
      </c>
      <c r="E330" s="4" t="str">
        <f t="shared" si="15"/>
        <v>787VN230</v>
      </c>
      <c r="F330" s="2">
        <v>33.5</v>
      </c>
      <c r="G330" s="2">
        <v>17605</v>
      </c>
      <c r="H330" s="2">
        <v>140.95000000000002</v>
      </c>
      <c r="I330" s="2">
        <v>112.08000000000003</v>
      </c>
      <c r="J330" s="2">
        <v>21344587</v>
      </c>
      <c r="K330" s="2">
        <v>19720998</v>
      </c>
      <c r="L330" s="2">
        <v>51034397297.144646</v>
      </c>
      <c r="M330" s="2">
        <v>40841420666.769005</v>
      </c>
      <c r="N330" s="2">
        <v>-3538147.6243398916</v>
      </c>
      <c r="O330" s="2">
        <v>10196514778</v>
      </c>
      <c r="P330" s="2">
        <v>34539798662.011818</v>
      </c>
      <c r="Q330" s="2">
        <v>14098420357</v>
      </c>
      <c r="R330" s="2">
        <v>9207343465.290081</v>
      </c>
      <c r="S330" s="2">
        <v>11237456444.721752</v>
      </c>
      <c r="T330" s="10">
        <f t="shared" si="16"/>
        <v>515519383.01510173</v>
      </c>
      <c r="U330" s="9">
        <f t="shared" si="17"/>
        <v>515.51938301510177</v>
      </c>
    </row>
    <row r="331" spans="1:21" ht="15" x14ac:dyDescent="0.25">
      <c r="A331" s="3" t="s">
        <v>23</v>
      </c>
      <c r="B331" s="3" t="s">
        <v>23</v>
      </c>
      <c r="C331" s="4">
        <v>787</v>
      </c>
      <c r="D331" s="4" t="s">
        <v>141</v>
      </c>
      <c r="E331" s="4" t="str">
        <f t="shared" si="15"/>
        <v>787VN231</v>
      </c>
      <c r="F331" s="2">
        <v>5</v>
      </c>
      <c r="G331" s="2">
        <v>2497</v>
      </c>
      <c r="H331" s="2">
        <v>21.73</v>
      </c>
      <c r="I331" s="2">
        <v>17.29</v>
      </c>
      <c r="J331" s="2">
        <v>3146341</v>
      </c>
      <c r="K331" s="2">
        <v>2805308</v>
      </c>
      <c r="L331" s="2">
        <v>7002924155.7718973</v>
      </c>
      <c r="M331" s="2">
        <v>5572120612.4630003</v>
      </c>
      <c r="N331" s="2">
        <v>16364418.308897179</v>
      </c>
      <c r="O331" s="2">
        <v>1414439125</v>
      </c>
      <c r="P331" s="2">
        <v>4991763088.3650732</v>
      </c>
      <c r="Q331" s="2">
        <v>2020237575</v>
      </c>
      <c r="R331" s="2">
        <v>1366779721.6205602</v>
      </c>
      <c r="S331" s="2">
        <v>1604745791.7445128</v>
      </c>
      <c r="T331" s="10">
        <f t="shared" si="16"/>
        <v>499176308.83650732</v>
      </c>
      <c r="U331" s="9">
        <f t="shared" si="17"/>
        <v>499.1763088365073</v>
      </c>
    </row>
    <row r="332" spans="1:21" ht="15" x14ac:dyDescent="0.25">
      <c r="A332" s="3" t="s">
        <v>23</v>
      </c>
      <c r="B332" s="3" t="s">
        <v>23</v>
      </c>
      <c r="C332" s="4">
        <v>787</v>
      </c>
      <c r="D332" s="4" t="s">
        <v>142</v>
      </c>
      <c r="E332" s="4" t="str">
        <f t="shared" si="15"/>
        <v>787VN232</v>
      </c>
      <c r="F332" s="2">
        <v>29</v>
      </c>
      <c r="G332" s="2">
        <v>15041</v>
      </c>
      <c r="H332" s="2">
        <v>116.89000000000001</v>
      </c>
      <c r="I332" s="2">
        <v>95.570000000000007</v>
      </c>
      <c r="J332" s="2">
        <v>18550609</v>
      </c>
      <c r="K332" s="2">
        <v>16826183</v>
      </c>
      <c r="L332" s="2">
        <v>43129964957.06765</v>
      </c>
      <c r="M332" s="2">
        <v>34242152940.764996</v>
      </c>
      <c r="N332" s="2">
        <v>45962128.302664854</v>
      </c>
      <c r="O332" s="2">
        <v>8841849888</v>
      </c>
      <c r="P332" s="2">
        <v>29091804628.629055</v>
      </c>
      <c r="Q332" s="2">
        <v>11744824086</v>
      </c>
      <c r="R332" s="2">
        <v>7857716407.5862741</v>
      </c>
      <c r="S332" s="2">
        <v>9490345469.0427914</v>
      </c>
      <c r="T332" s="10">
        <f t="shared" si="16"/>
        <v>501582838.42463887</v>
      </c>
      <c r="U332" s="9">
        <f t="shared" si="17"/>
        <v>501.58283842463885</v>
      </c>
    </row>
    <row r="333" spans="1:21" ht="15" x14ac:dyDescent="0.25">
      <c r="A333" s="3" t="s">
        <v>23</v>
      </c>
      <c r="B333" s="3" t="s">
        <v>23</v>
      </c>
      <c r="C333" s="4">
        <v>787</v>
      </c>
      <c r="D333" s="4" t="s">
        <v>143</v>
      </c>
      <c r="E333" s="4" t="str">
        <f t="shared" si="15"/>
        <v>787VN233</v>
      </c>
      <c r="F333" s="2">
        <v>11.5</v>
      </c>
      <c r="G333" s="2">
        <v>5742</v>
      </c>
      <c r="H333" s="2">
        <v>48.5</v>
      </c>
      <c r="I333" s="2">
        <v>38.47999999999999</v>
      </c>
      <c r="J333" s="2">
        <v>7391692</v>
      </c>
      <c r="K333" s="2">
        <v>6436573</v>
      </c>
      <c r="L333" s="2">
        <v>16006086618.91194</v>
      </c>
      <c r="M333" s="2">
        <v>12590840884.147999</v>
      </c>
      <c r="N333" s="2">
        <v>27890116.76393545</v>
      </c>
      <c r="O333" s="2">
        <v>3387355618</v>
      </c>
      <c r="P333" s="2">
        <v>11743836203.232065</v>
      </c>
      <c r="Q333" s="2">
        <v>4566378010</v>
      </c>
      <c r="R333" s="2">
        <v>3358472994.8627405</v>
      </c>
      <c r="S333" s="2">
        <v>3818985198.3693233</v>
      </c>
      <c r="T333" s="10">
        <f t="shared" si="16"/>
        <v>510601574.05356807</v>
      </c>
      <c r="U333" s="9">
        <f t="shared" si="17"/>
        <v>510.60157405356807</v>
      </c>
    </row>
    <row r="334" spans="1:21" ht="15" x14ac:dyDescent="0.25">
      <c r="A334" s="3" t="s">
        <v>23</v>
      </c>
      <c r="B334" s="3" t="s">
        <v>23</v>
      </c>
      <c r="C334" s="4">
        <v>787</v>
      </c>
      <c r="D334" s="4" t="s">
        <v>144</v>
      </c>
      <c r="E334" s="4" t="str">
        <f t="shared" si="15"/>
        <v>787VN236</v>
      </c>
      <c r="F334" s="2">
        <v>46</v>
      </c>
      <c r="G334" s="2">
        <v>24245</v>
      </c>
      <c r="H334" s="2">
        <v>185.23</v>
      </c>
      <c r="I334" s="2">
        <v>151.14000000000004</v>
      </c>
      <c r="J334" s="2">
        <v>29441005</v>
      </c>
      <c r="K334" s="2">
        <v>27062838</v>
      </c>
      <c r="L334" s="2">
        <v>67801496060.316994</v>
      </c>
      <c r="M334" s="2">
        <v>54134497967.067993</v>
      </c>
      <c r="N334" s="2">
        <v>233137617.24899036</v>
      </c>
      <c r="O334" s="2">
        <v>13433860476</v>
      </c>
      <c r="P334" s="2">
        <v>45844793686.974945</v>
      </c>
      <c r="Q334" s="2">
        <v>18385586202</v>
      </c>
      <c r="R334" s="2">
        <v>12463875143.525131</v>
      </c>
      <c r="S334" s="2">
        <v>14992624663.449806</v>
      </c>
      <c r="T334" s="10">
        <f t="shared" si="16"/>
        <v>498312974.85842329</v>
      </c>
      <c r="U334" s="9">
        <f t="shared" si="17"/>
        <v>498.31297485842327</v>
      </c>
    </row>
    <row r="335" spans="1:21" ht="15" x14ac:dyDescent="0.25">
      <c r="A335" s="3" t="s">
        <v>23</v>
      </c>
      <c r="B335" s="3" t="s">
        <v>23</v>
      </c>
      <c r="C335" s="4">
        <v>787</v>
      </c>
      <c r="D335" s="4" t="s">
        <v>145</v>
      </c>
      <c r="E335" s="4" t="str">
        <f t="shared" si="15"/>
        <v>787VN237</v>
      </c>
      <c r="F335" s="2">
        <v>47.5</v>
      </c>
      <c r="G335" s="2">
        <v>25177</v>
      </c>
      <c r="H335" s="2">
        <v>207.58000000000004</v>
      </c>
      <c r="I335" s="2">
        <v>163.79</v>
      </c>
      <c r="J335" s="2">
        <v>29869279</v>
      </c>
      <c r="K335" s="2">
        <v>28210567</v>
      </c>
      <c r="L335" s="2">
        <v>70862695233.935272</v>
      </c>
      <c r="M335" s="2">
        <v>56559046885.044975</v>
      </c>
      <c r="N335" s="2">
        <v>14122019.89027423</v>
      </c>
      <c r="O335" s="2">
        <v>14289526329</v>
      </c>
      <c r="P335" s="2">
        <v>49587700867.490707</v>
      </c>
      <c r="Q335" s="2">
        <v>19809326744</v>
      </c>
      <c r="R335" s="2">
        <v>13815697965.799274</v>
      </c>
      <c r="S335" s="2">
        <v>15965975734.691395</v>
      </c>
      <c r="T335" s="10">
        <f t="shared" si="16"/>
        <v>521975798.60516536</v>
      </c>
      <c r="U335" s="9">
        <f t="shared" si="17"/>
        <v>521.97579860516532</v>
      </c>
    </row>
    <row r="336" spans="1:21" ht="15" x14ac:dyDescent="0.25">
      <c r="A336" s="3" t="s">
        <v>23</v>
      </c>
      <c r="B336" s="3" t="s">
        <v>23</v>
      </c>
      <c r="C336" s="4">
        <v>787</v>
      </c>
      <c r="D336" s="4" t="s">
        <v>146</v>
      </c>
      <c r="E336" s="4" t="str">
        <f t="shared" si="15"/>
        <v>787VN238</v>
      </c>
      <c r="F336" s="2">
        <v>49.5</v>
      </c>
      <c r="G336" s="2">
        <v>26039</v>
      </c>
      <c r="H336" s="2">
        <v>197.62000000000003</v>
      </c>
      <c r="I336" s="2">
        <v>161.36000000000007</v>
      </c>
      <c r="J336" s="2">
        <v>31823704</v>
      </c>
      <c r="K336" s="2">
        <v>29131696</v>
      </c>
      <c r="L336" s="2">
        <v>92478711256.249435</v>
      </c>
      <c r="M336" s="2">
        <v>57956432837.301003</v>
      </c>
      <c r="N336" s="2">
        <v>-108902922.05154307</v>
      </c>
      <c r="O336" s="2">
        <v>34631181341</v>
      </c>
      <c r="P336" s="2">
        <v>50901630660.696831</v>
      </c>
      <c r="Q336" s="2">
        <v>20215989402</v>
      </c>
      <c r="R336" s="2">
        <v>14199601572.337646</v>
      </c>
      <c r="S336" s="2">
        <v>16481920260.35918</v>
      </c>
      <c r="T336" s="10">
        <f t="shared" si="16"/>
        <v>514157885.46158415</v>
      </c>
      <c r="U336" s="9">
        <f t="shared" si="17"/>
        <v>514.1578854615841</v>
      </c>
    </row>
    <row r="337" spans="1:21" ht="15" x14ac:dyDescent="0.25">
      <c r="A337" s="3" t="s">
        <v>23</v>
      </c>
      <c r="B337" s="3" t="s">
        <v>23</v>
      </c>
      <c r="C337" s="4">
        <v>787</v>
      </c>
      <c r="D337" s="4" t="s">
        <v>147</v>
      </c>
      <c r="E337" s="4" t="str">
        <f t="shared" si="15"/>
        <v>787VN239</v>
      </c>
      <c r="F337" s="2">
        <v>40.5</v>
      </c>
      <c r="G337" s="2">
        <v>21783</v>
      </c>
      <c r="H337" s="2">
        <v>172.16</v>
      </c>
      <c r="I337" s="2">
        <v>139.44</v>
      </c>
      <c r="J337" s="2">
        <v>26738800</v>
      </c>
      <c r="K337" s="2">
        <v>24382160</v>
      </c>
      <c r="L337" s="2">
        <v>54344396111.620216</v>
      </c>
      <c r="M337" s="2">
        <v>47047543092.114006</v>
      </c>
      <c r="N337" s="2">
        <v>143906714.50623414</v>
      </c>
      <c r="O337" s="2">
        <v>7152946305</v>
      </c>
      <c r="P337" s="2">
        <v>43991529389.653839</v>
      </c>
      <c r="Q337" s="2">
        <v>16406672926</v>
      </c>
      <c r="R337" s="2">
        <v>13057915397.650999</v>
      </c>
      <c r="S337" s="2">
        <v>14528000652.002815</v>
      </c>
      <c r="T337" s="10">
        <f t="shared" si="16"/>
        <v>543105301.10683751</v>
      </c>
      <c r="U337" s="9">
        <f t="shared" si="17"/>
        <v>543.10530110683749</v>
      </c>
    </row>
    <row r="338" spans="1:21" ht="15" x14ac:dyDescent="0.25">
      <c r="A338" s="3" t="s">
        <v>23</v>
      </c>
      <c r="B338" s="3" t="s">
        <v>23</v>
      </c>
      <c r="C338" s="4">
        <v>787</v>
      </c>
      <c r="D338" s="4" t="s">
        <v>148</v>
      </c>
      <c r="E338" s="4" t="str">
        <f t="shared" si="15"/>
        <v>787VN242</v>
      </c>
      <c r="F338" s="2">
        <v>21</v>
      </c>
      <c r="G338" s="2">
        <v>11227</v>
      </c>
      <c r="H338" s="2">
        <v>83.330000000000013</v>
      </c>
      <c r="I338" s="2">
        <v>68.79000000000002</v>
      </c>
      <c r="J338" s="2">
        <v>13541616</v>
      </c>
      <c r="K338" s="2">
        <v>12585364</v>
      </c>
      <c r="L338" s="2">
        <v>37205962813.97892</v>
      </c>
      <c r="M338" s="2">
        <v>24861242294.480999</v>
      </c>
      <c r="N338" s="2">
        <v>-66258631.502091616</v>
      </c>
      <c r="O338" s="2">
        <v>12410979151</v>
      </c>
      <c r="P338" s="2">
        <v>21719420896.995007</v>
      </c>
      <c r="Q338" s="2">
        <v>8636032272</v>
      </c>
      <c r="R338" s="2">
        <v>6105572559.9368916</v>
      </c>
      <c r="S338" s="2">
        <v>7002738592.0581236</v>
      </c>
      <c r="T338" s="10">
        <f t="shared" si="16"/>
        <v>517129068.9760716</v>
      </c>
      <c r="U338" s="9">
        <f t="shared" si="17"/>
        <v>517.12906897607161</v>
      </c>
    </row>
    <row r="339" spans="1:21" ht="15" x14ac:dyDescent="0.25">
      <c r="A339" s="3" t="s">
        <v>23</v>
      </c>
      <c r="B339" s="3" t="s">
        <v>23</v>
      </c>
      <c r="C339" s="4">
        <v>787</v>
      </c>
      <c r="D339" s="4" t="s">
        <v>149</v>
      </c>
      <c r="E339" s="4" t="str">
        <f t="shared" si="15"/>
        <v>787VN243</v>
      </c>
      <c r="F339" s="2">
        <v>43.5</v>
      </c>
      <c r="G339" s="2">
        <v>23762</v>
      </c>
      <c r="H339" s="2">
        <v>180.91999999999993</v>
      </c>
      <c r="I339" s="2">
        <v>146.02000000000007</v>
      </c>
      <c r="J339" s="2">
        <v>29356030</v>
      </c>
      <c r="K339" s="2">
        <v>26540525</v>
      </c>
      <c r="L339" s="2">
        <v>59928443464.744064</v>
      </c>
      <c r="M339" s="2">
        <v>50350228344.962997</v>
      </c>
      <c r="N339" s="2">
        <v>19067202.781049535</v>
      </c>
      <c r="O339" s="2">
        <v>9559147917</v>
      </c>
      <c r="P339" s="2">
        <v>48682627655.03933</v>
      </c>
      <c r="Q339" s="2">
        <v>17446898513</v>
      </c>
      <c r="R339" s="2">
        <v>14808198944.689917</v>
      </c>
      <c r="S339" s="2">
        <v>16427530197.349409</v>
      </c>
      <c r="T339" s="10">
        <f t="shared" si="16"/>
        <v>559570432.81654406</v>
      </c>
      <c r="U339" s="9">
        <f t="shared" si="17"/>
        <v>559.5704328165441</v>
      </c>
    </row>
    <row r="340" spans="1:21" ht="15" x14ac:dyDescent="0.25">
      <c r="A340" s="3" t="s">
        <v>23</v>
      </c>
      <c r="B340" s="3" t="s">
        <v>23</v>
      </c>
      <c r="C340" s="4">
        <v>787</v>
      </c>
      <c r="D340" s="4" t="s">
        <v>150</v>
      </c>
      <c r="E340" s="4" t="str">
        <f t="shared" si="15"/>
        <v>787VN246</v>
      </c>
      <c r="F340" s="2">
        <v>20</v>
      </c>
      <c r="G340" s="2">
        <v>10127</v>
      </c>
      <c r="H340" s="2">
        <v>79.680000000000035</v>
      </c>
      <c r="I340" s="2">
        <v>64.63</v>
      </c>
      <c r="J340" s="2">
        <v>12794969</v>
      </c>
      <c r="K340" s="2">
        <v>11349261</v>
      </c>
      <c r="L340" s="2">
        <v>27732488258.318092</v>
      </c>
      <c r="M340" s="2">
        <v>21695235284.843006</v>
      </c>
      <c r="N340" s="2">
        <v>992417.47509069927</v>
      </c>
      <c r="O340" s="2">
        <v>6036260556</v>
      </c>
      <c r="P340" s="2">
        <v>19709454898.550575</v>
      </c>
      <c r="Q340" s="2">
        <v>8007714100</v>
      </c>
      <c r="R340" s="2">
        <v>5361206798.38797</v>
      </c>
      <c r="S340" s="2">
        <v>6340534000.1626081</v>
      </c>
      <c r="T340" s="10">
        <f t="shared" si="16"/>
        <v>492736372.46376437</v>
      </c>
      <c r="U340" s="9">
        <f t="shared" si="17"/>
        <v>492.73637246376438</v>
      </c>
    </row>
    <row r="341" spans="1:21" ht="15" x14ac:dyDescent="0.25">
      <c r="A341" s="3" t="s">
        <v>23</v>
      </c>
      <c r="B341" s="3" t="s">
        <v>23</v>
      </c>
      <c r="C341" s="4">
        <v>787</v>
      </c>
      <c r="D341" s="4" t="s">
        <v>151</v>
      </c>
      <c r="E341" s="4" t="str">
        <f t="shared" si="15"/>
        <v>787VN247</v>
      </c>
      <c r="F341" s="2">
        <v>106</v>
      </c>
      <c r="G341" s="2">
        <v>58766</v>
      </c>
      <c r="H341" s="2">
        <v>448.05000000000024</v>
      </c>
      <c r="I341" s="2">
        <v>357.93999999999988</v>
      </c>
      <c r="J341" s="2">
        <v>71598802</v>
      </c>
      <c r="K341" s="2">
        <v>65851093</v>
      </c>
      <c r="L341" s="2">
        <v>154473651187.15933</v>
      </c>
      <c r="M341" s="2">
        <v>131562884067.10695</v>
      </c>
      <c r="N341" s="2">
        <v>298866923.05238134</v>
      </c>
      <c r="O341" s="2">
        <v>22611900197</v>
      </c>
      <c r="P341" s="2">
        <v>119977059596.56898</v>
      </c>
      <c r="Q341" s="2">
        <v>42194597472</v>
      </c>
      <c r="R341" s="2">
        <v>36916841964.642609</v>
      </c>
      <c r="S341" s="2">
        <v>40823828781.926376</v>
      </c>
      <c r="T341" s="10">
        <f t="shared" si="16"/>
        <v>565929526.39891028</v>
      </c>
      <c r="U341" s="9">
        <f t="shared" si="17"/>
        <v>565.9295263989103</v>
      </c>
    </row>
    <row r="342" spans="1:21" ht="15" x14ac:dyDescent="0.25">
      <c r="A342" s="3" t="s">
        <v>23</v>
      </c>
      <c r="B342" s="3" t="s">
        <v>23</v>
      </c>
      <c r="C342" s="4">
        <v>787</v>
      </c>
      <c r="D342" s="4" t="s">
        <v>152</v>
      </c>
      <c r="E342" s="4" t="str">
        <f t="shared" si="15"/>
        <v>787VN248</v>
      </c>
      <c r="F342" s="2">
        <v>73</v>
      </c>
      <c r="G342" s="2">
        <v>38764</v>
      </c>
      <c r="H342" s="2">
        <v>295.77000000000004</v>
      </c>
      <c r="I342" s="2">
        <v>240.20000000000016</v>
      </c>
      <c r="J342" s="2">
        <v>47755950</v>
      </c>
      <c r="K342" s="2">
        <v>43495870</v>
      </c>
      <c r="L342" s="2">
        <v>109006264597.42847</v>
      </c>
      <c r="M342" s="2">
        <v>87016023716.630005</v>
      </c>
      <c r="N342" s="2">
        <v>-95584379.20160602</v>
      </c>
      <c r="O342" s="2">
        <v>22085825260</v>
      </c>
      <c r="P342" s="2">
        <v>75732455126.461243</v>
      </c>
      <c r="Q342" s="2">
        <v>29528275631</v>
      </c>
      <c r="R342" s="2">
        <v>21386441111.314484</v>
      </c>
      <c r="S342" s="2">
        <v>24820844547.14677</v>
      </c>
      <c r="T342" s="10">
        <f t="shared" si="16"/>
        <v>518715446.07165235</v>
      </c>
      <c r="U342" s="9">
        <f t="shared" si="17"/>
        <v>518.71544607165231</v>
      </c>
    </row>
    <row r="343" spans="1:21" ht="15" x14ac:dyDescent="0.25">
      <c r="A343" s="3" t="s">
        <v>23</v>
      </c>
      <c r="B343" s="3" t="s">
        <v>23</v>
      </c>
      <c r="C343" s="4">
        <v>787</v>
      </c>
      <c r="D343" s="4" t="s">
        <v>153</v>
      </c>
      <c r="E343" s="4" t="str">
        <f t="shared" si="15"/>
        <v>787VN249</v>
      </c>
      <c r="F343" s="2">
        <v>61.5</v>
      </c>
      <c r="G343" s="2">
        <v>31643</v>
      </c>
      <c r="H343" s="2">
        <v>259.61999999999995</v>
      </c>
      <c r="I343" s="2">
        <v>205.8600000000001</v>
      </c>
      <c r="J343" s="2">
        <v>40322337</v>
      </c>
      <c r="K343" s="2">
        <v>35388122</v>
      </c>
      <c r="L343" s="2">
        <v>85550959738.020477</v>
      </c>
      <c r="M343" s="2">
        <v>70317001252.486023</v>
      </c>
      <c r="N343" s="2">
        <v>302618544.53448486</v>
      </c>
      <c r="O343" s="2">
        <v>14931339941</v>
      </c>
      <c r="P343" s="2">
        <v>65075214779.41758</v>
      </c>
      <c r="Q343" s="2">
        <v>24041520975</v>
      </c>
      <c r="R343" s="2">
        <v>19222344717.573326</v>
      </c>
      <c r="S343" s="2">
        <v>21771137086.844265</v>
      </c>
      <c r="T343" s="10">
        <f t="shared" si="16"/>
        <v>529066786.82453316</v>
      </c>
      <c r="U343" s="9">
        <f t="shared" si="17"/>
        <v>529.06678682453321</v>
      </c>
    </row>
    <row r="344" spans="1:21" ht="15" x14ac:dyDescent="0.25">
      <c r="A344" s="3" t="s">
        <v>23</v>
      </c>
      <c r="B344" s="3" t="s">
        <v>23</v>
      </c>
      <c r="C344" s="4">
        <v>787</v>
      </c>
      <c r="D344" s="4" t="s">
        <v>154</v>
      </c>
      <c r="E344" s="4" t="str">
        <f t="shared" si="15"/>
        <v>787VN252</v>
      </c>
      <c r="F344" s="2">
        <v>54.5</v>
      </c>
      <c r="G344" s="2">
        <v>27588</v>
      </c>
      <c r="H344" s="2">
        <v>221.94000000000003</v>
      </c>
      <c r="I344" s="2">
        <v>179.84999999999991</v>
      </c>
      <c r="J344" s="2">
        <v>36604964</v>
      </c>
      <c r="K344" s="2">
        <v>30884447</v>
      </c>
      <c r="L344" s="2">
        <v>69900787344.126816</v>
      </c>
      <c r="M344" s="2">
        <v>56871205445.924004</v>
      </c>
      <c r="N344" s="2">
        <v>85543733.202814773</v>
      </c>
      <c r="O344" s="2">
        <v>12944038165</v>
      </c>
      <c r="P344" s="2">
        <v>58068156247.228439</v>
      </c>
      <c r="Q344" s="2">
        <v>21961076554</v>
      </c>
      <c r="R344" s="2">
        <v>16516714952.105536</v>
      </c>
      <c r="S344" s="2">
        <v>19588266199.122906</v>
      </c>
      <c r="T344" s="10">
        <f t="shared" si="16"/>
        <v>532735378.41493982</v>
      </c>
      <c r="U344" s="9">
        <f t="shared" si="17"/>
        <v>532.73537841493987</v>
      </c>
    </row>
    <row r="345" spans="1:21" ht="15" x14ac:dyDescent="0.25">
      <c r="A345" s="3" t="s">
        <v>23</v>
      </c>
      <c r="B345" s="3" t="s">
        <v>23</v>
      </c>
      <c r="C345" s="4">
        <v>787</v>
      </c>
      <c r="D345" s="4" t="s">
        <v>92</v>
      </c>
      <c r="E345" s="4" t="str">
        <f t="shared" si="15"/>
        <v>787VN253</v>
      </c>
      <c r="F345" s="2">
        <v>54.5</v>
      </c>
      <c r="G345" s="2">
        <v>28659</v>
      </c>
      <c r="H345" s="2">
        <v>230.79999999999998</v>
      </c>
      <c r="I345" s="2">
        <v>185.62</v>
      </c>
      <c r="J345" s="2">
        <v>35473097</v>
      </c>
      <c r="K345" s="2">
        <v>32198727</v>
      </c>
      <c r="L345" s="2">
        <v>75624097149.871857</v>
      </c>
      <c r="M345" s="2">
        <v>61016854218.282997</v>
      </c>
      <c r="N345" s="2">
        <v>152570330.58885583</v>
      </c>
      <c r="O345" s="2">
        <v>14454672601</v>
      </c>
      <c r="P345" s="2">
        <v>57762292125.399506</v>
      </c>
      <c r="Q345" s="2">
        <v>21883318776</v>
      </c>
      <c r="R345" s="2">
        <v>16829857282.852846</v>
      </c>
      <c r="S345" s="2">
        <v>19049116066.546623</v>
      </c>
      <c r="T345" s="10">
        <f t="shared" si="16"/>
        <v>529929285.55412388</v>
      </c>
      <c r="U345" s="9">
        <f t="shared" si="17"/>
        <v>529.92928555412391</v>
      </c>
    </row>
    <row r="346" spans="1:21" ht="15" x14ac:dyDescent="0.25">
      <c r="A346" s="3" t="s">
        <v>23</v>
      </c>
      <c r="B346" s="3" t="s">
        <v>23</v>
      </c>
      <c r="C346" s="4">
        <v>787</v>
      </c>
      <c r="D346" s="4" t="s">
        <v>155</v>
      </c>
      <c r="E346" s="4" t="str">
        <f t="shared" si="15"/>
        <v>787VN256</v>
      </c>
      <c r="F346" s="2">
        <v>80.5</v>
      </c>
      <c r="G346" s="2">
        <v>42586</v>
      </c>
      <c r="H346" s="2">
        <v>334.63000000000011</v>
      </c>
      <c r="I346" s="2">
        <v>261.57000000000011</v>
      </c>
      <c r="J346" s="2">
        <v>53879815</v>
      </c>
      <c r="K346" s="2">
        <v>47913437</v>
      </c>
      <c r="L346" s="2">
        <v>111935302917.93871</v>
      </c>
      <c r="M346" s="2">
        <v>91283518284.382965</v>
      </c>
      <c r="N346" s="2">
        <v>-36935336.4442598</v>
      </c>
      <c r="O346" s="2">
        <v>20688719970</v>
      </c>
      <c r="P346" s="2">
        <v>86800111011.825974</v>
      </c>
      <c r="Q346" s="2">
        <v>32724623848</v>
      </c>
      <c r="R346" s="2">
        <v>25013658668.368015</v>
      </c>
      <c r="S346" s="2">
        <v>29077011002.457947</v>
      </c>
      <c r="T346" s="10">
        <f t="shared" si="16"/>
        <v>539131124.29705572</v>
      </c>
      <c r="U346" s="9">
        <f t="shared" si="17"/>
        <v>539.13112429705575</v>
      </c>
    </row>
    <row r="347" spans="1:21" ht="15" x14ac:dyDescent="0.25">
      <c r="A347" s="3" t="s">
        <v>23</v>
      </c>
      <c r="B347" s="3" t="s">
        <v>23</v>
      </c>
      <c r="C347" s="4">
        <v>787</v>
      </c>
      <c r="D347" s="4" t="s">
        <v>156</v>
      </c>
      <c r="E347" s="4" t="str">
        <f t="shared" si="15"/>
        <v>787VN257</v>
      </c>
      <c r="F347" s="2">
        <v>51</v>
      </c>
      <c r="G347" s="2">
        <v>25301</v>
      </c>
      <c r="H347" s="2">
        <v>216.12999999999994</v>
      </c>
      <c r="I347" s="2">
        <v>171.30999999999992</v>
      </c>
      <c r="J347" s="2">
        <v>32755030</v>
      </c>
      <c r="K347" s="2">
        <v>28332931</v>
      </c>
      <c r="L347" s="2">
        <v>63803889129.253799</v>
      </c>
      <c r="M347" s="2">
        <v>52644763929.408028</v>
      </c>
      <c r="N347" s="2">
        <v>129733789.8457744</v>
      </c>
      <c r="O347" s="2">
        <v>11029391410</v>
      </c>
      <c r="P347" s="2">
        <v>51558563986.189545</v>
      </c>
      <c r="Q347" s="2">
        <v>19769464041</v>
      </c>
      <c r="R347" s="2">
        <v>14711679758.065752</v>
      </c>
      <c r="S347" s="2">
        <v>17064032052.123796</v>
      </c>
      <c r="T347" s="10">
        <f t="shared" si="16"/>
        <v>505476117.51166219</v>
      </c>
      <c r="U347" s="9">
        <f t="shared" si="17"/>
        <v>505.47611751166221</v>
      </c>
    </row>
    <row r="348" spans="1:21" ht="15" x14ac:dyDescent="0.25">
      <c r="A348" s="3" t="s">
        <v>23</v>
      </c>
      <c r="B348" s="3" t="s">
        <v>23</v>
      </c>
      <c r="C348" s="4">
        <v>787</v>
      </c>
      <c r="D348" s="4" t="s">
        <v>157</v>
      </c>
      <c r="E348" s="4" t="str">
        <f t="shared" si="15"/>
        <v>787VN258</v>
      </c>
      <c r="F348" s="2">
        <v>50.5</v>
      </c>
      <c r="G348" s="2">
        <v>23300</v>
      </c>
      <c r="H348" s="2">
        <v>206.30999999999995</v>
      </c>
      <c r="I348" s="2">
        <v>164.28999999999996</v>
      </c>
      <c r="J348" s="2">
        <v>32402667</v>
      </c>
      <c r="K348" s="2">
        <v>26166635</v>
      </c>
      <c r="L348" s="2">
        <v>60808104822.363052</v>
      </c>
      <c r="M348" s="2">
        <v>49104987951.949005</v>
      </c>
      <c r="N348" s="2">
        <v>-58831920.585913748</v>
      </c>
      <c r="O348" s="2">
        <v>11761948791</v>
      </c>
      <c r="P348" s="2">
        <v>49558740744.960876</v>
      </c>
      <c r="Q348" s="2">
        <v>20302827756</v>
      </c>
      <c r="R348" s="2">
        <v>13232009637.784775</v>
      </c>
      <c r="S348" s="2">
        <v>16044222905.176081</v>
      </c>
      <c r="T348" s="10">
        <f t="shared" si="16"/>
        <v>490680601.43525618</v>
      </c>
      <c r="U348" s="9">
        <f t="shared" si="17"/>
        <v>490.68060143525616</v>
      </c>
    </row>
    <row r="349" spans="1:21" ht="15" x14ac:dyDescent="0.25">
      <c r="A349" s="3" t="s">
        <v>23</v>
      </c>
      <c r="B349" s="3" t="s">
        <v>23</v>
      </c>
      <c r="C349" s="4">
        <v>787</v>
      </c>
      <c r="D349" s="4" t="s">
        <v>94</v>
      </c>
      <c r="E349" s="4" t="str">
        <f t="shared" si="15"/>
        <v>787VN259</v>
      </c>
      <c r="F349" s="2">
        <v>69.5</v>
      </c>
      <c r="G349" s="2">
        <v>36310</v>
      </c>
      <c r="H349" s="2">
        <v>287.61999999999989</v>
      </c>
      <c r="I349" s="2">
        <v>228.96000000000004</v>
      </c>
      <c r="J349" s="2">
        <v>45079804</v>
      </c>
      <c r="K349" s="2">
        <v>40816325</v>
      </c>
      <c r="L349" s="2">
        <v>98085181842.711121</v>
      </c>
      <c r="M349" s="2">
        <v>81471377522.570999</v>
      </c>
      <c r="N349" s="2">
        <v>303197558.14012468</v>
      </c>
      <c r="O349" s="2">
        <v>16310606762</v>
      </c>
      <c r="P349" s="2">
        <v>71553253918.938934</v>
      </c>
      <c r="Q349" s="2">
        <v>27030448857</v>
      </c>
      <c r="R349" s="2">
        <v>20977796360.40398</v>
      </c>
      <c r="S349" s="2">
        <v>23537824859.53495</v>
      </c>
      <c r="T349" s="10">
        <f t="shared" si="16"/>
        <v>514771610.92761821</v>
      </c>
      <c r="U349" s="9">
        <f t="shared" si="17"/>
        <v>514.77161092761821</v>
      </c>
    </row>
    <row r="350" spans="1:21" ht="15" x14ac:dyDescent="0.25">
      <c r="A350" s="3" t="s">
        <v>23</v>
      </c>
      <c r="B350" s="3" t="s">
        <v>23</v>
      </c>
      <c r="C350" s="4">
        <v>787</v>
      </c>
      <c r="D350" s="4" t="s">
        <v>158</v>
      </c>
      <c r="E350" s="4" t="str">
        <f t="shared" si="15"/>
        <v>787VN262</v>
      </c>
      <c r="F350" s="2">
        <v>90</v>
      </c>
      <c r="G350" s="2">
        <v>44800</v>
      </c>
      <c r="H350" s="2">
        <v>363.1</v>
      </c>
      <c r="I350" s="2">
        <v>293.30999999999989</v>
      </c>
      <c r="J350" s="2">
        <v>57137190</v>
      </c>
      <c r="K350" s="2">
        <v>50424165</v>
      </c>
      <c r="L350" s="2">
        <v>119000356561.49576</v>
      </c>
      <c r="M350" s="2">
        <v>96240242516.914017</v>
      </c>
      <c r="N350" s="2">
        <v>17169040.58176003</v>
      </c>
      <c r="O350" s="2">
        <v>22742945004</v>
      </c>
      <c r="P350" s="2">
        <v>87673870587.073715</v>
      </c>
      <c r="Q350" s="2">
        <v>35915889714</v>
      </c>
      <c r="R350" s="2">
        <v>23541683937.871399</v>
      </c>
      <c r="S350" s="2">
        <v>28119690187.202339</v>
      </c>
      <c r="T350" s="10">
        <f t="shared" si="16"/>
        <v>487077058.81707621</v>
      </c>
      <c r="U350" s="9">
        <f t="shared" si="17"/>
        <v>487.07705881707619</v>
      </c>
    </row>
    <row r="351" spans="1:21" ht="15" x14ac:dyDescent="0.25">
      <c r="A351" s="3" t="s">
        <v>23</v>
      </c>
      <c r="B351" s="3" t="s">
        <v>23</v>
      </c>
      <c r="C351" s="4">
        <v>787</v>
      </c>
      <c r="D351" s="4" t="s">
        <v>75</v>
      </c>
      <c r="E351" s="4" t="str">
        <f t="shared" si="15"/>
        <v>787VN263</v>
      </c>
      <c r="F351" s="2">
        <v>69.5</v>
      </c>
      <c r="G351" s="2">
        <v>36017</v>
      </c>
      <c r="H351" s="2">
        <v>284.00999999999993</v>
      </c>
      <c r="I351" s="2">
        <v>225.79999999999995</v>
      </c>
      <c r="J351" s="2">
        <v>44954041</v>
      </c>
      <c r="K351" s="2">
        <v>40516080</v>
      </c>
      <c r="L351" s="2">
        <v>96988043088.758255</v>
      </c>
      <c r="M351" s="2">
        <v>78471947321.355103</v>
      </c>
      <c r="N351" s="2">
        <v>226030559.40306786</v>
      </c>
      <c r="O351" s="2">
        <v>18290065208</v>
      </c>
      <c r="P351" s="2">
        <v>69670099852.248245</v>
      </c>
      <c r="Q351" s="2">
        <v>26481707742</v>
      </c>
      <c r="R351" s="2">
        <v>20383527547.715275</v>
      </c>
      <c r="S351" s="2">
        <v>22771998084.532997</v>
      </c>
      <c r="T351" s="10">
        <f t="shared" si="16"/>
        <v>501223739.94423199</v>
      </c>
      <c r="U351" s="9">
        <f t="shared" si="17"/>
        <v>501.22373994423197</v>
      </c>
    </row>
    <row r="352" spans="1:21" ht="15" x14ac:dyDescent="0.25">
      <c r="A352" s="3" t="s">
        <v>23</v>
      </c>
      <c r="B352" s="3" t="s">
        <v>23</v>
      </c>
      <c r="C352" s="4">
        <v>787</v>
      </c>
      <c r="D352" s="4" t="s">
        <v>159</v>
      </c>
      <c r="E352" s="4" t="str">
        <f t="shared" si="15"/>
        <v>787VN266</v>
      </c>
      <c r="F352" s="2">
        <v>75</v>
      </c>
      <c r="G352" s="2">
        <v>39899</v>
      </c>
      <c r="H352" s="2">
        <v>308.07000000000022</v>
      </c>
      <c r="I352" s="2">
        <v>250.17999999999986</v>
      </c>
      <c r="J352" s="2">
        <v>49291165</v>
      </c>
      <c r="K352" s="2">
        <v>44990297</v>
      </c>
      <c r="L352" s="2">
        <v>110902675553.80724</v>
      </c>
      <c r="M352" s="2">
        <v>88098018543.824036</v>
      </c>
      <c r="N352" s="2">
        <v>-99881006.016747981</v>
      </c>
      <c r="O352" s="2">
        <v>22904538016</v>
      </c>
      <c r="P352" s="2">
        <v>80398091284.578659</v>
      </c>
      <c r="Q352" s="2">
        <v>31127195963</v>
      </c>
      <c r="R352" s="2">
        <v>22572086370.24049</v>
      </c>
      <c r="S352" s="2">
        <v>26694895496.338154</v>
      </c>
      <c r="T352" s="10">
        <f t="shared" si="16"/>
        <v>535987275.23052442</v>
      </c>
      <c r="U352" s="9">
        <f t="shared" si="17"/>
        <v>535.98727523052446</v>
      </c>
    </row>
    <row r="353" spans="1:21" ht="15" x14ac:dyDescent="0.25">
      <c r="A353" s="3" t="s">
        <v>23</v>
      </c>
      <c r="B353" s="3" t="s">
        <v>23</v>
      </c>
      <c r="C353" s="4">
        <v>787</v>
      </c>
      <c r="D353" s="4" t="s">
        <v>160</v>
      </c>
      <c r="E353" s="4" t="str">
        <f t="shared" si="15"/>
        <v>787VN267</v>
      </c>
      <c r="F353" s="2">
        <v>40</v>
      </c>
      <c r="G353" s="2">
        <v>19886</v>
      </c>
      <c r="H353" s="2">
        <v>164.45000000000002</v>
      </c>
      <c r="I353" s="2">
        <v>129.78999999999996</v>
      </c>
      <c r="J353" s="2">
        <v>26721805</v>
      </c>
      <c r="K353" s="2">
        <v>22342760</v>
      </c>
      <c r="L353" s="2">
        <v>48975063480.290192</v>
      </c>
      <c r="M353" s="2">
        <v>39638654520.289009</v>
      </c>
      <c r="N353" s="2">
        <v>210045843.00118971</v>
      </c>
      <c r="O353" s="2">
        <v>9126363117</v>
      </c>
      <c r="P353" s="2">
        <v>41282202198.352921</v>
      </c>
      <c r="Q353" s="2">
        <v>15156080916</v>
      </c>
      <c r="R353" s="2">
        <v>12272387018.144075</v>
      </c>
      <c r="S353" s="2">
        <v>13854853051.208847</v>
      </c>
      <c r="T353" s="10">
        <f t="shared" si="16"/>
        <v>516027527.47941148</v>
      </c>
      <c r="U353" s="9">
        <f t="shared" si="17"/>
        <v>516.02752747941145</v>
      </c>
    </row>
    <row r="354" spans="1:21" ht="15" x14ac:dyDescent="0.25">
      <c r="A354" s="3" t="s">
        <v>23</v>
      </c>
      <c r="B354" s="3" t="s">
        <v>23</v>
      </c>
      <c r="C354" s="4">
        <v>787</v>
      </c>
      <c r="D354" s="4" t="s">
        <v>161</v>
      </c>
      <c r="E354" s="4" t="str">
        <f t="shared" si="15"/>
        <v>787VN269</v>
      </c>
      <c r="F354" s="2">
        <v>73.5</v>
      </c>
      <c r="G354" s="2">
        <v>38650</v>
      </c>
      <c r="H354" s="2">
        <v>304.59999999999991</v>
      </c>
      <c r="I354" s="2">
        <v>241.40999999999997</v>
      </c>
      <c r="J354" s="2">
        <v>49491706</v>
      </c>
      <c r="K354" s="2">
        <v>43523062</v>
      </c>
      <c r="L354" s="2">
        <v>101455416802.21826</v>
      </c>
      <c r="M354" s="2">
        <v>83961742051.671997</v>
      </c>
      <c r="N354" s="2">
        <v>116346129.54630522</v>
      </c>
      <c r="O354" s="2">
        <v>17377328621</v>
      </c>
      <c r="P354" s="2">
        <v>79510076965.361862</v>
      </c>
      <c r="Q354" s="2">
        <v>28558430574</v>
      </c>
      <c r="R354" s="2">
        <v>23923031170.969475</v>
      </c>
      <c r="S354" s="2">
        <v>27013357315.392403</v>
      </c>
      <c r="T354" s="10">
        <f t="shared" si="16"/>
        <v>540884877.31538677</v>
      </c>
      <c r="U354" s="9">
        <f t="shared" si="17"/>
        <v>540.8848773153868</v>
      </c>
    </row>
    <row r="355" spans="1:21" ht="15" x14ac:dyDescent="0.25">
      <c r="A355" s="3" t="s">
        <v>23</v>
      </c>
      <c r="B355" s="3" t="s">
        <v>23</v>
      </c>
      <c r="C355" s="4">
        <v>787</v>
      </c>
      <c r="D355" s="4" t="s">
        <v>162</v>
      </c>
      <c r="E355" s="4" t="str">
        <f t="shared" si="15"/>
        <v>787VN272</v>
      </c>
      <c r="F355" s="2">
        <v>105.5</v>
      </c>
      <c r="G355" s="2">
        <v>57550</v>
      </c>
      <c r="H355" s="2">
        <v>433.9500000000001</v>
      </c>
      <c r="I355" s="2">
        <v>355.80000000000007</v>
      </c>
      <c r="J355" s="2">
        <v>70827229</v>
      </c>
      <c r="K355" s="2">
        <v>64936762</v>
      </c>
      <c r="L355" s="2">
        <v>168055994726.90497</v>
      </c>
      <c r="M355" s="2">
        <v>129459407296.93996</v>
      </c>
      <c r="N355" s="2">
        <v>-282839137.03506672</v>
      </c>
      <c r="O355" s="2">
        <v>38879426567</v>
      </c>
      <c r="P355" s="2">
        <v>117858200532.5399</v>
      </c>
      <c r="Q355" s="2">
        <v>43889879965</v>
      </c>
      <c r="R355" s="2">
        <v>34172755008.920403</v>
      </c>
      <c r="S355" s="2">
        <v>39786088770.619545</v>
      </c>
      <c r="T355" s="10">
        <f t="shared" si="16"/>
        <v>558569670.77033126</v>
      </c>
      <c r="U355" s="9">
        <f t="shared" si="17"/>
        <v>558.5696707703313</v>
      </c>
    </row>
    <row r="356" spans="1:21" ht="15" x14ac:dyDescent="0.25">
      <c r="A356" s="3" t="s">
        <v>23</v>
      </c>
      <c r="B356" s="3" t="s">
        <v>23</v>
      </c>
      <c r="C356" s="4">
        <v>787</v>
      </c>
      <c r="D356" s="4" t="s">
        <v>163</v>
      </c>
      <c r="E356" s="4" t="str">
        <f t="shared" si="15"/>
        <v>787VN274</v>
      </c>
      <c r="F356" s="2">
        <v>29.5</v>
      </c>
      <c r="G356" s="2">
        <v>13695</v>
      </c>
      <c r="H356" s="2">
        <v>121.19000000000001</v>
      </c>
      <c r="I356" s="2">
        <v>98.860000000000028</v>
      </c>
      <c r="J356" s="2">
        <v>19573708</v>
      </c>
      <c r="K356" s="2">
        <v>15432593</v>
      </c>
      <c r="L356" s="2">
        <v>37061058345.146889</v>
      </c>
      <c r="M356" s="2">
        <v>27163357720.686993</v>
      </c>
      <c r="N356" s="2">
        <v>-29472294.540128611</v>
      </c>
      <c r="O356" s="2">
        <v>9927172919</v>
      </c>
      <c r="P356" s="2">
        <v>31061018680.299099</v>
      </c>
      <c r="Q356" s="2">
        <v>12114859323</v>
      </c>
      <c r="R356" s="2">
        <v>8548946202.2432928</v>
      </c>
      <c r="S356" s="2">
        <v>10399890782.055796</v>
      </c>
      <c r="T356" s="10">
        <f t="shared" si="16"/>
        <v>526457943.73388302</v>
      </c>
      <c r="U356" s="9">
        <f t="shared" si="17"/>
        <v>526.45794373388298</v>
      </c>
    </row>
    <row r="357" spans="1:21" ht="15" x14ac:dyDescent="0.25">
      <c r="A357" s="3" t="s">
        <v>23</v>
      </c>
      <c r="B357" s="3" t="s">
        <v>23</v>
      </c>
      <c r="C357" s="4">
        <v>787</v>
      </c>
      <c r="D357" s="4" t="s">
        <v>164</v>
      </c>
      <c r="E357" s="4" t="str">
        <f t="shared" ref="E357:E418" si="18">C357&amp;D357</f>
        <v>787VN276</v>
      </c>
      <c r="F357" s="2">
        <v>55.5</v>
      </c>
      <c r="G357" s="2">
        <v>27254</v>
      </c>
      <c r="H357" s="2">
        <v>225.64000000000001</v>
      </c>
      <c r="I357" s="2">
        <v>184.1100000000001</v>
      </c>
      <c r="J357" s="2">
        <v>36555112</v>
      </c>
      <c r="K357" s="2">
        <v>30690704</v>
      </c>
      <c r="L357" s="2">
        <v>82212380301.179123</v>
      </c>
      <c r="M357" s="2">
        <v>59147060877.668983</v>
      </c>
      <c r="N357" s="2">
        <v>-28379400.489937674</v>
      </c>
      <c r="O357" s="2">
        <v>23093698824</v>
      </c>
      <c r="P357" s="2">
        <v>58147145090.489143</v>
      </c>
      <c r="Q357" s="2">
        <v>22429552512</v>
      </c>
      <c r="R357" s="2">
        <v>16287616355.872574</v>
      </c>
      <c r="S357" s="2">
        <v>19409585063.616573</v>
      </c>
      <c r="T357" s="10">
        <f t="shared" si="16"/>
        <v>523848153.96837068</v>
      </c>
      <c r="U357" s="9">
        <f t="shared" si="17"/>
        <v>523.84815396837064</v>
      </c>
    </row>
    <row r="358" spans="1:21" ht="15" x14ac:dyDescent="0.25">
      <c r="A358" s="3" t="s">
        <v>23</v>
      </c>
      <c r="B358" s="3" t="s">
        <v>23</v>
      </c>
      <c r="C358" s="4">
        <v>787</v>
      </c>
      <c r="D358" s="4" t="s">
        <v>165</v>
      </c>
      <c r="E358" s="4" t="str">
        <f t="shared" si="18"/>
        <v>787VN277</v>
      </c>
      <c r="F358" s="2">
        <v>33.5</v>
      </c>
      <c r="G358" s="2">
        <v>16100</v>
      </c>
      <c r="H358" s="2">
        <v>138.84</v>
      </c>
      <c r="I358" s="2">
        <v>112.12999999999998</v>
      </c>
      <c r="J358" s="2">
        <v>21973402</v>
      </c>
      <c r="K358" s="2">
        <v>18075882</v>
      </c>
      <c r="L358" s="2">
        <v>38671094556.36866</v>
      </c>
      <c r="M358" s="2">
        <v>31832884635.480999</v>
      </c>
      <c r="N358" s="2">
        <v>35534998.887658395</v>
      </c>
      <c r="O358" s="2">
        <v>6802674922</v>
      </c>
      <c r="P358" s="2">
        <v>34531738374.591797</v>
      </c>
      <c r="Q358" s="2">
        <v>13144310233</v>
      </c>
      <c r="R358" s="2">
        <v>9887855995.1149254</v>
      </c>
      <c r="S358" s="2">
        <v>11499539048.476868</v>
      </c>
      <c r="T358" s="10">
        <f t="shared" si="16"/>
        <v>515399080.21778804</v>
      </c>
      <c r="U358" s="9">
        <f t="shared" si="17"/>
        <v>515.39908021778808</v>
      </c>
    </row>
    <row r="359" spans="1:21" ht="15" x14ac:dyDescent="0.25">
      <c r="A359" s="3" t="s">
        <v>23</v>
      </c>
      <c r="B359" s="3" t="s">
        <v>23</v>
      </c>
      <c r="C359" s="4">
        <v>787</v>
      </c>
      <c r="D359" s="4" t="s">
        <v>166</v>
      </c>
      <c r="E359" s="4" t="str">
        <f t="shared" si="18"/>
        <v>787VN279</v>
      </c>
      <c r="F359" s="2">
        <v>78</v>
      </c>
      <c r="G359" s="2">
        <v>38732</v>
      </c>
      <c r="H359" s="2">
        <v>327.11999999999995</v>
      </c>
      <c r="I359" s="2">
        <v>264.75000000000017</v>
      </c>
      <c r="J359" s="2">
        <v>50063871</v>
      </c>
      <c r="K359" s="2">
        <v>43666953</v>
      </c>
      <c r="L359" s="2">
        <v>99997714896.690109</v>
      </c>
      <c r="M359" s="2">
        <v>81689610610.188004</v>
      </c>
      <c r="N359" s="2">
        <v>135885424.50208858</v>
      </c>
      <c r="O359" s="2">
        <v>18172218862</v>
      </c>
      <c r="P359" s="2">
        <v>79562558992.411652</v>
      </c>
      <c r="Q359" s="2">
        <v>31109859433</v>
      </c>
      <c r="R359" s="2">
        <v>22346513050.944363</v>
      </c>
      <c r="S359" s="2">
        <v>26109252903.467266</v>
      </c>
      <c r="T359" s="10">
        <f t="shared" si="16"/>
        <v>510016403.79751056</v>
      </c>
      <c r="U359" s="9">
        <f t="shared" si="17"/>
        <v>510.01640379751058</v>
      </c>
    </row>
    <row r="360" spans="1:21" ht="15" x14ac:dyDescent="0.25">
      <c r="A360" s="3" t="s">
        <v>23</v>
      </c>
      <c r="B360" s="3" t="s">
        <v>23</v>
      </c>
      <c r="C360" s="4">
        <v>787</v>
      </c>
      <c r="D360" s="4" t="s">
        <v>167</v>
      </c>
      <c r="E360" s="4" t="str">
        <f t="shared" si="18"/>
        <v>787VN281</v>
      </c>
      <c r="F360" s="2">
        <v>10.5</v>
      </c>
      <c r="G360" s="2">
        <v>4824</v>
      </c>
      <c r="H360" s="2">
        <v>43.45</v>
      </c>
      <c r="I360" s="2">
        <v>34.819999999999993</v>
      </c>
      <c r="J360" s="2">
        <v>6812729</v>
      </c>
      <c r="K360" s="2">
        <v>5416873</v>
      </c>
      <c r="L360" s="2">
        <v>12223709080.518517</v>
      </c>
      <c r="M360" s="2">
        <v>10809378081.083</v>
      </c>
      <c r="N360" s="2">
        <v>128864202.43551677</v>
      </c>
      <c r="O360" s="2">
        <v>1285466797</v>
      </c>
      <c r="P360" s="2">
        <v>10427509994.124184</v>
      </c>
      <c r="Q360" s="2">
        <v>3861263909</v>
      </c>
      <c r="R360" s="2">
        <v>3015562869.6581192</v>
      </c>
      <c r="S360" s="2">
        <v>3516697951.4660635</v>
      </c>
      <c r="T360" s="10">
        <f t="shared" si="16"/>
        <v>496548094.95829445</v>
      </c>
      <c r="U360" s="9">
        <f t="shared" si="17"/>
        <v>496.54809495829443</v>
      </c>
    </row>
    <row r="361" spans="1:21" ht="15" x14ac:dyDescent="0.25">
      <c r="A361" s="3" t="s">
        <v>23</v>
      </c>
      <c r="B361" s="3" t="s">
        <v>23</v>
      </c>
      <c r="C361" s="4">
        <v>787</v>
      </c>
      <c r="D361" s="4" t="s">
        <v>168</v>
      </c>
      <c r="E361" s="4" t="str">
        <f t="shared" si="18"/>
        <v>787VN284</v>
      </c>
      <c r="F361" s="2">
        <v>27</v>
      </c>
      <c r="G361" s="2">
        <v>12878</v>
      </c>
      <c r="H361" s="2">
        <v>106.63000000000002</v>
      </c>
      <c r="I361" s="2">
        <v>88.049999999999983</v>
      </c>
      <c r="J361" s="2">
        <v>18273024</v>
      </c>
      <c r="K361" s="2">
        <v>14502400</v>
      </c>
      <c r="L361" s="2">
        <v>35738977403.166267</v>
      </c>
      <c r="M361" s="2">
        <v>26874773304.466999</v>
      </c>
      <c r="N361" s="2">
        <v>-125900033.30072029</v>
      </c>
      <c r="O361" s="2">
        <v>8990104132</v>
      </c>
      <c r="P361" s="2">
        <v>29601767523.310497</v>
      </c>
      <c r="Q361" s="2">
        <v>11038421657</v>
      </c>
      <c r="R361" s="2">
        <v>8590461026.8219471</v>
      </c>
      <c r="S361" s="2">
        <v>9972884839.4885445</v>
      </c>
      <c r="T361" s="10">
        <f t="shared" si="16"/>
        <v>548180880.06130552</v>
      </c>
      <c r="U361" s="9">
        <f t="shared" si="17"/>
        <v>548.18088006130552</v>
      </c>
    </row>
    <row r="362" spans="1:21" ht="15" x14ac:dyDescent="0.25">
      <c r="A362" s="3" t="s">
        <v>23</v>
      </c>
      <c r="B362" s="3" t="s">
        <v>23</v>
      </c>
      <c r="C362" s="4">
        <v>787</v>
      </c>
      <c r="D362" s="4" t="s">
        <v>169</v>
      </c>
      <c r="E362" s="4" t="str">
        <f t="shared" si="18"/>
        <v>787VN285</v>
      </c>
      <c r="F362" s="2">
        <v>39</v>
      </c>
      <c r="G362" s="2">
        <v>19062</v>
      </c>
      <c r="H362" s="2">
        <v>158.93</v>
      </c>
      <c r="I362" s="2">
        <v>128.05999999999995</v>
      </c>
      <c r="J362" s="2">
        <v>25723632</v>
      </c>
      <c r="K362" s="2">
        <v>21453355</v>
      </c>
      <c r="L362" s="2">
        <v>45753959295.378365</v>
      </c>
      <c r="M362" s="2">
        <v>38942928898.457985</v>
      </c>
      <c r="N362" s="2">
        <v>-32329121.079626955</v>
      </c>
      <c r="O362" s="2">
        <v>6843359518</v>
      </c>
      <c r="P362" s="2">
        <v>40281114295.62294</v>
      </c>
      <c r="Q362" s="2">
        <v>15213074428</v>
      </c>
      <c r="R362" s="2">
        <v>11671900976.770706</v>
      </c>
      <c r="S362" s="2">
        <v>13381554476.852232</v>
      </c>
      <c r="T362" s="10">
        <f t="shared" si="16"/>
        <v>516424542.25157613</v>
      </c>
      <c r="U362" s="9">
        <f t="shared" si="17"/>
        <v>516.4245422515761</v>
      </c>
    </row>
    <row r="363" spans="1:21" ht="15" x14ac:dyDescent="0.25">
      <c r="A363" s="3" t="s">
        <v>23</v>
      </c>
      <c r="B363" s="3" t="s">
        <v>23</v>
      </c>
      <c r="C363" s="4">
        <v>787</v>
      </c>
      <c r="D363" s="4" t="s">
        <v>170</v>
      </c>
      <c r="E363" s="4" t="str">
        <f t="shared" si="18"/>
        <v>787VN286</v>
      </c>
      <c r="F363" s="2">
        <v>13.5</v>
      </c>
      <c r="G363" s="2">
        <v>6062</v>
      </c>
      <c r="H363" s="2">
        <v>54.360000000000007</v>
      </c>
      <c r="I363" s="2">
        <v>44.41</v>
      </c>
      <c r="J363" s="2">
        <v>9094591</v>
      </c>
      <c r="K363" s="2">
        <v>6818394</v>
      </c>
      <c r="L363" s="2">
        <v>16790303824.393505</v>
      </c>
      <c r="M363" s="2">
        <v>11224715843.621002</v>
      </c>
      <c r="N363" s="2">
        <v>36547253.772498615</v>
      </c>
      <c r="O363" s="2">
        <v>5529040727</v>
      </c>
      <c r="P363" s="2">
        <v>14040073223.426794</v>
      </c>
      <c r="Q363" s="2">
        <v>5411158202</v>
      </c>
      <c r="R363" s="2">
        <v>3910090434.9795208</v>
      </c>
      <c r="S363" s="2">
        <v>4719944582.4472752</v>
      </c>
      <c r="T363" s="10">
        <f t="shared" si="16"/>
        <v>520002711.97877014</v>
      </c>
      <c r="U363" s="9">
        <f t="shared" si="17"/>
        <v>520.00271197877009</v>
      </c>
    </row>
    <row r="364" spans="1:21" ht="15" x14ac:dyDescent="0.25">
      <c r="A364" s="3" t="s">
        <v>23</v>
      </c>
      <c r="B364" s="3" t="s">
        <v>23</v>
      </c>
      <c r="C364" s="4">
        <v>787</v>
      </c>
      <c r="D364" s="4" t="s">
        <v>171</v>
      </c>
      <c r="E364" s="4" t="str">
        <f t="shared" si="18"/>
        <v>787VN287</v>
      </c>
      <c r="F364" s="2">
        <v>7.5</v>
      </c>
      <c r="G364" s="2">
        <v>3596</v>
      </c>
      <c r="H364" s="2">
        <v>31.08</v>
      </c>
      <c r="I364" s="2">
        <v>24.75</v>
      </c>
      <c r="J364" s="2">
        <v>4950077</v>
      </c>
      <c r="K364" s="2">
        <v>4044810</v>
      </c>
      <c r="L364" s="2">
        <v>8184315134.311554</v>
      </c>
      <c r="M364" s="2">
        <v>7309557783.4289989</v>
      </c>
      <c r="N364" s="2">
        <v>22657599.882554758</v>
      </c>
      <c r="O364" s="2">
        <v>852099751</v>
      </c>
      <c r="P364" s="2">
        <v>7665027438.8684292</v>
      </c>
      <c r="Q364" s="2">
        <v>2991962033</v>
      </c>
      <c r="R364" s="2">
        <v>2162680938.8666</v>
      </c>
      <c r="S364" s="2">
        <v>2510384467.0018282</v>
      </c>
      <c r="T364" s="10">
        <f t="shared" si="16"/>
        <v>511001829.25789529</v>
      </c>
      <c r="U364" s="9">
        <f t="shared" si="17"/>
        <v>511.00182925789528</v>
      </c>
    </row>
    <row r="365" spans="1:21" ht="15" x14ac:dyDescent="0.25">
      <c r="A365" s="3" t="s">
        <v>23</v>
      </c>
      <c r="B365" s="3" t="s">
        <v>23</v>
      </c>
      <c r="C365" s="4">
        <v>787</v>
      </c>
      <c r="D365" s="4" t="s">
        <v>181</v>
      </c>
      <c r="E365" s="4" t="str">
        <f t="shared" si="18"/>
        <v>787VN7206</v>
      </c>
      <c r="F365" s="2">
        <v>2</v>
      </c>
      <c r="G365" s="2">
        <v>936</v>
      </c>
      <c r="H365" s="2">
        <v>8.4</v>
      </c>
      <c r="I365" s="2">
        <v>7</v>
      </c>
      <c r="J365" s="2">
        <v>1283689</v>
      </c>
      <c r="K365" s="2">
        <v>1046892</v>
      </c>
      <c r="L365" s="2">
        <v>2090146549.6736722</v>
      </c>
      <c r="M365" s="2">
        <v>1733987318.2160001</v>
      </c>
      <c r="N365" s="2">
        <v>-4915953.5423284601</v>
      </c>
      <c r="O365" s="2">
        <v>361075185</v>
      </c>
      <c r="P365" s="2">
        <v>1984641808.631305</v>
      </c>
      <c r="Q365" s="2">
        <v>878428415</v>
      </c>
      <c r="R365" s="2">
        <v>494310410.10650003</v>
      </c>
      <c r="S365" s="2">
        <v>611902983.524804</v>
      </c>
      <c r="T365" s="10">
        <f t="shared" si="16"/>
        <v>496160452.15782624</v>
      </c>
      <c r="U365" s="9">
        <f t="shared" si="17"/>
        <v>496.16045215782623</v>
      </c>
    </row>
    <row r="366" spans="1:21" ht="15" x14ac:dyDescent="0.25">
      <c r="A366" s="3" t="s">
        <v>23</v>
      </c>
      <c r="B366" s="3" t="s">
        <v>23</v>
      </c>
      <c r="C366" s="4">
        <v>787</v>
      </c>
      <c r="D366" s="4" t="s">
        <v>204</v>
      </c>
      <c r="E366" s="4" t="str">
        <f t="shared" si="18"/>
        <v>787VN7212</v>
      </c>
      <c r="F366" s="2">
        <v>0.5</v>
      </c>
      <c r="G366" s="2">
        <v>299</v>
      </c>
      <c r="H366" s="2">
        <v>1.9</v>
      </c>
      <c r="I366" s="2">
        <v>1.4</v>
      </c>
      <c r="J366" s="2">
        <v>352363</v>
      </c>
      <c r="K366" s="2">
        <v>333102</v>
      </c>
      <c r="L366" s="2">
        <v>871682619.19764698</v>
      </c>
      <c r="M366" s="2">
        <v>863251989.76199996</v>
      </c>
      <c r="N366" s="2">
        <v>8430629.43564713</v>
      </c>
      <c r="O366" s="2">
        <v>0</v>
      </c>
      <c r="P366" s="2">
        <v>549968493.13178098</v>
      </c>
      <c r="Q366" s="2">
        <v>171878987</v>
      </c>
      <c r="R366" s="2">
        <v>171363970.89853999</v>
      </c>
      <c r="S366" s="2">
        <v>206725535.23324099</v>
      </c>
      <c r="T366" s="10">
        <f t="shared" si="16"/>
        <v>549968493.13178098</v>
      </c>
      <c r="U366" s="9">
        <f t="shared" si="17"/>
        <v>549.96849313178097</v>
      </c>
    </row>
    <row r="367" spans="1:21" ht="15" x14ac:dyDescent="0.25">
      <c r="A367" s="3" t="s">
        <v>23</v>
      </c>
      <c r="B367" s="3" t="s">
        <v>23</v>
      </c>
      <c r="C367" s="4">
        <v>787</v>
      </c>
      <c r="D367" s="4" t="s">
        <v>183</v>
      </c>
      <c r="E367" s="4" t="str">
        <f t="shared" si="18"/>
        <v>787VN7213</v>
      </c>
      <c r="F367" s="2">
        <v>0.5</v>
      </c>
      <c r="G367" s="2">
        <v>281</v>
      </c>
      <c r="H367" s="2">
        <v>1.9</v>
      </c>
      <c r="I367" s="2">
        <v>1.52</v>
      </c>
      <c r="J367" s="2">
        <v>310442</v>
      </c>
      <c r="K367" s="2">
        <v>310442</v>
      </c>
      <c r="L367" s="2">
        <v>854275484.95575905</v>
      </c>
      <c r="M367" s="2">
        <v>839951190.60300004</v>
      </c>
      <c r="N367" s="2">
        <v>14324294.352758599</v>
      </c>
      <c r="O367" s="2">
        <v>0</v>
      </c>
      <c r="P367" s="2">
        <v>447426030.67997199</v>
      </c>
      <c r="Q367" s="2">
        <v>172293653</v>
      </c>
      <c r="R367" s="2">
        <v>128197324.50203</v>
      </c>
      <c r="S367" s="2">
        <v>146935053.17794201</v>
      </c>
      <c r="T367" s="10">
        <f t="shared" si="16"/>
        <v>447426030.67997199</v>
      </c>
      <c r="U367" s="9">
        <f t="shared" si="17"/>
        <v>447.42603067997197</v>
      </c>
    </row>
    <row r="368" spans="1:21" ht="15" x14ac:dyDescent="0.25">
      <c r="A368" s="3" t="s">
        <v>23</v>
      </c>
      <c r="B368" s="3" t="s">
        <v>23</v>
      </c>
      <c r="C368" s="4">
        <v>787</v>
      </c>
      <c r="D368" s="4" t="s">
        <v>205</v>
      </c>
      <c r="E368" s="4" t="str">
        <f t="shared" si="18"/>
        <v>787VN7214</v>
      </c>
      <c r="F368" s="2">
        <v>0.5</v>
      </c>
      <c r="G368" s="2">
        <v>145</v>
      </c>
      <c r="H368" s="2">
        <v>1.9</v>
      </c>
      <c r="I368" s="2">
        <v>1.65</v>
      </c>
      <c r="J368" s="2">
        <v>310442</v>
      </c>
      <c r="K368" s="2">
        <v>160886</v>
      </c>
      <c r="L368" s="2">
        <v>320779281.82466298</v>
      </c>
      <c r="M368" s="2">
        <v>268603482.10799998</v>
      </c>
      <c r="N368" s="2">
        <v>-1295119.2833368899</v>
      </c>
      <c r="O368" s="2">
        <v>53470919</v>
      </c>
      <c r="P368" s="2">
        <v>434003202.69680297</v>
      </c>
      <c r="Q368" s="2">
        <v>204283655</v>
      </c>
      <c r="R368" s="2">
        <v>99344294.091330007</v>
      </c>
      <c r="S368" s="2">
        <v>130375253.605473</v>
      </c>
      <c r="T368" s="10">
        <f t="shared" si="16"/>
        <v>434003202.69680297</v>
      </c>
      <c r="U368" s="9">
        <f t="shared" si="17"/>
        <v>434.00320269680299</v>
      </c>
    </row>
    <row r="369" spans="1:21" ht="15" x14ac:dyDescent="0.25">
      <c r="A369" s="3" t="s">
        <v>23</v>
      </c>
      <c r="B369" s="3" t="s">
        <v>23</v>
      </c>
      <c r="C369" s="4">
        <v>787</v>
      </c>
      <c r="D369" s="4" t="s">
        <v>172</v>
      </c>
      <c r="E369" s="4" t="str">
        <f t="shared" si="18"/>
        <v>787VN7216</v>
      </c>
      <c r="F369" s="2">
        <v>1.5</v>
      </c>
      <c r="G369" s="2">
        <v>544</v>
      </c>
      <c r="H369" s="2">
        <v>5.86</v>
      </c>
      <c r="I369" s="2">
        <v>4.8000000000000007</v>
      </c>
      <c r="J369" s="2">
        <v>973247</v>
      </c>
      <c r="K369" s="2">
        <v>606155</v>
      </c>
      <c r="L369" s="2">
        <v>1901498179.6613989</v>
      </c>
      <c r="M369" s="2">
        <v>1620912742.5949998</v>
      </c>
      <c r="N369" s="2">
        <v>15060535.066399541</v>
      </c>
      <c r="O369" s="2">
        <v>265524902</v>
      </c>
      <c r="P369" s="2">
        <v>1473697322.4269021</v>
      </c>
      <c r="Q369" s="2">
        <v>568714187</v>
      </c>
      <c r="R369" s="2">
        <v>389544544.42993999</v>
      </c>
      <c r="S369" s="2">
        <v>515438590.99696195</v>
      </c>
      <c r="T369" s="10">
        <f t="shared" si="16"/>
        <v>491232440.80896735</v>
      </c>
      <c r="U369" s="9">
        <f t="shared" si="17"/>
        <v>491.23244080896734</v>
      </c>
    </row>
    <row r="370" spans="1:21" ht="15" x14ac:dyDescent="0.25">
      <c r="A370" s="3" t="s">
        <v>23</v>
      </c>
      <c r="B370" s="3" t="s">
        <v>23</v>
      </c>
      <c r="C370" s="4">
        <v>787</v>
      </c>
      <c r="D370" s="4" t="s">
        <v>173</v>
      </c>
      <c r="E370" s="4" t="str">
        <f t="shared" si="18"/>
        <v>787VN7218</v>
      </c>
      <c r="F370" s="2">
        <v>0.5</v>
      </c>
      <c r="G370" s="2">
        <v>266</v>
      </c>
      <c r="H370" s="2">
        <v>1.83</v>
      </c>
      <c r="I370" s="2">
        <v>1.58</v>
      </c>
      <c r="J370" s="2">
        <v>310442</v>
      </c>
      <c r="K370" s="2">
        <v>300245</v>
      </c>
      <c r="L370" s="2">
        <v>924703357.26365805</v>
      </c>
      <c r="M370" s="2">
        <v>771200713.69500005</v>
      </c>
      <c r="N370" s="2">
        <v>661244.56865807297</v>
      </c>
      <c r="O370" s="2">
        <v>152841399</v>
      </c>
      <c r="P370" s="2">
        <v>455357904.73094898</v>
      </c>
      <c r="Q370" s="2">
        <v>185148294</v>
      </c>
      <c r="R370" s="2">
        <v>120339742.97226</v>
      </c>
      <c r="S370" s="2">
        <v>149869867.75868899</v>
      </c>
      <c r="T370" s="10">
        <f t="shared" si="16"/>
        <v>455357904.73094898</v>
      </c>
      <c r="U370" s="9">
        <f t="shared" si="17"/>
        <v>455.35790473094897</v>
      </c>
    </row>
    <row r="371" spans="1:21" ht="15" x14ac:dyDescent="0.25">
      <c r="A371" s="3" t="s">
        <v>23</v>
      </c>
      <c r="B371" s="3" t="s">
        <v>23</v>
      </c>
      <c r="C371" s="4">
        <v>787</v>
      </c>
      <c r="D371" s="4" t="s">
        <v>184</v>
      </c>
      <c r="E371" s="4" t="str">
        <f t="shared" si="18"/>
        <v>787VN7219</v>
      </c>
      <c r="F371" s="2">
        <v>3.5</v>
      </c>
      <c r="G371" s="2">
        <v>1364</v>
      </c>
      <c r="H371" s="2">
        <v>14.050000000000002</v>
      </c>
      <c r="I371" s="2">
        <v>11.53</v>
      </c>
      <c r="J371" s="2">
        <v>2256936</v>
      </c>
      <c r="K371" s="2">
        <v>1528417</v>
      </c>
      <c r="L371" s="2">
        <v>2990342442.681365</v>
      </c>
      <c r="M371" s="2">
        <v>2574047010.0629997</v>
      </c>
      <c r="N371" s="2">
        <v>-6141839.3816357283</v>
      </c>
      <c r="O371" s="2">
        <v>422437272</v>
      </c>
      <c r="P371" s="2">
        <v>3283573924.9779234</v>
      </c>
      <c r="Q371" s="2">
        <v>1373208865</v>
      </c>
      <c r="R371" s="2">
        <v>861758631.42297995</v>
      </c>
      <c r="S371" s="2">
        <v>1048606428.5549431</v>
      </c>
      <c r="T371" s="10">
        <f t="shared" si="16"/>
        <v>469081989.28256047</v>
      </c>
      <c r="U371" s="9">
        <f t="shared" si="17"/>
        <v>469.08198928256047</v>
      </c>
    </row>
    <row r="372" spans="1:21" ht="15" x14ac:dyDescent="0.25">
      <c r="A372" s="3" t="s">
        <v>23</v>
      </c>
      <c r="B372" s="3" t="s">
        <v>23</v>
      </c>
      <c r="C372" s="4">
        <v>787</v>
      </c>
      <c r="D372" s="4" t="s">
        <v>206</v>
      </c>
      <c r="E372" s="4" t="str">
        <f t="shared" si="18"/>
        <v>787VN7221</v>
      </c>
      <c r="F372" s="2">
        <v>1</v>
      </c>
      <c r="G372" s="2">
        <v>620</v>
      </c>
      <c r="H372" s="2">
        <v>3.86</v>
      </c>
      <c r="I372" s="2">
        <v>3.2199999999999998</v>
      </c>
      <c r="J372" s="2">
        <v>704726</v>
      </c>
      <c r="K372" s="2">
        <v>684332</v>
      </c>
      <c r="L372" s="2">
        <v>1919124512.2043359</v>
      </c>
      <c r="M372" s="2">
        <v>1888066280.95</v>
      </c>
      <c r="N372" s="2">
        <v>31058231.254336201</v>
      </c>
      <c r="O372" s="2">
        <v>0</v>
      </c>
      <c r="P372" s="2">
        <v>1226986215.998323</v>
      </c>
      <c r="Q372" s="2">
        <v>360137274</v>
      </c>
      <c r="R372" s="2">
        <v>399294238.60538995</v>
      </c>
      <c r="S372" s="2">
        <v>467554703.39293301</v>
      </c>
      <c r="T372" s="10">
        <f t="shared" si="16"/>
        <v>613493107.99916148</v>
      </c>
      <c r="U372" s="9">
        <f t="shared" si="17"/>
        <v>613.49310799916145</v>
      </c>
    </row>
    <row r="373" spans="1:21" ht="15" x14ac:dyDescent="0.25">
      <c r="A373" s="3" t="s">
        <v>23</v>
      </c>
      <c r="B373" s="3" t="s">
        <v>23</v>
      </c>
      <c r="C373" s="4">
        <v>787</v>
      </c>
      <c r="D373" s="4" t="s">
        <v>174</v>
      </c>
      <c r="E373" s="4" t="str">
        <f t="shared" si="18"/>
        <v>787VN7224</v>
      </c>
      <c r="F373" s="2">
        <v>1.5</v>
      </c>
      <c r="G373" s="2">
        <v>299</v>
      </c>
      <c r="H373" s="2">
        <v>5.95</v>
      </c>
      <c r="I373" s="2">
        <v>4.75</v>
      </c>
      <c r="J373" s="2">
        <v>1015168</v>
      </c>
      <c r="K373" s="2">
        <v>334235</v>
      </c>
      <c r="L373" s="2">
        <v>1569760181.1845932</v>
      </c>
      <c r="M373" s="2">
        <v>933816858.19400001</v>
      </c>
      <c r="N373" s="2">
        <v>11663119.990593029</v>
      </c>
      <c r="O373" s="2">
        <v>624280203</v>
      </c>
      <c r="P373" s="2">
        <v>1573798450.532588</v>
      </c>
      <c r="Q373" s="2">
        <v>566640858</v>
      </c>
      <c r="R373" s="2">
        <v>431281484.38187003</v>
      </c>
      <c r="S373" s="2">
        <v>575876108.15071797</v>
      </c>
      <c r="T373" s="10">
        <f t="shared" si="16"/>
        <v>524599483.51086265</v>
      </c>
      <c r="U373" s="9">
        <f t="shared" si="17"/>
        <v>524.59948351086268</v>
      </c>
    </row>
    <row r="374" spans="1:21" ht="15" x14ac:dyDescent="0.25">
      <c r="A374" s="3" t="s">
        <v>23</v>
      </c>
      <c r="B374" s="3" t="s">
        <v>23</v>
      </c>
      <c r="C374" s="4">
        <v>787</v>
      </c>
      <c r="D374" s="4" t="s">
        <v>188</v>
      </c>
      <c r="E374" s="4" t="str">
        <f t="shared" si="18"/>
        <v>787VN7229</v>
      </c>
      <c r="F374" s="2">
        <v>0.5</v>
      </c>
      <c r="G374" s="2">
        <v>287</v>
      </c>
      <c r="H374" s="2">
        <v>2.35</v>
      </c>
      <c r="I374" s="2">
        <v>1.87</v>
      </c>
      <c r="J374" s="2">
        <v>310442</v>
      </c>
      <c r="K374" s="2">
        <v>313841</v>
      </c>
      <c r="L374" s="2">
        <v>897286688.52389705</v>
      </c>
      <c r="M374" s="2">
        <v>882858700.88</v>
      </c>
      <c r="N374" s="2">
        <v>14427987.643897099</v>
      </c>
      <c r="O374" s="2">
        <v>0</v>
      </c>
      <c r="P374" s="2">
        <v>523093401.98176098</v>
      </c>
      <c r="Q374" s="2">
        <v>209820911</v>
      </c>
      <c r="R374" s="2">
        <v>139185243.63832</v>
      </c>
      <c r="S374" s="2">
        <v>174087247.34344101</v>
      </c>
      <c r="T374" s="10">
        <f t="shared" si="16"/>
        <v>523093401.98176098</v>
      </c>
      <c r="U374" s="9">
        <f t="shared" si="17"/>
        <v>523.09340198176096</v>
      </c>
    </row>
    <row r="375" spans="1:21" ht="15" x14ac:dyDescent="0.25">
      <c r="A375" s="3" t="s">
        <v>23</v>
      </c>
      <c r="B375" s="3" t="s">
        <v>23</v>
      </c>
      <c r="C375" s="4">
        <v>787</v>
      </c>
      <c r="D375" s="4" t="s">
        <v>207</v>
      </c>
      <c r="E375" s="4" t="str">
        <f t="shared" si="18"/>
        <v>787VN7236</v>
      </c>
      <c r="F375" s="2">
        <v>0.5</v>
      </c>
      <c r="G375" s="2">
        <v>276</v>
      </c>
      <c r="H375" s="2">
        <v>1.87</v>
      </c>
      <c r="I375" s="2">
        <v>1.57</v>
      </c>
      <c r="J375" s="2">
        <v>352363</v>
      </c>
      <c r="K375" s="2">
        <v>305910</v>
      </c>
      <c r="L375" s="2">
        <v>1058261517.2591799</v>
      </c>
      <c r="M375" s="2">
        <v>803193214.45000005</v>
      </c>
      <c r="N375" s="2">
        <v>6157036.8091838397</v>
      </c>
      <c r="O375" s="2">
        <v>248911266</v>
      </c>
      <c r="P375" s="2">
        <v>600265256.59140003</v>
      </c>
      <c r="Q375" s="2">
        <v>184733628</v>
      </c>
      <c r="R375" s="2">
        <v>187746580.46142</v>
      </c>
      <c r="S375" s="2">
        <v>227785048.12998</v>
      </c>
      <c r="T375" s="10">
        <f t="shared" si="16"/>
        <v>600265256.59140003</v>
      </c>
      <c r="U375" s="9">
        <f t="shared" si="17"/>
        <v>600.26525659139998</v>
      </c>
    </row>
    <row r="376" spans="1:21" ht="15" x14ac:dyDescent="0.25">
      <c r="A376" s="3" t="s">
        <v>23</v>
      </c>
      <c r="B376" s="3" t="s">
        <v>23</v>
      </c>
      <c r="C376" s="4">
        <v>787</v>
      </c>
      <c r="D376" s="4" t="s">
        <v>208</v>
      </c>
      <c r="E376" s="4" t="str">
        <f t="shared" si="18"/>
        <v>787VN7238</v>
      </c>
      <c r="F376" s="2">
        <v>1</v>
      </c>
      <c r="G376" s="2">
        <v>567</v>
      </c>
      <c r="H376" s="2">
        <v>3.9</v>
      </c>
      <c r="I376" s="2">
        <v>2.9400000000000004</v>
      </c>
      <c r="J376" s="2">
        <v>662805</v>
      </c>
      <c r="K376" s="2">
        <v>629948</v>
      </c>
      <c r="L376" s="2">
        <v>2113718477.7315049</v>
      </c>
      <c r="M376" s="2">
        <v>1734138231.3299999</v>
      </c>
      <c r="N376" s="2">
        <v>16914631.401505928</v>
      </c>
      <c r="O376" s="2">
        <v>362665615</v>
      </c>
      <c r="P376" s="2">
        <v>1017514166.7600911</v>
      </c>
      <c r="Q376" s="2">
        <v>357234613</v>
      </c>
      <c r="R376" s="2">
        <v>303131933.02511001</v>
      </c>
      <c r="S376" s="2">
        <v>357147620.73497999</v>
      </c>
      <c r="T376" s="10">
        <f t="shared" si="16"/>
        <v>508757083.38004553</v>
      </c>
      <c r="U376" s="9">
        <f t="shared" si="17"/>
        <v>508.75708338004551</v>
      </c>
    </row>
    <row r="377" spans="1:21" ht="15" x14ac:dyDescent="0.25">
      <c r="A377" s="3" t="s">
        <v>23</v>
      </c>
      <c r="B377" s="3" t="s">
        <v>23</v>
      </c>
      <c r="C377" s="4">
        <v>787</v>
      </c>
      <c r="D377" s="4" t="s">
        <v>189</v>
      </c>
      <c r="E377" s="4" t="str">
        <f t="shared" si="18"/>
        <v>787VN7246</v>
      </c>
      <c r="F377" s="2">
        <v>1.5</v>
      </c>
      <c r="G377" s="2">
        <v>493</v>
      </c>
      <c r="H377" s="2">
        <v>6.18</v>
      </c>
      <c r="I377" s="2">
        <v>5.1899999999999995</v>
      </c>
      <c r="J377" s="2">
        <v>1015168</v>
      </c>
      <c r="K377" s="2">
        <v>554037</v>
      </c>
      <c r="L377" s="2">
        <v>1693564812.9871209</v>
      </c>
      <c r="M377" s="2">
        <v>1139348620.9099998</v>
      </c>
      <c r="N377" s="2">
        <v>9868935.0771217309</v>
      </c>
      <c r="O377" s="2">
        <v>544347257</v>
      </c>
      <c r="P377" s="2">
        <v>1661322583.0715261</v>
      </c>
      <c r="Q377" s="2">
        <v>624055721</v>
      </c>
      <c r="R377" s="2">
        <v>452673669.27519</v>
      </c>
      <c r="S377" s="2">
        <v>584593192.79633605</v>
      </c>
      <c r="T377" s="10">
        <f t="shared" si="16"/>
        <v>553774194.35717535</v>
      </c>
      <c r="U377" s="9">
        <f t="shared" si="17"/>
        <v>553.77419435717536</v>
      </c>
    </row>
    <row r="378" spans="1:21" ht="15" x14ac:dyDescent="0.25">
      <c r="A378" s="3" t="s">
        <v>23</v>
      </c>
      <c r="B378" s="3" t="s">
        <v>23</v>
      </c>
      <c r="C378" s="4">
        <v>787</v>
      </c>
      <c r="D378" s="4" t="s">
        <v>209</v>
      </c>
      <c r="E378" s="4" t="str">
        <f t="shared" si="18"/>
        <v>787VN7247</v>
      </c>
      <c r="F378" s="2">
        <v>0.5</v>
      </c>
      <c r="G378" s="2">
        <v>277</v>
      </c>
      <c r="H378" s="2">
        <v>2.15</v>
      </c>
      <c r="I378" s="2">
        <v>1.68</v>
      </c>
      <c r="J378" s="2">
        <v>310442</v>
      </c>
      <c r="K378" s="2">
        <v>308176</v>
      </c>
      <c r="L378" s="2">
        <v>900979290.14455605</v>
      </c>
      <c r="M378" s="2">
        <v>885204500</v>
      </c>
      <c r="N378" s="2">
        <v>15774790.1445558</v>
      </c>
      <c r="O378" s="2">
        <v>0</v>
      </c>
      <c r="P378" s="2">
        <v>483769234.13266897</v>
      </c>
      <c r="Q378" s="2">
        <v>191160948</v>
      </c>
      <c r="R378" s="2">
        <v>132902397.83111</v>
      </c>
      <c r="S378" s="2">
        <v>159705888.301559</v>
      </c>
      <c r="T378" s="10">
        <f t="shared" si="16"/>
        <v>483769234.13266897</v>
      </c>
      <c r="U378" s="9">
        <f t="shared" si="17"/>
        <v>483.769234132669</v>
      </c>
    </row>
    <row r="379" spans="1:21" ht="15" x14ac:dyDescent="0.25">
      <c r="A379" s="3" t="s">
        <v>23</v>
      </c>
      <c r="B379" s="3" t="s">
        <v>23</v>
      </c>
      <c r="C379" s="4">
        <v>787</v>
      </c>
      <c r="D379" s="4" t="s">
        <v>210</v>
      </c>
      <c r="E379" s="4" t="str">
        <f t="shared" si="18"/>
        <v>787VN7248</v>
      </c>
      <c r="F379" s="2">
        <v>0.5</v>
      </c>
      <c r="G379" s="2">
        <v>163</v>
      </c>
      <c r="H379" s="2">
        <v>1.98</v>
      </c>
      <c r="I379" s="2">
        <v>1.62</v>
      </c>
      <c r="J379" s="2">
        <v>352363</v>
      </c>
      <c r="K379" s="2">
        <v>184679</v>
      </c>
      <c r="L379" s="2">
        <v>338720957.96741998</v>
      </c>
      <c r="M379" s="2">
        <v>214198682.176</v>
      </c>
      <c r="N379" s="2">
        <v>2859622.7914197701</v>
      </c>
      <c r="O379" s="2">
        <v>121662653</v>
      </c>
      <c r="P379" s="2">
        <v>582208435.33415902</v>
      </c>
      <c r="Q379" s="2">
        <v>191575614</v>
      </c>
      <c r="R379" s="2">
        <v>172238131.59123001</v>
      </c>
      <c r="S379" s="2">
        <v>218394689.74292901</v>
      </c>
      <c r="T379" s="10">
        <f t="shared" si="16"/>
        <v>582208435.33415902</v>
      </c>
      <c r="U379" s="9">
        <f t="shared" si="17"/>
        <v>582.20843533415905</v>
      </c>
    </row>
    <row r="380" spans="1:21" ht="15" x14ac:dyDescent="0.25">
      <c r="A380" s="3" t="s">
        <v>23</v>
      </c>
      <c r="B380" s="3" t="s">
        <v>23</v>
      </c>
      <c r="C380" s="4">
        <v>787</v>
      </c>
      <c r="D380" s="4" t="s">
        <v>191</v>
      </c>
      <c r="E380" s="4" t="str">
        <f t="shared" si="18"/>
        <v>787VN7250</v>
      </c>
      <c r="F380" s="2">
        <v>9</v>
      </c>
      <c r="G380" s="2">
        <v>4397</v>
      </c>
      <c r="H380" s="2">
        <v>36.92</v>
      </c>
      <c r="I380" s="2">
        <v>29.54</v>
      </c>
      <c r="J380" s="2">
        <v>6049087</v>
      </c>
      <c r="K380" s="2">
        <v>4948944</v>
      </c>
      <c r="L380" s="2">
        <v>10303485247.714693</v>
      </c>
      <c r="M380" s="2">
        <v>8371911491.1689997</v>
      </c>
      <c r="N380" s="2">
        <v>-29367827.454307597</v>
      </c>
      <c r="O380" s="2">
        <v>1960941584</v>
      </c>
      <c r="P380" s="2">
        <v>9200031909.4792957</v>
      </c>
      <c r="Q380" s="2">
        <v>3777833829</v>
      </c>
      <c r="R380" s="2">
        <v>2487575600.0351</v>
      </c>
      <c r="S380" s="2">
        <v>2934622480.4441938</v>
      </c>
      <c r="T380" s="10">
        <f t="shared" si="16"/>
        <v>511112883.85996085</v>
      </c>
      <c r="U380" s="9">
        <f t="shared" si="17"/>
        <v>511.11288385996085</v>
      </c>
    </row>
    <row r="381" spans="1:21" ht="15" x14ac:dyDescent="0.25">
      <c r="A381" s="3" t="s">
        <v>23</v>
      </c>
      <c r="B381" s="3" t="s">
        <v>23</v>
      </c>
      <c r="C381" s="4">
        <v>787</v>
      </c>
      <c r="D381" s="4" t="s">
        <v>176</v>
      </c>
      <c r="E381" s="4" t="str">
        <f t="shared" si="18"/>
        <v>787VN7251</v>
      </c>
      <c r="F381" s="2">
        <v>4</v>
      </c>
      <c r="G381" s="2">
        <v>2093</v>
      </c>
      <c r="H381" s="2">
        <v>16.299999999999997</v>
      </c>
      <c r="I381" s="2">
        <v>13.52</v>
      </c>
      <c r="J381" s="2">
        <v>2609299</v>
      </c>
      <c r="K381" s="2">
        <v>2332847</v>
      </c>
      <c r="L381" s="2">
        <v>5468890606.0593071</v>
      </c>
      <c r="M381" s="2">
        <v>4897847969.5040007</v>
      </c>
      <c r="N381" s="2">
        <v>12303029.555307861</v>
      </c>
      <c r="O381" s="2">
        <v>558739607</v>
      </c>
      <c r="P381" s="2">
        <v>3992113363.118567</v>
      </c>
      <c r="Q381" s="2">
        <v>1581687455</v>
      </c>
      <c r="R381" s="2">
        <v>1126615804.4821298</v>
      </c>
      <c r="S381" s="2">
        <v>1283810103.6364372</v>
      </c>
      <c r="T381" s="10">
        <f t="shared" si="16"/>
        <v>499014170.38982087</v>
      </c>
      <c r="U381" s="9">
        <f t="shared" si="17"/>
        <v>499.01417038982089</v>
      </c>
    </row>
    <row r="382" spans="1:21" ht="15" x14ac:dyDescent="0.25">
      <c r="A382" s="3" t="s">
        <v>23</v>
      </c>
      <c r="B382" s="3" t="s">
        <v>23</v>
      </c>
      <c r="C382" s="4">
        <v>787</v>
      </c>
      <c r="D382" s="4" t="s">
        <v>95</v>
      </c>
      <c r="E382" s="4" t="str">
        <f t="shared" si="18"/>
        <v>787VN7253</v>
      </c>
      <c r="F382" s="2">
        <v>2</v>
      </c>
      <c r="G382" s="2">
        <v>932</v>
      </c>
      <c r="H382" s="2">
        <v>7.5299999999999994</v>
      </c>
      <c r="I382" s="2">
        <v>6.0500000000000007</v>
      </c>
      <c r="J382" s="2">
        <v>1283689</v>
      </c>
      <c r="K382" s="2">
        <v>1052557</v>
      </c>
      <c r="L382" s="2">
        <v>2590720013.2139258</v>
      </c>
      <c r="M382" s="2">
        <v>2072519000.494</v>
      </c>
      <c r="N382" s="2">
        <v>-12234062.280074559</v>
      </c>
      <c r="O382" s="2">
        <v>530435075</v>
      </c>
      <c r="P382" s="2">
        <v>1891306490.492631</v>
      </c>
      <c r="Q382" s="2">
        <v>727562003</v>
      </c>
      <c r="R382" s="2">
        <v>553673247.42049003</v>
      </c>
      <c r="S382" s="2">
        <v>610071240.07214093</v>
      </c>
      <c r="T382" s="10">
        <f t="shared" si="16"/>
        <v>472826622.62315774</v>
      </c>
      <c r="U382" s="9">
        <f t="shared" si="17"/>
        <v>472.82662262315773</v>
      </c>
    </row>
    <row r="383" spans="1:21" ht="15" x14ac:dyDescent="0.25">
      <c r="A383" s="3" t="s">
        <v>23</v>
      </c>
      <c r="B383" s="3" t="s">
        <v>23</v>
      </c>
      <c r="C383" s="4">
        <v>787</v>
      </c>
      <c r="D383" s="4" t="s">
        <v>194</v>
      </c>
      <c r="E383" s="4" t="str">
        <f t="shared" si="18"/>
        <v>787VN7256</v>
      </c>
      <c r="F383" s="2">
        <v>3.5</v>
      </c>
      <c r="G383" s="2">
        <v>1927</v>
      </c>
      <c r="H383" s="2">
        <v>13.9</v>
      </c>
      <c r="I383" s="2">
        <v>11.370000000000001</v>
      </c>
      <c r="J383" s="2">
        <v>2215015</v>
      </c>
      <c r="K383" s="2">
        <v>2143636</v>
      </c>
      <c r="L383" s="2">
        <v>6374569810.740099</v>
      </c>
      <c r="M383" s="2">
        <v>5536559156.3059998</v>
      </c>
      <c r="N383" s="2">
        <v>7317292.4340987802</v>
      </c>
      <c r="O383" s="2">
        <v>830693362</v>
      </c>
      <c r="P383" s="2">
        <v>3525016629.7564702</v>
      </c>
      <c r="Q383" s="2">
        <v>1370645708</v>
      </c>
      <c r="R383" s="2">
        <v>965661124.18585002</v>
      </c>
      <c r="S383" s="2">
        <v>1188709797.5706201</v>
      </c>
      <c r="T383" s="10">
        <f t="shared" si="16"/>
        <v>503573804.25092429</v>
      </c>
      <c r="U383" s="9">
        <f t="shared" si="17"/>
        <v>503.5738042509243</v>
      </c>
    </row>
    <row r="384" spans="1:21" ht="15" x14ac:dyDescent="0.25">
      <c r="A384" s="3" t="s">
        <v>23</v>
      </c>
      <c r="B384" s="3" t="s">
        <v>23</v>
      </c>
      <c r="C384" s="4">
        <v>787</v>
      </c>
      <c r="D384" s="4" t="s">
        <v>211</v>
      </c>
      <c r="E384" s="4" t="str">
        <f t="shared" si="18"/>
        <v>787VN7257</v>
      </c>
      <c r="F384" s="2">
        <v>1</v>
      </c>
      <c r="G384" s="2">
        <v>597</v>
      </c>
      <c r="H384" s="2">
        <v>4.21</v>
      </c>
      <c r="I384" s="2">
        <v>3.3499999999999996</v>
      </c>
      <c r="J384" s="2">
        <v>662805</v>
      </c>
      <c r="K384" s="2">
        <v>663938</v>
      </c>
      <c r="L384" s="2">
        <v>1844769967.7191191</v>
      </c>
      <c r="M384" s="2">
        <v>1810315870.507</v>
      </c>
      <c r="N384" s="2">
        <v>34454097.212118998</v>
      </c>
      <c r="O384" s="2">
        <v>0</v>
      </c>
      <c r="P384" s="2">
        <v>1118402749.3258889</v>
      </c>
      <c r="Q384" s="2">
        <v>379004569</v>
      </c>
      <c r="R384" s="2">
        <v>338652382.94738001</v>
      </c>
      <c r="S384" s="2">
        <v>400745797.37850797</v>
      </c>
      <c r="T384" s="10">
        <f t="shared" si="16"/>
        <v>559201374.66294444</v>
      </c>
      <c r="U384" s="9">
        <f t="shared" si="17"/>
        <v>559.20137466294443</v>
      </c>
    </row>
    <row r="385" spans="1:21" ht="15" x14ac:dyDescent="0.25">
      <c r="A385" s="3" t="s">
        <v>23</v>
      </c>
      <c r="B385" s="3" t="s">
        <v>23</v>
      </c>
      <c r="C385" s="4">
        <v>787</v>
      </c>
      <c r="D385" s="4" t="s">
        <v>195</v>
      </c>
      <c r="E385" s="4" t="str">
        <f t="shared" si="18"/>
        <v>787VN7258</v>
      </c>
      <c r="F385" s="2">
        <v>2</v>
      </c>
      <c r="G385" s="2">
        <v>605</v>
      </c>
      <c r="H385" s="2">
        <v>7.74</v>
      </c>
      <c r="I385" s="2">
        <v>6.29</v>
      </c>
      <c r="J385" s="2">
        <v>1325610</v>
      </c>
      <c r="K385" s="2">
        <v>676401</v>
      </c>
      <c r="L385" s="2">
        <v>2777364571.212481</v>
      </c>
      <c r="M385" s="2">
        <v>1891605063.24</v>
      </c>
      <c r="N385" s="2">
        <v>21815736.97247814</v>
      </c>
      <c r="O385" s="2">
        <v>863943771</v>
      </c>
      <c r="P385" s="2">
        <v>2044023647.351541</v>
      </c>
      <c r="Q385" s="2">
        <v>746605829</v>
      </c>
      <c r="R385" s="2">
        <v>566038460.18142998</v>
      </c>
      <c r="S385" s="2">
        <v>731379358.17011094</v>
      </c>
      <c r="T385" s="10">
        <f t="shared" si="16"/>
        <v>511005911.83788526</v>
      </c>
      <c r="U385" s="9">
        <f t="shared" si="17"/>
        <v>511.00591183788526</v>
      </c>
    </row>
    <row r="386" spans="1:21" ht="15" x14ac:dyDescent="0.25">
      <c r="A386" s="3" t="s">
        <v>23</v>
      </c>
      <c r="B386" s="3" t="s">
        <v>23</v>
      </c>
      <c r="C386" s="4">
        <v>787</v>
      </c>
      <c r="D386" s="4" t="s">
        <v>196</v>
      </c>
      <c r="E386" s="4" t="str">
        <f t="shared" si="18"/>
        <v>787VN7259</v>
      </c>
      <c r="F386" s="2">
        <v>2</v>
      </c>
      <c r="G386" s="2">
        <v>1189</v>
      </c>
      <c r="H386" s="2">
        <v>8.4699999999999989</v>
      </c>
      <c r="I386" s="2">
        <v>7.05</v>
      </c>
      <c r="J386" s="2">
        <v>1325610</v>
      </c>
      <c r="K386" s="2">
        <v>1316546</v>
      </c>
      <c r="L386" s="2">
        <v>3758608899.7424507</v>
      </c>
      <c r="M386" s="2">
        <v>3686765670.3410001</v>
      </c>
      <c r="N386" s="2">
        <v>64637613.401453994</v>
      </c>
      <c r="O386" s="2">
        <v>7205616</v>
      </c>
      <c r="P386" s="2">
        <v>2324782682.8647184</v>
      </c>
      <c r="Q386" s="2">
        <v>785169751</v>
      </c>
      <c r="R386" s="2">
        <v>696746008.09782994</v>
      </c>
      <c r="S386" s="2">
        <v>842866923.76688802</v>
      </c>
      <c r="T386" s="10">
        <f t="shared" si="16"/>
        <v>581195670.71617961</v>
      </c>
      <c r="U386" s="9">
        <f t="shared" si="17"/>
        <v>581.19567071617962</v>
      </c>
    </row>
    <row r="387" spans="1:21" ht="15" x14ac:dyDescent="0.25">
      <c r="A387" s="3" t="s">
        <v>23</v>
      </c>
      <c r="B387" s="3" t="s">
        <v>23</v>
      </c>
      <c r="C387" s="4">
        <v>787</v>
      </c>
      <c r="D387" s="4" t="s">
        <v>212</v>
      </c>
      <c r="E387" s="4" t="str">
        <f t="shared" si="18"/>
        <v>787VN7265</v>
      </c>
      <c r="F387" s="2">
        <v>1</v>
      </c>
      <c r="G387" s="2">
        <v>534</v>
      </c>
      <c r="H387" s="2">
        <v>4.75</v>
      </c>
      <c r="I387" s="2">
        <v>3.8</v>
      </c>
      <c r="J387" s="2">
        <v>704726</v>
      </c>
      <c r="K387" s="2">
        <v>593692</v>
      </c>
      <c r="L387" s="2">
        <v>1482184686.1842301</v>
      </c>
      <c r="M387" s="2">
        <v>1287049353.99</v>
      </c>
      <c r="N387" s="2">
        <v>19116072.19423024</v>
      </c>
      <c r="O387" s="2">
        <v>176019260</v>
      </c>
      <c r="P387" s="2">
        <v>1295521314.4052968</v>
      </c>
      <c r="Q387" s="2">
        <v>445773126</v>
      </c>
      <c r="R387" s="2">
        <v>380478500.94940001</v>
      </c>
      <c r="S387" s="2">
        <v>469269687.45589602</v>
      </c>
      <c r="T387" s="10">
        <f t="shared" si="16"/>
        <v>647760657.2026484</v>
      </c>
      <c r="U387" s="9">
        <f t="shared" si="17"/>
        <v>647.76065720264842</v>
      </c>
    </row>
    <row r="388" spans="1:21" ht="15" x14ac:dyDescent="0.25">
      <c r="A388" s="3" t="s">
        <v>23</v>
      </c>
      <c r="B388" s="3" t="s">
        <v>23</v>
      </c>
      <c r="C388" s="4">
        <v>787</v>
      </c>
      <c r="D388" s="4" t="s">
        <v>213</v>
      </c>
      <c r="E388" s="4" t="str">
        <f t="shared" si="18"/>
        <v>787VN7266</v>
      </c>
      <c r="F388" s="2">
        <v>0.5</v>
      </c>
      <c r="G388" s="2">
        <v>242</v>
      </c>
      <c r="H388" s="2">
        <v>1.93</v>
      </c>
      <c r="I388" s="2">
        <v>1.57</v>
      </c>
      <c r="J388" s="2">
        <v>310442</v>
      </c>
      <c r="K388" s="2">
        <v>271920</v>
      </c>
      <c r="L388" s="2">
        <v>579095389.16229403</v>
      </c>
      <c r="M388" s="2">
        <v>483457351.42799997</v>
      </c>
      <c r="N388" s="2">
        <v>-4360166.2657059496</v>
      </c>
      <c r="O388" s="2">
        <v>99998204</v>
      </c>
      <c r="P388" s="2">
        <v>444157134.793064</v>
      </c>
      <c r="Q388" s="2">
        <v>198113274</v>
      </c>
      <c r="R388" s="2">
        <v>115414142.84085</v>
      </c>
      <c r="S388" s="2">
        <v>130629717.952214</v>
      </c>
      <c r="T388" s="10">
        <f t="shared" ref="T388:T451" si="19">P388/F388/2</f>
        <v>444157134.793064</v>
      </c>
      <c r="U388" s="9">
        <f t="shared" ref="U388:U451" si="20">T388/10^6</f>
        <v>444.15713479306402</v>
      </c>
    </row>
    <row r="389" spans="1:21" ht="15" x14ac:dyDescent="0.25">
      <c r="A389" s="3" t="s">
        <v>23</v>
      </c>
      <c r="B389" s="3" t="s">
        <v>23</v>
      </c>
      <c r="C389" s="4">
        <v>787</v>
      </c>
      <c r="D389" s="4" t="s">
        <v>198</v>
      </c>
      <c r="E389" s="4" t="str">
        <f t="shared" si="18"/>
        <v>787VN7268</v>
      </c>
      <c r="F389" s="2">
        <v>5</v>
      </c>
      <c r="G389" s="2">
        <v>2408</v>
      </c>
      <c r="H389" s="2">
        <v>20.599999999999998</v>
      </c>
      <c r="I389" s="2">
        <v>16.54</v>
      </c>
      <c r="J389" s="2">
        <v>3314025</v>
      </c>
      <c r="K389" s="2">
        <v>2709003</v>
      </c>
      <c r="L389" s="2">
        <v>5364947784.3325253</v>
      </c>
      <c r="M389" s="2">
        <v>4469327242.0359993</v>
      </c>
      <c r="N389" s="2">
        <v>-3728244.7034733985</v>
      </c>
      <c r="O389" s="2">
        <v>899348787</v>
      </c>
      <c r="P389" s="2">
        <v>5047263103.499342</v>
      </c>
      <c r="Q389" s="2">
        <v>2118633085</v>
      </c>
      <c r="R389" s="2">
        <v>1318290486.1838703</v>
      </c>
      <c r="S389" s="2">
        <v>1610339532.3154719</v>
      </c>
      <c r="T389" s="10">
        <f t="shared" si="19"/>
        <v>504726310.34993422</v>
      </c>
      <c r="U389" s="9">
        <f t="shared" si="20"/>
        <v>504.72631034993424</v>
      </c>
    </row>
    <row r="390" spans="1:21" ht="15" x14ac:dyDescent="0.25">
      <c r="A390" s="3" t="s">
        <v>23</v>
      </c>
      <c r="B390" s="3" t="s">
        <v>23</v>
      </c>
      <c r="C390" s="4">
        <v>787</v>
      </c>
      <c r="D390" s="4" t="s">
        <v>199</v>
      </c>
      <c r="E390" s="4" t="str">
        <f t="shared" si="18"/>
        <v>787VN7269</v>
      </c>
      <c r="F390" s="2">
        <v>6.5</v>
      </c>
      <c r="G390" s="2">
        <v>2904</v>
      </c>
      <c r="H390" s="2">
        <v>28.120000000000005</v>
      </c>
      <c r="I390" s="2">
        <v>22.259999999999998</v>
      </c>
      <c r="J390" s="2">
        <v>4077667</v>
      </c>
      <c r="K390" s="2">
        <v>3252843</v>
      </c>
      <c r="L390" s="2">
        <v>6173431636.5362682</v>
      </c>
      <c r="M390" s="2">
        <v>5267131779.7709999</v>
      </c>
      <c r="N390" s="2">
        <v>6893116.7652662266</v>
      </c>
      <c r="O390" s="2">
        <v>899406740</v>
      </c>
      <c r="P390" s="2">
        <v>6232726904.8540955</v>
      </c>
      <c r="Q390" s="2">
        <v>2712270070</v>
      </c>
      <c r="R390" s="2">
        <v>1596777897.1491301</v>
      </c>
      <c r="S390" s="2">
        <v>1923678937.704968</v>
      </c>
      <c r="T390" s="10">
        <f t="shared" si="19"/>
        <v>479440531.14262271</v>
      </c>
      <c r="U390" s="9">
        <f t="shared" si="20"/>
        <v>479.44053114262272</v>
      </c>
    </row>
    <row r="391" spans="1:21" ht="15" x14ac:dyDescent="0.25">
      <c r="A391" s="3" t="s">
        <v>23</v>
      </c>
      <c r="B391" s="3" t="s">
        <v>23</v>
      </c>
      <c r="C391" s="4">
        <v>787</v>
      </c>
      <c r="D391" s="4" t="s">
        <v>200</v>
      </c>
      <c r="E391" s="4" t="str">
        <f t="shared" si="18"/>
        <v>787VN7275</v>
      </c>
      <c r="F391" s="2">
        <v>5</v>
      </c>
      <c r="G391" s="2">
        <v>2338</v>
      </c>
      <c r="H391" s="2">
        <v>21.02</v>
      </c>
      <c r="I391" s="2">
        <v>17.25</v>
      </c>
      <c r="J391" s="2">
        <v>3146341</v>
      </c>
      <c r="K391" s="2">
        <v>2617230</v>
      </c>
      <c r="L391" s="2">
        <v>5150287179.3946047</v>
      </c>
      <c r="M391" s="2">
        <v>4455641694.0280008</v>
      </c>
      <c r="N391" s="2">
        <v>-148855.63339554705</v>
      </c>
      <c r="O391" s="2">
        <v>694794341</v>
      </c>
      <c r="P391" s="2">
        <v>4813353171.6782112</v>
      </c>
      <c r="Q391" s="2">
        <v>2070393405</v>
      </c>
      <c r="R391" s="2">
        <v>1260128926.06603</v>
      </c>
      <c r="S391" s="2">
        <v>1482830840.61218</v>
      </c>
      <c r="T391" s="10">
        <f t="shared" si="19"/>
        <v>481335317.16782111</v>
      </c>
      <c r="U391" s="9">
        <f t="shared" si="20"/>
        <v>481.33531716782113</v>
      </c>
    </row>
    <row r="392" spans="1:21" ht="15" x14ac:dyDescent="0.25">
      <c r="A392" s="3" t="s">
        <v>23</v>
      </c>
      <c r="B392" s="3" t="s">
        <v>23</v>
      </c>
      <c r="C392" s="4">
        <v>787</v>
      </c>
      <c r="D392" s="4" t="s">
        <v>214</v>
      </c>
      <c r="E392" s="4" t="str">
        <f t="shared" si="18"/>
        <v>787VN7277</v>
      </c>
      <c r="F392" s="2">
        <v>0.5</v>
      </c>
      <c r="G392" s="2">
        <v>265</v>
      </c>
      <c r="H392" s="2">
        <v>2.2999999999999998</v>
      </c>
      <c r="I392" s="2">
        <v>1.88</v>
      </c>
      <c r="J392" s="2">
        <v>310442</v>
      </c>
      <c r="K392" s="2">
        <v>295713</v>
      </c>
      <c r="L392" s="2">
        <v>962082407.69070697</v>
      </c>
      <c r="M392" s="2">
        <v>789355583.47599995</v>
      </c>
      <c r="N392" s="2">
        <v>-9111480.7852930091</v>
      </c>
      <c r="O392" s="2">
        <v>181838305</v>
      </c>
      <c r="P392" s="2">
        <v>556621291.01843905</v>
      </c>
      <c r="Q392" s="2">
        <v>218662192</v>
      </c>
      <c r="R392" s="2">
        <v>148347781.53632</v>
      </c>
      <c r="S392" s="2">
        <v>189611317.48211899</v>
      </c>
      <c r="T392" s="10">
        <f t="shared" si="19"/>
        <v>556621291.01843905</v>
      </c>
      <c r="U392" s="9">
        <f t="shared" si="20"/>
        <v>556.62129101843902</v>
      </c>
    </row>
    <row r="393" spans="1:21" ht="15" x14ac:dyDescent="0.25">
      <c r="A393" s="3" t="s">
        <v>23</v>
      </c>
      <c r="B393" s="3" t="s">
        <v>23</v>
      </c>
      <c r="C393" s="4">
        <v>787</v>
      </c>
      <c r="D393" s="4" t="s">
        <v>202</v>
      </c>
      <c r="E393" s="4" t="str">
        <f t="shared" si="18"/>
        <v>787VN7279</v>
      </c>
      <c r="F393" s="2">
        <v>1</v>
      </c>
      <c r="G393" s="2">
        <v>468</v>
      </c>
      <c r="H393" s="2">
        <v>4.1500000000000004</v>
      </c>
      <c r="I393" s="2">
        <v>3.33</v>
      </c>
      <c r="J393" s="2">
        <v>620884</v>
      </c>
      <c r="K393" s="2">
        <v>521180</v>
      </c>
      <c r="L393" s="2">
        <v>1062280994.1077551</v>
      </c>
      <c r="M393" s="2">
        <v>1022022966.24</v>
      </c>
      <c r="N393" s="2">
        <v>-8096673.1322453097</v>
      </c>
      <c r="O393" s="2">
        <v>48354701</v>
      </c>
      <c r="P393" s="2">
        <v>943095120.92301297</v>
      </c>
      <c r="Q393" s="2">
        <v>395243189</v>
      </c>
      <c r="R393" s="2">
        <v>244514780.3028</v>
      </c>
      <c r="S393" s="2">
        <v>303337151.62021303</v>
      </c>
      <c r="T393" s="10">
        <f t="shared" si="19"/>
        <v>471547560.46150649</v>
      </c>
      <c r="U393" s="9">
        <f t="shared" si="20"/>
        <v>471.54756046150646</v>
      </c>
    </row>
    <row r="394" spans="1:21" ht="15" x14ac:dyDescent="0.25">
      <c r="A394" s="3" t="s">
        <v>23</v>
      </c>
      <c r="B394" s="3" t="s">
        <v>23</v>
      </c>
      <c r="C394" s="4">
        <v>787</v>
      </c>
      <c r="D394" s="4" t="s">
        <v>215</v>
      </c>
      <c r="E394" s="4" t="str">
        <f t="shared" si="18"/>
        <v>787VN7284</v>
      </c>
      <c r="F394" s="2">
        <v>0.5</v>
      </c>
      <c r="G394" s="2">
        <v>309</v>
      </c>
      <c r="H394" s="2">
        <v>2.02</v>
      </c>
      <c r="I394" s="2">
        <v>1.75</v>
      </c>
      <c r="J394" s="2">
        <v>352363</v>
      </c>
      <c r="K394" s="2">
        <v>345565</v>
      </c>
      <c r="L394" s="2">
        <v>910160292.62668502</v>
      </c>
      <c r="M394" s="2">
        <v>744205352.53100002</v>
      </c>
      <c r="N394" s="2">
        <v>-5674302.90431487</v>
      </c>
      <c r="O394" s="2">
        <v>171629243</v>
      </c>
      <c r="P394" s="2">
        <v>660466473.108145</v>
      </c>
      <c r="Q394" s="2">
        <v>237989064</v>
      </c>
      <c r="R394" s="2">
        <v>205229211.58034</v>
      </c>
      <c r="S394" s="2">
        <v>217248197.527805</v>
      </c>
      <c r="T394" s="10">
        <f t="shared" si="19"/>
        <v>660466473.108145</v>
      </c>
      <c r="U394" s="9">
        <f t="shared" si="20"/>
        <v>660.46647310814501</v>
      </c>
    </row>
    <row r="395" spans="1:21" ht="15" x14ac:dyDescent="0.25">
      <c r="A395" s="3" t="s">
        <v>23</v>
      </c>
      <c r="B395" s="3" t="s">
        <v>23</v>
      </c>
      <c r="C395" s="4">
        <v>787</v>
      </c>
      <c r="D395" s="4" t="s">
        <v>216</v>
      </c>
      <c r="E395" s="4" t="str">
        <f t="shared" si="18"/>
        <v>787VN7285</v>
      </c>
      <c r="F395" s="2">
        <v>0.5</v>
      </c>
      <c r="G395" s="2">
        <v>268</v>
      </c>
      <c r="H395" s="2">
        <v>2</v>
      </c>
      <c r="I395" s="2">
        <v>1.58</v>
      </c>
      <c r="J395" s="2">
        <v>352363</v>
      </c>
      <c r="K395" s="2">
        <v>303644</v>
      </c>
      <c r="L395" s="2">
        <v>764676194.29502904</v>
      </c>
      <c r="M395" s="2">
        <v>609899285.71000004</v>
      </c>
      <c r="N395" s="2">
        <v>-5879520.4149714699</v>
      </c>
      <c r="O395" s="2">
        <v>160656429</v>
      </c>
      <c r="P395" s="2">
        <v>605140751.49881101</v>
      </c>
      <c r="Q395" s="2">
        <v>210332842</v>
      </c>
      <c r="R395" s="2">
        <v>196328086.41086999</v>
      </c>
      <c r="S395" s="2">
        <v>198479823.08794099</v>
      </c>
      <c r="T395" s="10">
        <f t="shared" si="19"/>
        <v>605140751.49881101</v>
      </c>
      <c r="U395" s="9">
        <f t="shared" si="20"/>
        <v>605.14075149881103</v>
      </c>
    </row>
    <row r="396" spans="1:21" ht="15" x14ac:dyDescent="0.25">
      <c r="A396" s="3" t="s">
        <v>23</v>
      </c>
      <c r="B396" s="3" t="s">
        <v>23</v>
      </c>
      <c r="C396" s="4">
        <v>787</v>
      </c>
      <c r="D396" s="4" t="s">
        <v>203</v>
      </c>
      <c r="E396" s="4" t="str">
        <f t="shared" si="18"/>
        <v>787VN7287</v>
      </c>
      <c r="F396" s="2">
        <v>1.5</v>
      </c>
      <c r="G396" s="2">
        <v>871</v>
      </c>
      <c r="H396" s="2">
        <v>6.11</v>
      </c>
      <c r="I396" s="2">
        <v>4.9800000000000004</v>
      </c>
      <c r="J396" s="2">
        <v>1015168</v>
      </c>
      <c r="K396" s="2">
        <v>973247</v>
      </c>
      <c r="L396" s="2">
        <v>2238677270.4861922</v>
      </c>
      <c r="M396" s="2">
        <v>2037151674.0840001</v>
      </c>
      <c r="N396" s="2">
        <v>13768942.40219227</v>
      </c>
      <c r="O396" s="2">
        <v>187756654</v>
      </c>
      <c r="P396" s="2">
        <v>1630113075.4258142</v>
      </c>
      <c r="Q396" s="2">
        <v>583070076</v>
      </c>
      <c r="R396" s="2">
        <v>489210371.10385001</v>
      </c>
      <c r="S396" s="2">
        <v>557832628.32196403</v>
      </c>
      <c r="T396" s="10">
        <f t="shared" si="19"/>
        <v>543371025.14193809</v>
      </c>
      <c r="U396" s="9">
        <f t="shared" si="20"/>
        <v>543.37102514193805</v>
      </c>
    </row>
    <row r="397" spans="1:21" ht="15" x14ac:dyDescent="0.25">
      <c r="A397" s="3" t="s">
        <v>23</v>
      </c>
      <c r="B397" s="3" t="s">
        <v>23</v>
      </c>
      <c r="C397" s="4">
        <v>787</v>
      </c>
      <c r="D397" s="4" t="s">
        <v>217</v>
      </c>
      <c r="E397" s="4" t="str">
        <f t="shared" si="18"/>
        <v>787VN7297</v>
      </c>
      <c r="F397" s="2">
        <v>0.5</v>
      </c>
      <c r="G397" s="2">
        <v>321</v>
      </c>
      <c r="H397" s="2">
        <v>1.93</v>
      </c>
      <c r="I397" s="2">
        <v>1.67</v>
      </c>
      <c r="J397" s="2">
        <v>352363</v>
      </c>
      <c r="K397" s="2">
        <v>353496</v>
      </c>
      <c r="L397" s="2">
        <v>1003988571.81335</v>
      </c>
      <c r="M397" s="2">
        <v>985093500</v>
      </c>
      <c r="N397" s="2">
        <v>18895071.813352201</v>
      </c>
      <c r="O397" s="2">
        <v>0</v>
      </c>
      <c r="P397" s="2">
        <v>630715086.88768995</v>
      </c>
      <c r="Q397" s="2">
        <v>184526295</v>
      </c>
      <c r="R397" s="2">
        <v>205491878.49573001</v>
      </c>
      <c r="S397" s="2">
        <v>240696913.39196</v>
      </c>
      <c r="T397" s="10">
        <f t="shared" si="19"/>
        <v>630715086.88768995</v>
      </c>
      <c r="U397" s="9">
        <f t="shared" si="20"/>
        <v>630.71508688768995</v>
      </c>
    </row>
    <row r="398" spans="1:21" ht="15" x14ac:dyDescent="0.25">
      <c r="A398" s="5" t="s">
        <v>23</v>
      </c>
      <c r="B398" s="3" t="s">
        <v>23</v>
      </c>
      <c r="C398" s="4">
        <v>787</v>
      </c>
      <c r="D398" s="4" t="s">
        <v>218</v>
      </c>
      <c r="E398" s="4" t="str">
        <f t="shared" si="18"/>
        <v>787VN7555</v>
      </c>
      <c r="F398" s="2">
        <v>0.5</v>
      </c>
      <c r="G398" s="2">
        <v>197</v>
      </c>
      <c r="H398" s="2">
        <v>2.1800000000000002</v>
      </c>
      <c r="I398" s="2">
        <v>1.68</v>
      </c>
      <c r="J398" s="2">
        <v>310442</v>
      </c>
      <c r="K398" s="2">
        <v>222068</v>
      </c>
      <c r="L398" s="2">
        <v>595155262.92846799</v>
      </c>
      <c r="M398" s="2">
        <v>436681266.60000002</v>
      </c>
      <c r="N398" s="2">
        <v>-4443905.6715324596</v>
      </c>
      <c r="O398" s="2">
        <v>162917902</v>
      </c>
      <c r="P398" s="2">
        <v>491625282.00819898</v>
      </c>
      <c r="Q398" s="2">
        <v>199882714</v>
      </c>
      <c r="R398" s="2">
        <v>126359076.84542</v>
      </c>
      <c r="S398" s="2">
        <v>165383491.162779</v>
      </c>
      <c r="T398" s="10">
        <f t="shared" si="19"/>
        <v>491625282.00819898</v>
      </c>
      <c r="U398" s="9">
        <f t="shared" si="20"/>
        <v>491.62528200819895</v>
      </c>
    </row>
    <row r="399" spans="1:21" ht="15" x14ac:dyDescent="0.25">
      <c r="A399" s="5" t="s">
        <v>301</v>
      </c>
      <c r="B399" s="3" t="s">
        <v>42</v>
      </c>
      <c r="C399" s="4">
        <v>787</v>
      </c>
      <c r="D399" s="4" t="s">
        <v>293</v>
      </c>
      <c r="E399" s="4" t="str">
        <f t="shared" si="18"/>
        <v>787VN1287</v>
      </c>
      <c r="F399" s="2">
        <v>0.5</v>
      </c>
      <c r="G399" s="2">
        <v>233</v>
      </c>
      <c r="H399" s="2">
        <v>2.33</v>
      </c>
      <c r="I399" s="2">
        <v>1.92</v>
      </c>
      <c r="J399" s="2">
        <v>314552</v>
      </c>
      <c r="K399" s="2">
        <v>266336</v>
      </c>
      <c r="L399" s="2">
        <v>304650000</v>
      </c>
      <c r="M399" s="2">
        <v>304650000</v>
      </c>
      <c r="N399" s="2">
        <v>0</v>
      </c>
      <c r="O399" s="2">
        <v>0</v>
      </c>
      <c r="P399" s="2">
        <v>210681480.77522299</v>
      </c>
      <c r="Q399" s="2">
        <v>0</v>
      </c>
      <c r="R399" s="2">
        <v>66896284.61485</v>
      </c>
      <c r="S399" s="2">
        <v>143785196.160373</v>
      </c>
      <c r="T399" s="10">
        <f t="shared" si="19"/>
        <v>210681480.77522299</v>
      </c>
      <c r="U399" s="9">
        <f t="shared" si="20"/>
        <v>210.68148077522298</v>
      </c>
    </row>
    <row r="400" spans="1:21" ht="15" x14ac:dyDescent="0.25">
      <c r="A400" s="3" t="s">
        <v>28</v>
      </c>
      <c r="B400" s="3" t="s">
        <v>28</v>
      </c>
      <c r="C400" s="4">
        <v>330</v>
      </c>
      <c r="D400" s="4" t="s">
        <v>228</v>
      </c>
      <c r="E400" s="4" t="str">
        <f t="shared" si="18"/>
        <v>330VN105</v>
      </c>
      <c r="F400" s="2">
        <v>0.5</v>
      </c>
      <c r="G400" s="2">
        <v>172</v>
      </c>
      <c r="H400" s="2">
        <v>1.32</v>
      </c>
      <c r="I400" s="2">
        <v>1.08</v>
      </c>
      <c r="J400" s="2">
        <v>168560</v>
      </c>
      <c r="K400" s="2">
        <v>102942</v>
      </c>
      <c r="L400" s="2">
        <v>149040986.66940999</v>
      </c>
      <c r="M400" s="2">
        <v>135694137.59200001</v>
      </c>
      <c r="N400" s="2">
        <v>3162775.0774103301</v>
      </c>
      <c r="O400" s="2">
        <v>10184074</v>
      </c>
      <c r="P400" s="2">
        <v>373594129.750911</v>
      </c>
      <c r="Q400" s="2">
        <v>143036843</v>
      </c>
      <c r="R400" s="2">
        <v>114550121.53376999</v>
      </c>
      <c r="S400" s="2">
        <v>116007165.217141</v>
      </c>
      <c r="T400" s="10">
        <f t="shared" si="19"/>
        <v>373594129.750911</v>
      </c>
      <c r="U400" s="9">
        <f t="shared" si="20"/>
        <v>373.59412975091101</v>
      </c>
    </row>
    <row r="401" spans="1:21" ht="15" x14ac:dyDescent="0.25">
      <c r="A401" s="3" t="s">
        <v>28</v>
      </c>
      <c r="B401" s="3" t="s">
        <v>28</v>
      </c>
      <c r="C401" s="4">
        <v>330</v>
      </c>
      <c r="D401" s="4" t="s">
        <v>229</v>
      </c>
      <c r="E401" s="4" t="str">
        <f t="shared" si="18"/>
        <v>330VN110</v>
      </c>
      <c r="F401" s="2">
        <v>11</v>
      </c>
      <c r="G401" s="2">
        <v>4975</v>
      </c>
      <c r="H401" s="2">
        <v>28.51</v>
      </c>
      <c r="I401" s="2">
        <v>21.629999999999995</v>
      </c>
      <c r="J401" s="2">
        <v>3674608</v>
      </c>
      <c r="K401" s="2">
        <v>2952810</v>
      </c>
      <c r="L401" s="2">
        <v>8973576705.3703403</v>
      </c>
      <c r="M401" s="2">
        <v>7822345027.6129999</v>
      </c>
      <c r="N401" s="2">
        <v>164454602.7573387</v>
      </c>
      <c r="O401" s="2">
        <v>986777075</v>
      </c>
      <c r="P401" s="2">
        <v>8526688275.8755798</v>
      </c>
      <c r="Q401" s="2">
        <v>3135618093</v>
      </c>
      <c r="R401" s="2">
        <v>2729573404.6777802</v>
      </c>
      <c r="S401" s="2">
        <v>2662224110.1977987</v>
      </c>
      <c r="T401" s="10">
        <f t="shared" si="19"/>
        <v>387576739.81252635</v>
      </c>
      <c r="U401" s="9">
        <f t="shared" si="20"/>
        <v>387.57673981252634</v>
      </c>
    </row>
    <row r="402" spans="1:21" ht="15" x14ac:dyDescent="0.25">
      <c r="A402" s="3" t="s">
        <v>28</v>
      </c>
      <c r="B402" s="3" t="s">
        <v>28</v>
      </c>
      <c r="C402" s="4">
        <v>330</v>
      </c>
      <c r="D402" s="4" t="s">
        <v>230</v>
      </c>
      <c r="E402" s="4" t="str">
        <f t="shared" si="18"/>
        <v>330VN112</v>
      </c>
      <c r="F402" s="2">
        <v>0.5</v>
      </c>
      <c r="G402" s="2">
        <v>170</v>
      </c>
      <c r="H402" s="2">
        <v>1.35</v>
      </c>
      <c r="I402" s="2">
        <v>0.87</v>
      </c>
      <c r="J402" s="2">
        <v>168560</v>
      </c>
      <c r="K402" s="2">
        <v>101738</v>
      </c>
      <c r="L402" s="2">
        <v>270711869.708</v>
      </c>
      <c r="M402" s="2">
        <v>232969933.708</v>
      </c>
      <c r="N402" s="2">
        <v>0</v>
      </c>
      <c r="O402" s="2">
        <v>37741936</v>
      </c>
      <c r="P402" s="2">
        <v>375622568.10328102</v>
      </c>
      <c r="Q402" s="2">
        <v>144049976</v>
      </c>
      <c r="R402" s="2">
        <v>116095696.85143</v>
      </c>
      <c r="S402" s="2">
        <v>115476895.25185101</v>
      </c>
      <c r="T402" s="10">
        <f t="shared" si="19"/>
        <v>375622568.10328102</v>
      </c>
      <c r="U402" s="9">
        <f t="shared" si="20"/>
        <v>375.62256810328103</v>
      </c>
    </row>
    <row r="403" spans="1:21" ht="15" x14ac:dyDescent="0.25">
      <c r="A403" s="3" t="s">
        <v>28</v>
      </c>
      <c r="B403" s="3" t="s">
        <v>28</v>
      </c>
      <c r="C403" s="4">
        <v>330</v>
      </c>
      <c r="D403" s="4" t="s">
        <v>231</v>
      </c>
      <c r="E403" s="4" t="str">
        <f t="shared" si="18"/>
        <v>330VN113</v>
      </c>
      <c r="F403" s="2">
        <v>11</v>
      </c>
      <c r="G403" s="2">
        <v>5091</v>
      </c>
      <c r="H403" s="2">
        <v>34.81</v>
      </c>
      <c r="I403" s="2">
        <v>24.75</v>
      </c>
      <c r="J403" s="2">
        <v>3674608</v>
      </c>
      <c r="K403" s="2">
        <v>3013010</v>
      </c>
      <c r="L403" s="2">
        <v>7783362141.6569796</v>
      </c>
      <c r="M403" s="2">
        <v>7556821622.1079988</v>
      </c>
      <c r="N403" s="2">
        <v>135487268.54898161</v>
      </c>
      <c r="O403" s="2">
        <v>91053251</v>
      </c>
      <c r="P403" s="2">
        <v>9377711446.6246033</v>
      </c>
      <c r="Q403" s="2">
        <v>3557574616</v>
      </c>
      <c r="R403" s="2">
        <v>2898183761.5850196</v>
      </c>
      <c r="S403" s="2">
        <v>2922843507.0395837</v>
      </c>
      <c r="T403" s="10">
        <f t="shared" si="19"/>
        <v>426259611.21020925</v>
      </c>
      <c r="U403" s="9">
        <f t="shared" si="20"/>
        <v>426.25961121020924</v>
      </c>
    </row>
    <row r="404" spans="1:21" ht="15" x14ac:dyDescent="0.25">
      <c r="A404" s="3" t="s">
        <v>28</v>
      </c>
      <c r="B404" s="3" t="s">
        <v>28</v>
      </c>
      <c r="C404" s="4">
        <v>330</v>
      </c>
      <c r="D404" s="4" t="s">
        <v>232</v>
      </c>
      <c r="E404" s="4" t="str">
        <f t="shared" si="18"/>
        <v>330VN117</v>
      </c>
      <c r="F404" s="2">
        <v>0.5</v>
      </c>
      <c r="G404" s="2">
        <v>192</v>
      </c>
      <c r="H404" s="2">
        <v>1.35</v>
      </c>
      <c r="I404" s="2">
        <v>0.93</v>
      </c>
      <c r="J404" s="2">
        <v>168560</v>
      </c>
      <c r="K404" s="2">
        <v>114982</v>
      </c>
      <c r="L404" s="2">
        <v>281551991.01599997</v>
      </c>
      <c r="M404" s="2">
        <v>279305557.01599997</v>
      </c>
      <c r="N404" s="2">
        <v>0</v>
      </c>
      <c r="O404" s="2">
        <v>2246434</v>
      </c>
      <c r="P404" s="2">
        <v>389545957.282157</v>
      </c>
      <c r="Q404" s="2">
        <v>147949340</v>
      </c>
      <c r="R404" s="2">
        <v>121412484.45499</v>
      </c>
      <c r="S404" s="2">
        <v>120184132.827167</v>
      </c>
      <c r="T404" s="10">
        <f t="shared" si="19"/>
        <v>389545957.282157</v>
      </c>
      <c r="U404" s="9">
        <f t="shared" si="20"/>
        <v>389.54595728215702</v>
      </c>
    </row>
    <row r="405" spans="1:21" ht="15" x14ac:dyDescent="0.25">
      <c r="A405" s="3" t="s">
        <v>28</v>
      </c>
      <c r="B405" s="3" t="s">
        <v>28</v>
      </c>
      <c r="C405" s="4">
        <v>330</v>
      </c>
      <c r="D405" s="4" t="s">
        <v>233</v>
      </c>
      <c r="E405" s="4" t="str">
        <f t="shared" si="18"/>
        <v>330VN122</v>
      </c>
      <c r="F405" s="2">
        <v>20.5</v>
      </c>
      <c r="G405" s="2">
        <v>9519</v>
      </c>
      <c r="H405" s="2">
        <v>54.32</v>
      </c>
      <c r="I405" s="2">
        <v>38.47</v>
      </c>
      <c r="J405" s="2">
        <v>6801396</v>
      </c>
      <c r="K405" s="2">
        <v>5620272</v>
      </c>
      <c r="L405" s="2">
        <v>14334034066.214436</v>
      </c>
      <c r="M405" s="2">
        <v>13460932140.184002</v>
      </c>
      <c r="N405" s="2">
        <v>193598226.03043398</v>
      </c>
      <c r="O405" s="2">
        <v>679503700</v>
      </c>
      <c r="P405" s="2">
        <v>15161427398.21298</v>
      </c>
      <c r="Q405" s="2">
        <v>5583726509</v>
      </c>
      <c r="R405" s="2">
        <v>4899171597.0388393</v>
      </c>
      <c r="S405" s="2">
        <v>4679319451.1741333</v>
      </c>
      <c r="T405" s="10">
        <f t="shared" si="19"/>
        <v>369790912.15153611</v>
      </c>
      <c r="U405" s="9">
        <f t="shared" si="20"/>
        <v>369.79091215153613</v>
      </c>
    </row>
    <row r="406" spans="1:21" ht="15" x14ac:dyDescent="0.25">
      <c r="A406" s="3" t="s">
        <v>28</v>
      </c>
      <c r="B406" s="3" t="s">
        <v>28</v>
      </c>
      <c r="C406" s="4">
        <v>330</v>
      </c>
      <c r="D406" s="4" t="s">
        <v>234</v>
      </c>
      <c r="E406" s="4" t="str">
        <f t="shared" si="18"/>
        <v>330VN124</v>
      </c>
      <c r="F406" s="2">
        <v>1</v>
      </c>
      <c r="G406" s="2">
        <v>393</v>
      </c>
      <c r="H406" s="2">
        <v>2.6500000000000004</v>
      </c>
      <c r="I406" s="2">
        <v>1.72</v>
      </c>
      <c r="J406" s="2">
        <v>328692</v>
      </c>
      <c r="K406" s="2">
        <v>233576</v>
      </c>
      <c r="L406" s="2">
        <v>458425115.58521402</v>
      </c>
      <c r="M406" s="2">
        <v>415922657.02700001</v>
      </c>
      <c r="N406" s="2">
        <v>474703.5582143584</v>
      </c>
      <c r="O406" s="2">
        <v>42027755</v>
      </c>
      <c r="P406" s="2">
        <v>674893094.98540306</v>
      </c>
      <c r="Q406" s="2">
        <v>256747364</v>
      </c>
      <c r="R406" s="2">
        <v>219732979.96731001</v>
      </c>
      <c r="S406" s="2">
        <v>198412751.01809281</v>
      </c>
      <c r="T406" s="10">
        <f t="shared" si="19"/>
        <v>337446547.49270153</v>
      </c>
      <c r="U406" s="9">
        <f t="shared" si="20"/>
        <v>337.44654749270154</v>
      </c>
    </row>
    <row r="407" spans="1:21" ht="15" x14ac:dyDescent="0.25">
      <c r="A407" s="3" t="s">
        <v>28</v>
      </c>
      <c r="B407" s="3" t="s">
        <v>28</v>
      </c>
      <c r="C407" s="4">
        <v>330</v>
      </c>
      <c r="D407" s="4" t="s">
        <v>235</v>
      </c>
      <c r="E407" s="4" t="str">
        <f t="shared" si="18"/>
        <v>330VN125</v>
      </c>
      <c r="F407" s="2">
        <v>20.5</v>
      </c>
      <c r="G407" s="2">
        <v>9555</v>
      </c>
      <c r="H407" s="2">
        <v>61.199999999999996</v>
      </c>
      <c r="I407" s="2">
        <v>42.060000000000009</v>
      </c>
      <c r="J407" s="2">
        <v>6801396</v>
      </c>
      <c r="K407" s="2">
        <v>5666024</v>
      </c>
      <c r="L407" s="2">
        <v>14198602356.298027</v>
      </c>
      <c r="M407" s="2">
        <v>13319530147.653996</v>
      </c>
      <c r="N407" s="2">
        <v>220484582.64402404</v>
      </c>
      <c r="O407" s="2">
        <v>658587626</v>
      </c>
      <c r="P407" s="2">
        <v>16101104973.930328</v>
      </c>
      <c r="Q407" s="2">
        <v>6016848233</v>
      </c>
      <c r="R407" s="2">
        <v>5111034464.2367105</v>
      </c>
      <c r="S407" s="2">
        <v>4974088550.6936159</v>
      </c>
      <c r="T407" s="10">
        <f t="shared" si="19"/>
        <v>392709877.41293484</v>
      </c>
      <c r="U407" s="9">
        <f t="shared" si="20"/>
        <v>392.70987741293482</v>
      </c>
    </row>
    <row r="408" spans="1:21" ht="15" x14ac:dyDescent="0.25">
      <c r="A408" s="3" t="s">
        <v>28</v>
      </c>
      <c r="B408" s="3" t="s">
        <v>28</v>
      </c>
      <c r="C408" s="4">
        <v>330</v>
      </c>
      <c r="D408" s="4" t="s">
        <v>236</v>
      </c>
      <c r="E408" s="4" t="str">
        <f t="shared" si="18"/>
        <v>330VN126</v>
      </c>
      <c r="F408" s="2">
        <v>2</v>
      </c>
      <c r="G408" s="2">
        <v>729</v>
      </c>
      <c r="H408" s="2">
        <v>4.75</v>
      </c>
      <c r="I408" s="2">
        <v>3.7699999999999996</v>
      </c>
      <c r="J408" s="2">
        <v>674240</v>
      </c>
      <c r="K408" s="2">
        <v>432838</v>
      </c>
      <c r="L408" s="2">
        <v>870818777.15304804</v>
      </c>
      <c r="M408" s="2">
        <v>807487052.69799995</v>
      </c>
      <c r="N408" s="2">
        <v>11321837.455047609</v>
      </c>
      <c r="O408" s="2">
        <v>52009887</v>
      </c>
      <c r="P408" s="2">
        <v>1403851471.503042</v>
      </c>
      <c r="Q408" s="2">
        <v>538373882</v>
      </c>
      <c r="R408" s="2">
        <v>445798824.96105999</v>
      </c>
      <c r="S408" s="2">
        <v>419678764.54198217</v>
      </c>
      <c r="T408" s="10">
        <f t="shared" si="19"/>
        <v>350962867.8757605</v>
      </c>
      <c r="U408" s="9">
        <f t="shared" si="20"/>
        <v>350.96286787576048</v>
      </c>
    </row>
    <row r="409" spans="1:21" ht="15" x14ac:dyDescent="0.25">
      <c r="A409" s="3" t="s">
        <v>28</v>
      </c>
      <c r="B409" s="3" t="s">
        <v>28</v>
      </c>
      <c r="C409" s="4">
        <v>330</v>
      </c>
      <c r="D409" s="4" t="s">
        <v>237</v>
      </c>
      <c r="E409" s="4" t="str">
        <f t="shared" si="18"/>
        <v>330VN127</v>
      </c>
      <c r="F409" s="2">
        <v>0.5</v>
      </c>
      <c r="G409" s="2">
        <v>178</v>
      </c>
      <c r="H409" s="2">
        <v>1.42</v>
      </c>
      <c r="I409" s="2">
        <v>0.9</v>
      </c>
      <c r="J409" s="2">
        <v>160132</v>
      </c>
      <c r="K409" s="2">
        <v>106554</v>
      </c>
      <c r="L409" s="2">
        <v>252536097.131556</v>
      </c>
      <c r="M409" s="2">
        <v>251032704.42300001</v>
      </c>
      <c r="N409" s="2">
        <v>1503392.70855589</v>
      </c>
      <c r="O409" s="2">
        <v>0</v>
      </c>
      <c r="P409" s="2">
        <v>344943781.98179299</v>
      </c>
      <c r="Q409" s="2">
        <v>135905423</v>
      </c>
      <c r="R409" s="2">
        <v>110252091.90989999</v>
      </c>
      <c r="S409" s="2">
        <v>98786267.071893394</v>
      </c>
      <c r="T409" s="10">
        <f t="shared" si="19"/>
        <v>344943781.98179299</v>
      </c>
      <c r="U409" s="9">
        <f t="shared" si="20"/>
        <v>344.94378198179299</v>
      </c>
    </row>
    <row r="410" spans="1:21" ht="15" x14ac:dyDescent="0.25">
      <c r="A410" s="3" t="s">
        <v>28</v>
      </c>
      <c r="B410" s="3" t="s">
        <v>28</v>
      </c>
      <c r="C410" s="4">
        <v>330</v>
      </c>
      <c r="D410" s="4" t="s">
        <v>238</v>
      </c>
      <c r="E410" s="4" t="str">
        <f t="shared" si="18"/>
        <v>330VN128</v>
      </c>
      <c r="F410" s="2">
        <v>1.5</v>
      </c>
      <c r="G410" s="2">
        <v>742</v>
      </c>
      <c r="H410" s="2">
        <v>4.1300000000000008</v>
      </c>
      <c r="I410" s="2">
        <v>3.17</v>
      </c>
      <c r="J410" s="2">
        <v>505680</v>
      </c>
      <c r="K410" s="2">
        <v>441868</v>
      </c>
      <c r="L410" s="2">
        <v>1055166685.151438</v>
      </c>
      <c r="M410" s="2">
        <v>997018680.67000008</v>
      </c>
      <c r="N410" s="2">
        <v>4759794.4814375397</v>
      </c>
      <c r="O410" s="2">
        <v>53388210</v>
      </c>
      <c r="P410" s="2">
        <v>1291048879.0771899</v>
      </c>
      <c r="Q410" s="2">
        <v>483613049</v>
      </c>
      <c r="R410" s="2">
        <v>407724303.70175993</v>
      </c>
      <c r="S410" s="2">
        <v>400599548.37542999</v>
      </c>
      <c r="T410" s="10">
        <f t="shared" si="19"/>
        <v>430349626.35906333</v>
      </c>
      <c r="U410" s="9">
        <f t="shared" si="20"/>
        <v>430.34962635906334</v>
      </c>
    </row>
    <row r="411" spans="1:21" ht="15" x14ac:dyDescent="0.25">
      <c r="A411" s="3" t="s">
        <v>28</v>
      </c>
      <c r="B411" s="3" t="s">
        <v>28</v>
      </c>
      <c r="C411" s="4">
        <v>330</v>
      </c>
      <c r="D411" s="4" t="s">
        <v>239</v>
      </c>
      <c r="E411" s="4" t="str">
        <f t="shared" si="18"/>
        <v>330VN129</v>
      </c>
      <c r="F411" s="2">
        <v>2.5</v>
      </c>
      <c r="G411" s="2">
        <v>968</v>
      </c>
      <c r="H411" s="2">
        <v>7.04</v>
      </c>
      <c r="I411" s="2">
        <v>4.91</v>
      </c>
      <c r="J411" s="2">
        <v>842800</v>
      </c>
      <c r="K411" s="2">
        <v>577920</v>
      </c>
      <c r="L411" s="2">
        <v>1579021208.2926788</v>
      </c>
      <c r="M411" s="2">
        <v>1556294016.7809999</v>
      </c>
      <c r="N411" s="2">
        <v>10511763.511678729</v>
      </c>
      <c r="O411" s="2">
        <v>12215428</v>
      </c>
      <c r="P411" s="2">
        <v>1865327838.8131242</v>
      </c>
      <c r="Q411" s="2">
        <v>731111958</v>
      </c>
      <c r="R411" s="2">
        <v>579541790.28682005</v>
      </c>
      <c r="S411" s="2">
        <v>555479955.52630401</v>
      </c>
      <c r="T411" s="10">
        <f t="shared" si="19"/>
        <v>373065567.76262486</v>
      </c>
      <c r="U411" s="9">
        <f t="shared" si="20"/>
        <v>373.06556776262488</v>
      </c>
    </row>
    <row r="412" spans="1:21" ht="15" x14ac:dyDescent="0.25">
      <c r="A412" s="3" t="s">
        <v>28</v>
      </c>
      <c r="B412" s="3" t="s">
        <v>28</v>
      </c>
      <c r="C412" s="4">
        <v>330</v>
      </c>
      <c r="D412" s="4" t="s">
        <v>240</v>
      </c>
      <c r="E412" s="4" t="str">
        <f t="shared" si="18"/>
        <v>330VN130</v>
      </c>
      <c r="F412" s="2">
        <v>1.5</v>
      </c>
      <c r="G412" s="2">
        <v>466</v>
      </c>
      <c r="H412" s="2">
        <v>3.67</v>
      </c>
      <c r="I412" s="2">
        <v>2.86</v>
      </c>
      <c r="J412" s="2">
        <v>505680</v>
      </c>
      <c r="K412" s="2">
        <v>276920</v>
      </c>
      <c r="L412" s="2">
        <v>478920176.641819</v>
      </c>
      <c r="M412" s="2">
        <v>438470853.98000002</v>
      </c>
      <c r="N412" s="2">
        <v>6711039.6618189802</v>
      </c>
      <c r="O412" s="2">
        <v>33738283</v>
      </c>
      <c r="P412" s="2">
        <v>1141885495.7323599</v>
      </c>
      <c r="Q412" s="2">
        <v>442268615</v>
      </c>
      <c r="R412" s="2">
        <v>346502613.17629999</v>
      </c>
      <c r="S412" s="2">
        <v>353114267.55606002</v>
      </c>
      <c r="T412" s="10">
        <f t="shared" si="19"/>
        <v>380628498.57745332</v>
      </c>
      <c r="U412" s="9">
        <f t="shared" si="20"/>
        <v>380.62849857745334</v>
      </c>
    </row>
    <row r="413" spans="1:21" ht="15" x14ac:dyDescent="0.25">
      <c r="A413" s="3" t="s">
        <v>28</v>
      </c>
      <c r="B413" s="3" t="s">
        <v>28</v>
      </c>
      <c r="C413" s="4">
        <v>330</v>
      </c>
      <c r="D413" s="4" t="s">
        <v>241</v>
      </c>
      <c r="E413" s="4" t="str">
        <f t="shared" si="18"/>
        <v>330VN131</v>
      </c>
      <c r="F413" s="2">
        <v>1</v>
      </c>
      <c r="G413" s="2">
        <v>433</v>
      </c>
      <c r="H413" s="2">
        <v>3.15</v>
      </c>
      <c r="I413" s="2">
        <v>2.15</v>
      </c>
      <c r="J413" s="2">
        <v>337120</v>
      </c>
      <c r="K413" s="2">
        <v>259462</v>
      </c>
      <c r="L413" s="2">
        <v>593370048.296</v>
      </c>
      <c r="M413" s="2">
        <v>581556410.296</v>
      </c>
      <c r="N413" s="2">
        <v>870000</v>
      </c>
      <c r="O413" s="2">
        <v>10943638</v>
      </c>
      <c r="P413" s="2">
        <v>884886927.35992503</v>
      </c>
      <c r="Q413" s="2">
        <v>341567152</v>
      </c>
      <c r="R413" s="2">
        <v>270608304.96171999</v>
      </c>
      <c r="S413" s="2">
        <v>272711470.39820504</v>
      </c>
      <c r="T413" s="10">
        <f t="shared" si="19"/>
        <v>442443463.67996252</v>
      </c>
      <c r="U413" s="9">
        <f t="shared" si="20"/>
        <v>442.44346367996252</v>
      </c>
    </row>
    <row r="414" spans="1:21" ht="15" x14ac:dyDescent="0.25">
      <c r="A414" s="3" t="s">
        <v>28</v>
      </c>
      <c r="B414" s="3" t="s">
        <v>28</v>
      </c>
      <c r="C414" s="4">
        <v>330</v>
      </c>
      <c r="D414" s="4" t="s">
        <v>242</v>
      </c>
      <c r="E414" s="4" t="str">
        <f t="shared" si="18"/>
        <v>330VN132</v>
      </c>
      <c r="F414" s="2">
        <v>16.5</v>
      </c>
      <c r="G414" s="2">
        <v>7625</v>
      </c>
      <c r="H414" s="2">
        <v>45.25</v>
      </c>
      <c r="I414" s="2">
        <v>31.099999999999991</v>
      </c>
      <c r="J414" s="2">
        <v>5495056</v>
      </c>
      <c r="K414" s="2">
        <v>4510184</v>
      </c>
      <c r="L414" s="2">
        <v>11543535965.702192</v>
      </c>
      <c r="M414" s="2">
        <v>10581105820.693001</v>
      </c>
      <c r="N414" s="2">
        <v>166022696.00919425</v>
      </c>
      <c r="O414" s="2">
        <v>796407449</v>
      </c>
      <c r="P414" s="2">
        <v>12411408179.865587</v>
      </c>
      <c r="Q414" s="2">
        <v>4627264786</v>
      </c>
      <c r="R414" s="2">
        <v>4005210070.4298697</v>
      </c>
      <c r="S414" s="2">
        <v>3775152976.4357166</v>
      </c>
      <c r="T414" s="10">
        <f t="shared" si="19"/>
        <v>376103278.17774504</v>
      </c>
      <c r="U414" s="9">
        <f t="shared" si="20"/>
        <v>376.10327817774504</v>
      </c>
    </row>
    <row r="415" spans="1:21" ht="15" x14ac:dyDescent="0.25">
      <c r="A415" s="3" t="s">
        <v>28</v>
      </c>
      <c r="B415" s="3" t="s">
        <v>28</v>
      </c>
      <c r="C415" s="4">
        <v>330</v>
      </c>
      <c r="D415" s="4" t="s">
        <v>243</v>
      </c>
      <c r="E415" s="4" t="str">
        <f t="shared" si="18"/>
        <v>330VN133</v>
      </c>
      <c r="F415" s="2">
        <v>1</v>
      </c>
      <c r="G415" s="2">
        <v>460</v>
      </c>
      <c r="H415" s="2">
        <v>2.75</v>
      </c>
      <c r="I415" s="2">
        <v>1.86</v>
      </c>
      <c r="J415" s="2">
        <v>337120</v>
      </c>
      <c r="K415" s="2">
        <v>275114</v>
      </c>
      <c r="L415" s="2">
        <v>862699875.17700005</v>
      </c>
      <c r="M415" s="2">
        <v>846131183.17700005</v>
      </c>
      <c r="N415" s="2">
        <v>2710000</v>
      </c>
      <c r="O415" s="2">
        <v>13858692</v>
      </c>
      <c r="P415" s="2">
        <v>808650103.93097496</v>
      </c>
      <c r="Q415" s="2">
        <v>303388883</v>
      </c>
      <c r="R415" s="2">
        <v>253302291.10162002</v>
      </c>
      <c r="S415" s="2">
        <v>251958929.829355</v>
      </c>
      <c r="T415" s="10">
        <f t="shared" si="19"/>
        <v>404325051.96548748</v>
      </c>
      <c r="U415" s="9">
        <f t="shared" si="20"/>
        <v>404.32505196548749</v>
      </c>
    </row>
    <row r="416" spans="1:21" ht="15" x14ac:dyDescent="0.25">
      <c r="A416" s="3" t="s">
        <v>28</v>
      </c>
      <c r="B416" s="3" t="s">
        <v>28</v>
      </c>
      <c r="C416" s="4">
        <v>330</v>
      </c>
      <c r="D416" s="4" t="s">
        <v>244</v>
      </c>
      <c r="E416" s="4" t="str">
        <f t="shared" si="18"/>
        <v>330VN135</v>
      </c>
      <c r="F416" s="2">
        <v>16</v>
      </c>
      <c r="G416" s="2">
        <v>7088</v>
      </c>
      <c r="H416" s="2">
        <v>44.740000000000009</v>
      </c>
      <c r="I416" s="2">
        <v>31.450000000000003</v>
      </c>
      <c r="J416" s="2">
        <v>5326496</v>
      </c>
      <c r="K416" s="2">
        <v>4210388</v>
      </c>
      <c r="L416" s="2">
        <v>10733550117.372578</v>
      </c>
      <c r="M416" s="2">
        <v>10195752346.383999</v>
      </c>
      <c r="N416" s="2">
        <v>144401629.98857993</v>
      </c>
      <c r="O416" s="2">
        <v>393396141</v>
      </c>
      <c r="P416" s="2">
        <v>12149475019.323332</v>
      </c>
      <c r="Q416" s="2">
        <v>4546794500</v>
      </c>
      <c r="R416" s="2">
        <v>3893324258.4045897</v>
      </c>
      <c r="S416" s="2">
        <v>3711901400.9187431</v>
      </c>
      <c r="T416" s="10">
        <f t="shared" si="19"/>
        <v>379671094.35385412</v>
      </c>
      <c r="U416" s="9">
        <f t="shared" si="20"/>
        <v>379.67109435385413</v>
      </c>
    </row>
    <row r="417" spans="1:21" ht="15" x14ac:dyDescent="0.25">
      <c r="A417" s="3" t="s">
        <v>28</v>
      </c>
      <c r="B417" s="3" t="s">
        <v>28</v>
      </c>
      <c r="C417" s="4">
        <v>330</v>
      </c>
      <c r="D417" s="4" t="s">
        <v>245</v>
      </c>
      <c r="E417" s="4" t="str">
        <f t="shared" si="18"/>
        <v>330VN136</v>
      </c>
      <c r="F417" s="2">
        <v>1.5</v>
      </c>
      <c r="G417" s="2">
        <v>709</v>
      </c>
      <c r="H417" s="2">
        <v>3.9499999999999997</v>
      </c>
      <c r="I417" s="2">
        <v>3</v>
      </c>
      <c r="J417" s="2">
        <v>497252</v>
      </c>
      <c r="K417" s="2">
        <v>422604</v>
      </c>
      <c r="L417" s="2">
        <v>1197624179.6631451</v>
      </c>
      <c r="M417" s="2">
        <v>1087376252.1630001</v>
      </c>
      <c r="N417" s="2">
        <v>4403378.5001448207</v>
      </c>
      <c r="O417" s="2">
        <v>105844549</v>
      </c>
      <c r="P417" s="2">
        <v>1206459163.851207</v>
      </c>
      <c r="Q417" s="2">
        <v>442347061</v>
      </c>
      <c r="R417" s="2">
        <v>388107418.62178999</v>
      </c>
      <c r="S417" s="2">
        <v>376004684.22941703</v>
      </c>
      <c r="T417" s="10">
        <f t="shared" si="19"/>
        <v>402153054.61706901</v>
      </c>
      <c r="U417" s="9">
        <f t="shared" si="20"/>
        <v>402.15305461706902</v>
      </c>
    </row>
    <row r="418" spans="1:21" ht="15" x14ac:dyDescent="0.25">
      <c r="A418" s="3" t="s">
        <v>28</v>
      </c>
      <c r="B418" s="3" t="s">
        <v>28</v>
      </c>
      <c r="C418" s="4">
        <v>330</v>
      </c>
      <c r="D418" s="4" t="s">
        <v>246</v>
      </c>
      <c r="E418" s="4" t="str">
        <f t="shared" si="18"/>
        <v>330VN141</v>
      </c>
      <c r="F418" s="2">
        <v>1</v>
      </c>
      <c r="G418" s="2">
        <v>484</v>
      </c>
      <c r="H418" s="2">
        <v>2.61</v>
      </c>
      <c r="I418" s="2">
        <v>1.68</v>
      </c>
      <c r="J418" s="2">
        <v>337120</v>
      </c>
      <c r="K418" s="2">
        <v>288358</v>
      </c>
      <c r="L418" s="2">
        <v>547203902.59571409</v>
      </c>
      <c r="M418" s="2">
        <v>512775550.46800005</v>
      </c>
      <c r="N418" s="2">
        <v>3976745.1277135499</v>
      </c>
      <c r="O418" s="2">
        <v>30451607</v>
      </c>
      <c r="P418" s="2">
        <v>677987749.31787896</v>
      </c>
      <c r="Q418" s="2">
        <v>254787054</v>
      </c>
      <c r="R418" s="2">
        <v>233257134.07423002</v>
      </c>
      <c r="S418" s="2">
        <v>189943561.2436493</v>
      </c>
      <c r="T418" s="10">
        <f t="shared" si="19"/>
        <v>338993874.65893948</v>
      </c>
      <c r="U418" s="9">
        <f t="shared" si="20"/>
        <v>338.99387465893949</v>
      </c>
    </row>
    <row r="419" spans="1:21" ht="15" x14ac:dyDescent="0.25">
      <c r="A419" s="3" t="s">
        <v>28</v>
      </c>
      <c r="B419" s="3" t="s">
        <v>28</v>
      </c>
      <c r="C419" s="4">
        <v>330</v>
      </c>
      <c r="D419" s="4" t="s">
        <v>75</v>
      </c>
      <c r="E419" s="4" t="str">
        <f t="shared" ref="E419:E473" si="21">C419&amp;D419</f>
        <v>330VN263</v>
      </c>
      <c r="F419" s="2">
        <v>0.5</v>
      </c>
      <c r="G419" s="2">
        <v>0</v>
      </c>
      <c r="H419" s="2">
        <v>1.75</v>
      </c>
      <c r="I419" s="2">
        <v>1.1000000000000001</v>
      </c>
      <c r="J419" s="2">
        <v>168560</v>
      </c>
      <c r="K419" s="2">
        <v>0</v>
      </c>
      <c r="L419" s="2">
        <v>0</v>
      </c>
      <c r="M419" s="2">
        <v>0</v>
      </c>
      <c r="N419" s="2">
        <v>0</v>
      </c>
      <c r="O419" s="2">
        <v>0</v>
      </c>
      <c r="P419" s="2">
        <v>423544472.90268898</v>
      </c>
      <c r="Q419" s="2">
        <v>193891809</v>
      </c>
      <c r="R419" s="2">
        <v>102015087.33875</v>
      </c>
      <c r="S419" s="2">
        <v>127637576.56393901</v>
      </c>
      <c r="T419" s="10">
        <f t="shared" si="19"/>
        <v>423544472.90268898</v>
      </c>
      <c r="U419" s="9">
        <f t="shared" si="20"/>
        <v>423.54447290268899</v>
      </c>
    </row>
    <row r="420" spans="1:21" ht="15" x14ac:dyDescent="0.25">
      <c r="A420" s="3" t="s">
        <v>28</v>
      </c>
      <c r="B420" s="3" t="s">
        <v>28</v>
      </c>
      <c r="C420" s="4">
        <v>330</v>
      </c>
      <c r="D420" s="4" t="s">
        <v>247</v>
      </c>
      <c r="E420" s="4" t="str">
        <f t="shared" si="21"/>
        <v>330VN7121</v>
      </c>
      <c r="F420" s="2">
        <v>0.5</v>
      </c>
      <c r="G420" s="2">
        <v>276</v>
      </c>
      <c r="H420" s="2">
        <v>1.23</v>
      </c>
      <c r="I420" s="2">
        <v>0.92</v>
      </c>
      <c r="J420" s="2">
        <v>168560</v>
      </c>
      <c r="K420" s="2">
        <v>163744</v>
      </c>
      <c r="L420" s="2">
        <v>594619758.07047105</v>
      </c>
      <c r="M420" s="2">
        <v>582109833.00899994</v>
      </c>
      <c r="N420" s="2">
        <v>12509925.061471</v>
      </c>
      <c r="O420" s="2">
        <v>0</v>
      </c>
      <c r="P420" s="2">
        <v>378421910.23164701</v>
      </c>
      <c r="Q420" s="2">
        <v>132395345</v>
      </c>
      <c r="R420" s="2">
        <v>126626359.37373</v>
      </c>
      <c r="S420" s="2">
        <v>119400205.857917</v>
      </c>
      <c r="T420" s="10">
        <f t="shared" si="19"/>
        <v>378421910.23164701</v>
      </c>
      <c r="U420" s="9">
        <f t="shared" si="20"/>
        <v>378.42191023164702</v>
      </c>
    </row>
    <row r="421" spans="1:21" ht="15" x14ac:dyDescent="0.25">
      <c r="A421" s="3" t="s">
        <v>28</v>
      </c>
      <c r="B421" s="3" t="s">
        <v>28</v>
      </c>
      <c r="C421" s="4">
        <v>330</v>
      </c>
      <c r="D421" s="4" t="s">
        <v>248</v>
      </c>
      <c r="E421" s="4" t="str">
        <f t="shared" si="21"/>
        <v>330VN7124</v>
      </c>
      <c r="F421" s="2">
        <v>0.5</v>
      </c>
      <c r="G421" s="2">
        <v>183</v>
      </c>
      <c r="H421" s="2">
        <v>1.65</v>
      </c>
      <c r="I421" s="2">
        <v>0.95</v>
      </c>
      <c r="J421" s="2">
        <v>168560</v>
      </c>
      <c r="K421" s="2">
        <v>109564</v>
      </c>
      <c r="L421" s="2">
        <v>181607185.914</v>
      </c>
      <c r="M421" s="2">
        <v>174238576.914</v>
      </c>
      <c r="N421" s="2">
        <v>180000</v>
      </c>
      <c r="O421" s="2">
        <v>7188609</v>
      </c>
      <c r="P421" s="2">
        <v>379074332.726906</v>
      </c>
      <c r="Q421" s="2">
        <v>148882501</v>
      </c>
      <c r="R421" s="2">
        <v>122303965.75697</v>
      </c>
      <c r="S421" s="2">
        <v>107887865.969936</v>
      </c>
      <c r="T421" s="10">
        <f t="shared" si="19"/>
        <v>379074332.726906</v>
      </c>
      <c r="U421" s="9">
        <f t="shared" si="20"/>
        <v>379.07433272690599</v>
      </c>
    </row>
    <row r="422" spans="1:21" ht="15" x14ac:dyDescent="0.25">
      <c r="A422" s="3" t="s">
        <v>28</v>
      </c>
      <c r="B422" s="3" t="s">
        <v>28</v>
      </c>
      <c r="C422" s="4">
        <v>330</v>
      </c>
      <c r="D422" s="4" t="s">
        <v>249</v>
      </c>
      <c r="E422" s="4" t="str">
        <f t="shared" si="21"/>
        <v>330VN7127</v>
      </c>
      <c r="F422" s="2">
        <v>1</v>
      </c>
      <c r="G422" s="2">
        <v>477</v>
      </c>
      <c r="H422" s="2">
        <v>2.75</v>
      </c>
      <c r="I422" s="2">
        <v>1.9900000000000002</v>
      </c>
      <c r="J422" s="2">
        <v>337120</v>
      </c>
      <c r="K422" s="2">
        <v>286552</v>
      </c>
      <c r="L422" s="2">
        <v>885896912.23600006</v>
      </c>
      <c r="M422" s="2">
        <v>878877093.23600006</v>
      </c>
      <c r="N422" s="2">
        <v>1870000</v>
      </c>
      <c r="O422" s="2">
        <v>5149819</v>
      </c>
      <c r="P422" s="2">
        <v>808302912.03050101</v>
      </c>
      <c r="Q422" s="2">
        <v>297078324</v>
      </c>
      <c r="R422" s="2">
        <v>263211526.23082</v>
      </c>
      <c r="S422" s="2">
        <v>248013061.79968101</v>
      </c>
      <c r="T422" s="10">
        <f t="shared" si="19"/>
        <v>404151456.0152505</v>
      </c>
      <c r="U422" s="9">
        <f t="shared" si="20"/>
        <v>404.15145601525052</v>
      </c>
    </row>
    <row r="423" spans="1:21" ht="15" x14ac:dyDescent="0.25">
      <c r="A423" s="3" t="s">
        <v>28</v>
      </c>
      <c r="B423" s="3" t="s">
        <v>28</v>
      </c>
      <c r="C423" s="4">
        <v>330</v>
      </c>
      <c r="D423" s="4" t="s">
        <v>250</v>
      </c>
      <c r="E423" s="4" t="str">
        <f t="shared" si="21"/>
        <v>330VN7129</v>
      </c>
      <c r="F423" s="2">
        <v>0.5</v>
      </c>
      <c r="G423" s="2">
        <v>283</v>
      </c>
      <c r="H423" s="2">
        <v>1.43</v>
      </c>
      <c r="I423" s="2">
        <v>0.98</v>
      </c>
      <c r="J423" s="2">
        <v>168560</v>
      </c>
      <c r="K423" s="2">
        <v>167958</v>
      </c>
      <c r="L423" s="2">
        <v>566589392.01100004</v>
      </c>
      <c r="M423" s="2">
        <v>566589392.01100004</v>
      </c>
      <c r="N423" s="2">
        <v>0</v>
      </c>
      <c r="O423" s="2">
        <v>0</v>
      </c>
      <c r="P423" s="2">
        <v>416165017.82436001</v>
      </c>
      <c r="Q423" s="2">
        <v>151042670</v>
      </c>
      <c r="R423" s="2">
        <v>141187609.2692</v>
      </c>
      <c r="S423" s="2">
        <v>123934738.55516</v>
      </c>
      <c r="T423" s="10">
        <f t="shared" si="19"/>
        <v>416165017.82436001</v>
      </c>
      <c r="U423" s="9">
        <f t="shared" si="20"/>
        <v>416.16501782436001</v>
      </c>
    </row>
    <row r="424" spans="1:21" ht="15" x14ac:dyDescent="0.25">
      <c r="A424" s="3" t="s">
        <v>28</v>
      </c>
      <c r="B424" s="3" t="s">
        <v>28</v>
      </c>
      <c r="C424" s="4">
        <v>330</v>
      </c>
      <c r="D424" s="4" t="s">
        <v>251</v>
      </c>
      <c r="E424" s="4" t="str">
        <f t="shared" si="21"/>
        <v>330VN7135</v>
      </c>
      <c r="F424" s="2">
        <v>2.5</v>
      </c>
      <c r="G424" s="2">
        <v>1108</v>
      </c>
      <c r="H424" s="2">
        <v>7.16</v>
      </c>
      <c r="I424" s="2">
        <v>4.9000000000000004</v>
      </c>
      <c r="J424" s="2">
        <v>825944</v>
      </c>
      <c r="K424" s="2">
        <v>654976</v>
      </c>
      <c r="L424" s="2">
        <v>2340252934.0496616</v>
      </c>
      <c r="M424" s="2">
        <v>2296677005.2049999</v>
      </c>
      <c r="N424" s="2">
        <v>25039920.844662577</v>
      </c>
      <c r="O424" s="2">
        <v>18536008</v>
      </c>
      <c r="P424" s="2">
        <v>1953015455.055186</v>
      </c>
      <c r="Q424" s="2">
        <v>722518269</v>
      </c>
      <c r="R424" s="2">
        <v>617789494.58800006</v>
      </c>
      <c r="S424" s="2">
        <v>612707691.46718585</v>
      </c>
      <c r="T424" s="10">
        <f t="shared" si="19"/>
        <v>390603091.01103723</v>
      </c>
      <c r="U424" s="9">
        <f t="shared" si="20"/>
        <v>390.60309101103724</v>
      </c>
    </row>
    <row r="425" spans="1:21" ht="15" x14ac:dyDescent="0.25">
      <c r="A425" s="3" t="s">
        <v>28</v>
      </c>
      <c r="B425" s="3" t="s">
        <v>28</v>
      </c>
      <c r="C425" s="4">
        <v>330</v>
      </c>
      <c r="D425" s="4" t="s">
        <v>252</v>
      </c>
      <c r="E425" s="4" t="str">
        <f t="shared" si="21"/>
        <v>330VN7136</v>
      </c>
      <c r="F425" s="2">
        <v>4</v>
      </c>
      <c r="G425" s="2">
        <v>2061</v>
      </c>
      <c r="H425" s="2">
        <v>10.17</v>
      </c>
      <c r="I425" s="2">
        <v>7.3800000000000008</v>
      </c>
      <c r="J425" s="2">
        <v>1348480</v>
      </c>
      <c r="K425" s="2">
        <v>1214234</v>
      </c>
      <c r="L425" s="2">
        <v>3996462802.674037</v>
      </c>
      <c r="M425" s="2">
        <v>3853152706.1689997</v>
      </c>
      <c r="N425" s="2">
        <v>67875086.505037263</v>
      </c>
      <c r="O425" s="2">
        <v>75435010</v>
      </c>
      <c r="P425" s="2">
        <v>3059886050.721756</v>
      </c>
      <c r="Q425" s="2">
        <v>1104106770</v>
      </c>
      <c r="R425" s="2">
        <v>997392149.65620995</v>
      </c>
      <c r="S425" s="2">
        <v>958387131.06554592</v>
      </c>
      <c r="T425" s="10">
        <f t="shared" si="19"/>
        <v>382485756.3402195</v>
      </c>
      <c r="U425" s="9">
        <f t="shared" si="20"/>
        <v>382.4857563402195</v>
      </c>
    </row>
    <row r="426" spans="1:21" ht="15" x14ac:dyDescent="0.25">
      <c r="A426" s="3" t="s">
        <v>28</v>
      </c>
      <c r="B426" s="3" t="s">
        <v>28</v>
      </c>
      <c r="C426" s="4">
        <v>330</v>
      </c>
      <c r="D426" s="4" t="s">
        <v>253</v>
      </c>
      <c r="E426" s="4" t="str">
        <f t="shared" si="21"/>
        <v>330VN7140</v>
      </c>
      <c r="F426" s="2">
        <v>5.5</v>
      </c>
      <c r="G426" s="2">
        <v>2678</v>
      </c>
      <c r="H426" s="2">
        <v>14.71</v>
      </c>
      <c r="I426" s="2">
        <v>11.449999999999998</v>
      </c>
      <c r="J426" s="2">
        <v>1854160</v>
      </c>
      <c r="K426" s="2">
        <v>1592290</v>
      </c>
      <c r="L426" s="2">
        <v>3900152945.8960009</v>
      </c>
      <c r="M426" s="2">
        <v>3664202849.8960009</v>
      </c>
      <c r="N426" s="2">
        <v>6806155</v>
      </c>
      <c r="O426" s="2">
        <v>229143941</v>
      </c>
      <c r="P426" s="2">
        <v>4446162686.6070299</v>
      </c>
      <c r="Q426" s="2">
        <v>1776857897</v>
      </c>
      <c r="R426" s="2">
        <v>1408170124.2341499</v>
      </c>
      <c r="S426" s="2">
        <v>1261134665.3728797</v>
      </c>
      <c r="T426" s="10">
        <f t="shared" si="19"/>
        <v>404196607.87336636</v>
      </c>
      <c r="U426" s="9">
        <f t="shared" si="20"/>
        <v>404.19660787336636</v>
      </c>
    </row>
    <row r="427" spans="1:21" ht="15" x14ac:dyDescent="0.25">
      <c r="A427" s="3" t="s">
        <v>28</v>
      </c>
      <c r="B427" s="3" t="s">
        <v>28</v>
      </c>
      <c r="C427" s="4">
        <v>330</v>
      </c>
      <c r="D427" s="4" t="s">
        <v>254</v>
      </c>
      <c r="E427" s="4" t="str">
        <f t="shared" si="21"/>
        <v>330VN7141</v>
      </c>
      <c r="F427" s="2">
        <v>5</v>
      </c>
      <c r="G427" s="2">
        <v>2576</v>
      </c>
      <c r="H427" s="2">
        <v>15.96</v>
      </c>
      <c r="I427" s="2">
        <v>10.870000000000001</v>
      </c>
      <c r="J427" s="2">
        <v>1685600</v>
      </c>
      <c r="K427" s="2">
        <v>1535100</v>
      </c>
      <c r="L427" s="2">
        <v>3374574922.8400006</v>
      </c>
      <c r="M427" s="2">
        <v>3220827360.8400006</v>
      </c>
      <c r="N427" s="2">
        <v>5678053</v>
      </c>
      <c r="O427" s="2">
        <v>148069509</v>
      </c>
      <c r="P427" s="2">
        <v>4181046482.7121811</v>
      </c>
      <c r="Q427" s="2">
        <v>1713865806</v>
      </c>
      <c r="R427" s="2">
        <v>1314497361.2983899</v>
      </c>
      <c r="S427" s="2">
        <v>1152683315.4137907</v>
      </c>
      <c r="T427" s="10">
        <f t="shared" si="19"/>
        <v>418104648.27121812</v>
      </c>
      <c r="U427" s="9">
        <f t="shared" si="20"/>
        <v>418.10464827121814</v>
      </c>
    </row>
    <row r="428" spans="1:21" ht="15" x14ac:dyDescent="0.25">
      <c r="A428" s="3" t="s">
        <v>28</v>
      </c>
      <c r="B428" s="3" t="s">
        <v>28</v>
      </c>
      <c r="C428" s="4">
        <v>330</v>
      </c>
      <c r="D428" s="4" t="s">
        <v>255</v>
      </c>
      <c r="E428" s="4" t="str">
        <f t="shared" si="21"/>
        <v>330VN7145</v>
      </c>
      <c r="F428" s="2">
        <v>0.5</v>
      </c>
      <c r="G428" s="2">
        <v>284</v>
      </c>
      <c r="H428" s="2">
        <v>1.28</v>
      </c>
      <c r="I428" s="2">
        <v>0.82</v>
      </c>
      <c r="J428" s="2">
        <v>168560</v>
      </c>
      <c r="K428" s="2">
        <v>167958</v>
      </c>
      <c r="L428" s="2">
        <v>605069074.94265199</v>
      </c>
      <c r="M428" s="2">
        <v>592567090.54700005</v>
      </c>
      <c r="N428" s="2">
        <v>12501984.3956524</v>
      </c>
      <c r="O428" s="2">
        <v>0</v>
      </c>
      <c r="P428" s="2">
        <v>357085870.30681503</v>
      </c>
      <c r="Q428" s="2">
        <v>124644352</v>
      </c>
      <c r="R428" s="2">
        <v>121393425.48994</v>
      </c>
      <c r="S428" s="2">
        <v>111048092.816875</v>
      </c>
      <c r="T428" s="10">
        <f t="shared" si="19"/>
        <v>357085870.30681503</v>
      </c>
      <c r="U428" s="9">
        <f t="shared" si="20"/>
        <v>357.08587030681502</v>
      </c>
    </row>
    <row r="429" spans="1:21" ht="15" x14ac:dyDescent="0.25">
      <c r="A429" s="3" t="s">
        <v>28</v>
      </c>
      <c r="B429" s="3" t="s">
        <v>28</v>
      </c>
      <c r="C429" s="4">
        <v>350</v>
      </c>
      <c r="D429" s="4" t="s">
        <v>229</v>
      </c>
      <c r="E429" s="4" t="str">
        <f t="shared" si="21"/>
        <v>350VN110</v>
      </c>
      <c r="F429" s="2">
        <v>0.5</v>
      </c>
      <c r="G429" s="2">
        <v>127</v>
      </c>
      <c r="H429" s="2">
        <v>1.22</v>
      </c>
      <c r="I429" s="2">
        <v>0.95</v>
      </c>
      <c r="J429" s="2">
        <v>183610</v>
      </c>
      <c r="K429" s="2">
        <v>75250</v>
      </c>
      <c r="L429" s="2">
        <v>188999452.102</v>
      </c>
      <c r="M429" s="2">
        <v>95448582.101999998</v>
      </c>
      <c r="N429" s="2">
        <v>450000</v>
      </c>
      <c r="O429" s="2">
        <v>93100870</v>
      </c>
      <c r="P429" s="2">
        <v>347686207.08876997</v>
      </c>
      <c r="Q429" s="2">
        <v>141118421</v>
      </c>
      <c r="R429" s="2">
        <v>90365452.591600001</v>
      </c>
      <c r="S429" s="2">
        <v>116202333.49717</v>
      </c>
      <c r="T429" s="10">
        <f t="shared" si="19"/>
        <v>347686207.08876997</v>
      </c>
      <c r="U429" s="9">
        <f t="shared" si="20"/>
        <v>347.68620708876995</v>
      </c>
    </row>
    <row r="430" spans="1:21" ht="15" x14ac:dyDescent="0.25">
      <c r="A430" s="3" t="s">
        <v>28</v>
      </c>
      <c r="B430" s="3" t="s">
        <v>28</v>
      </c>
      <c r="C430" s="4">
        <v>350</v>
      </c>
      <c r="D430" s="4" t="s">
        <v>230</v>
      </c>
      <c r="E430" s="4" t="str">
        <f t="shared" si="21"/>
        <v>350VN112</v>
      </c>
      <c r="F430" s="2">
        <v>0.5</v>
      </c>
      <c r="G430" s="2">
        <v>185</v>
      </c>
      <c r="H430" s="2">
        <v>1.1299999999999999</v>
      </c>
      <c r="I430" s="2">
        <v>0.95</v>
      </c>
      <c r="J430" s="2">
        <v>183610</v>
      </c>
      <c r="K430" s="2">
        <v>110166</v>
      </c>
      <c r="L430" s="2">
        <v>348506913.66000003</v>
      </c>
      <c r="M430" s="2">
        <v>311938636.66000003</v>
      </c>
      <c r="N430" s="2">
        <v>630000</v>
      </c>
      <c r="O430" s="2">
        <v>35938277</v>
      </c>
      <c r="P430" s="2">
        <v>350586678.81269997</v>
      </c>
      <c r="Q430" s="2">
        <v>142712050</v>
      </c>
      <c r="R430" s="2">
        <v>96428533.047490001</v>
      </c>
      <c r="S430" s="2">
        <v>111446095.76521</v>
      </c>
      <c r="T430" s="10">
        <f t="shared" si="19"/>
        <v>350586678.81269997</v>
      </c>
      <c r="U430" s="9">
        <f t="shared" si="20"/>
        <v>350.58667881269997</v>
      </c>
    </row>
    <row r="431" spans="1:21" ht="15" x14ac:dyDescent="0.25">
      <c r="A431" s="3" t="s">
        <v>28</v>
      </c>
      <c r="B431" s="3" t="s">
        <v>28</v>
      </c>
      <c r="C431" s="4">
        <v>350</v>
      </c>
      <c r="D431" s="4" t="s">
        <v>231</v>
      </c>
      <c r="E431" s="4" t="str">
        <f t="shared" si="21"/>
        <v>350VN113</v>
      </c>
      <c r="F431" s="2">
        <v>0.5</v>
      </c>
      <c r="G431" s="2">
        <v>221</v>
      </c>
      <c r="H431" s="2">
        <v>1.33</v>
      </c>
      <c r="I431" s="2">
        <v>0.8</v>
      </c>
      <c r="J431" s="2">
        <v>183610</v>
      </c>
      <c r="K431" s="2">
        <v>132440</v>
      </c>
      <c r="L431" s="2">
        <v>382765094.403</v>
      </c>
      <c r="M431" s="2">
        <v>382765094.403</v>
      </c>
      <c r="N431" s="2">
        <v>0</v>
      </c>
      <c r="O431" s="2">
        <v>0</v>
      </c>
      <c r="P431" s="2">
        <v>333343311.18795902</v>
      </c>
      <c r="Q431" s="2">
        <v>132053201</v>
      </c>
      <c r="R431" s="2">
        <v>93206201.208000004</v>
      </c>
      <c r="S431" s="2">
        <v>108083908.979959</v>
      </c>
      <c r="T431" s="10">
        <f t="shared" si="19"/>
        <v>333343311.18795902</v>
      </c>
      <c r="U431" s="9">
        <f t="shared" si="20"/>
        <v>333.34331118795899</v>
      </c>
    </row>
    <row r="432" spans="1:21" ht="15" x14ac:dyDescent="0.25">
      <c r="A432" s="3" t="s">
        <v>28</v>
      </c>
      <c r="B432" s="3" t="s">
        <v>28</v>
      </c>
      <c r="C432" s="4">
        <v>350</v>
      </c>
      <c r="D432" s="4" t="s">
        <v>256</v>
      </c>
      <c r="E432" s="4" t="str">
        <f t="shared" si="21"/>
        <v>350VN116</v>
      </c>
      <c r="F432" s="2">
        <v>0.5</v>
      </c>
      <c r="G432" s="2">
        <v>166</v>
      </c>
      <c r="H432" s="2">
        <v>1.48</v>
      </c>
      <c r="I432" s="2">
        <v>1.18</v>
      </c>
      <c r="J432" s="2">
        <v>183610</v>
      </c>
      <c r="K432" s="2">
        <v>99932</v>
      </c>
      <c r="L432" s="2">
        <v>240433220.43000001</v>
      </c>
      <c r="M432" s="2">
        <v>225506966.43000001</v>
      </c>
      <c r="N432" s="2">
        <v>160000</v>
      </c>
      <c r="O432" s="2">
        <v>14766254</v>
      </c>
      <c r="P432" s="2">
        <v>415060317.56238699</v>
      </c>
      <c r="Q432" s="2">
        <v>172237951</v>
      </c>
      <c r="R432" s="2">
        <v>100829159.9316</v>
      </c>
      <c r="S432" s="2">
        <v>141993206.63078699</v>
      </c>
      <c r="T432" s="10">
        <f t="shared" si="19"/>
        <v>415060317.56238699</v>
      </c>
      <c r="U432" s="9">
        <f t="shared" si="20"/>
        <v>415.06031756238701</v>
      </c>
    </row>
    <row r="433" spans="1:21" ht="15" x14ac:dyDescent="0.25">
      <c r="A433" s="3" t="s">
        <v>28</v>
      </c>
      <c r="B433" s="3" t="s">
        <v>28</v>
      </c>
      <c r="C433" s="4">
        <v>350</v>
      </c>
      <c r="D433" s="4" t="s">
        <v>257</v>
      </c>
      <c r="E433" s="4" t="str">
        <f t="shared" si="21"/>
        <v>350VN121</v>
      </c>
      <c r="F433" s="2">
        <v>0.5</v>
      </c>
      <c r="G433" s="2">
        <v>230</v>
      </c>
      <c r="H433" s="2">
        <v>1.77</v>
      </c>
      <c r="I433" s="2">
        <v>1.23</v>
      </c>
      <c r="J433" s="2">
        <v>183610</v>
      </c>
      <c r="K433" s="2">
        <v>136654</v>
      </c>
      <c r="L433" s="2">
        <v>275875224.31999999</v>
      </c>
      <c r="M433" s="2">
        <v>246322991.31999999</v>
      </c>
      <c r="N433" s="2">
        <v>270000</v>
      </c>
      <c r="O433" s="2">
        <v>29282233</v>
      </c>
      <c r="P433" s="2">
        <v>446491896.05246103</v>
      </c>
      <c r="Q433" s="2">
        <v>187930258</v>
      </c>
      <c r="R433" s="2">
        <v>111181086.5222</v>
      </c>
      <c r="S433" s="2">
        <v>147380551.53026101</v>
      </c>
      <c r="T433" s="10">
        <f t="shared" si="19"/>
        <v>446491896.05246103</v>
      </c>
      <c r="U433" s="9">
        <f t="shared" si="20"/>
        <v>446.49189605246102</v>
      </c>
    </row>
    <row r="434" spans="1:21" ht="15" x14ac:dyDescent="0.25">
      <c r="A434" s="3" t="s">
        <v>28</v>
      </c>
      <c r="B434" s="3" t="s">
        <v>28</v>
      </c>
      <c r="C434" s="4">
        <v>350</v>
      </c>
      <c r="D434" s="4" t="s">
        <v>234</v>
      </c>
      <c r="E434" s="4" t="str">
        <f t="shared" si="21"/>
        <v>350VN124</v>
      </c>
      <c r="F434" s="2">
        <v>0.5</v>
      </c>
      <c r="G434" s="2">
        <v>290</v>
      </c>
      <c r="H434" s="2">
        <v>1.18</v>
      </c>
      <c r="I434" s="2">
        <v>0.97</v>
      </c>
      <c r="J434" s="2">
        <v>183610</v>
      </c>
      <c r="K434" s="2">
        <v>170968</v>
      </c>
      <c r="L434" s="2">
        <v>375914884.57200003</v>
      </c>
      <c r="M434" s="2">
        <v>349841152.57200003</v>
      </c>
      <c r="N434" s="2">
        <v>5440000</v>
      </c>
      <c r="O434" s="2">
        <v>20633732</v>
      </c>
      <c r="P434" s="2">
        <v>369648364.31972402</v>
      </c>
      <c r="Q434" s="2">
        <v>146056864</v>
      </c>
      <c r="R434" s="2">
        <v>109267839.8088</v>
      </c>
      <c r="S434" s="2">
        <v>114323660.510924</v>
      </c>
      <c r="T434" s="10">
        <f t="shared" si="19"/>
        <v>369648364.31972402</v>
      </c>
      <c r="U434" s="9">
        <f t="shared" si="20"/>
        <v>369.64836431972401</v>
      </c>
    </row>
    <row r="435" spans="1:21" ht="15" x14ac:dyDescent="0.25">
      <c r="A435" s="3" t="s">
        <v>28</v>
      </c>
      <c r="B435" s="3" t="s">
        <v>28</v>
      </c>
      <c r="C435" s="4">
        <v>350</v>
      </c>
      <c r="D435" s="4" t="s">
        <v>236</v>
      </c>
      <c r="E435" s="4" t="str">
        <f t="shared" si="21"/>
        <v>350VN126</v>
      </c>
      <c r="F435" s="2">
        <v>0.5</v>
      </c>
      <c r="G435" s="2">
        <v>166</v>
      </c>
      <c r="H435" s="2">
        <v>1.32</v>
      </c>
      <c r="I435" s="2">
        <v>0.97</v>
      </c>
      <c r="J435" s="2">
        <v>183610</v>
      </c>
      <c r="K435" s="2">
        <v>98728</v>
      </c>
      <c r="L435" s="2">
        <v>231465031.33500001</v>
      </c>
      <c r="M435" s="2">
        <v>217343793.33500001</v>
      </c>
      <c r="N435" s="2">
        <v>870000</v>
      </c>
      <c r="O435" s="2">
        <v>13251238</v>
      </c>
      <c r="P435" s="2">
        <v>334014861.60586798</v>
      </c>
      <c r="Q435" s="2">
        <v>132830007</v>
      </c>
      <c r="R435" s="2">
        <v>93533144.287819996</v>
      </c>
      <c r="S435" s="2">
        <v>107651710.318048</v>
      </c>
      <c r="T435" s="10">
        <f t="shared" si="19"/>
        <v>334014861.60586798</v>
      </c>
      <c r="U435" s="9">
        <f t="shared" si="20"/>
        <v>334.01486160586796</v>
      </c>
    </row>
    <row r="436" spans="1:21" ht="15" x14ac:dyDescent="0.25">
      <c r="A436" s="3" t="s">
        <v>28</v>
      </c>
      <c r="B436" s="3" t="s">
        <v>28</v>
      </c>
      <c r="C436" s="4">
        <v>350</v>
      </c>
      <c r="D436" s="4" t="s">
        <v>237</v>
      </c>
      <c r="E436" s="4" t="str">
        <f t="shared" si="21"/>
        <v>350VN127</v>
      </c>
      <c r="F436" s="2">
        <v>1.5</v>
      </c>
      <c r="G436" s="2">
        <v>731</v>
      </c>
      <c r="H436" s="2">
        <v>4.5</v>
      </c>
      <c r="I436" s="2">
        <v>3.1500000000000004</v>
      </c>
      <c r="J436" s="2">
        <v>550830</v>
      </c>
      <c r="K436" s="2">
        <v>435848</v>
      </c>
      <c r="L436" s="2">
        <v>1111214281.645</v>
      </c>
      <c r="M436" s="2">
        <v>1050865615.645</v>
      </c>
      <c r="N436" s="2">
        <v>1370000</v>
      </c>
      <c r="O436" s="2">
        <v>58978666</v>
      </c>
      <c r="P436" s="2">
        <v>1142987723.1809571</v>
      </c>
      <c r="Q436" s="2">
        <v>468700355</v>
      </c>
      <c r="R436" s="2">
        <v>318478113.92772001</v>
      </c>
      <c r="S436" s="2">
        <v>355809254.25323701</v>
      </c>
      <c r="T436" s="10">
        <f t="shared" si="19"/>
        <v>380995907.72698569</v>
      </c>
      <c r="U436" s="9">
        <f t="shared" si="20"/>
        <v>380.99590772698571</v>
      </c>
    </row>
    <row r="437" spans="1:21" ht="15" x14ac:dyDescent="0.25">
      <c r="A437" s="3" t="s">
        <v>28</v>
      </c>
      <c r="B437" s="3" t="s">
        <v>28</v>
      </c>
      <c r="C437" s="4">
        <v>350</v>
      </c>
      <c r="D437" s="4" t="s">
        <v>240</v>
      </c>
      <c r="E437" s="4" t="str">
        <f t="shared" si="21"/>
        <v>350VN130</v>
      </c>
      <c r="F437" s="2">
        <v>0.5</v>
      </c>
      <c r="G437" s="2">
        <v>197</v>
      </c>
      <c r="H437" s="2">
        <v>1.2</v>
      </c>
      <c r="I437" s="2">
        <v>0.98</v>
      </c>
      <c r="J437" s="2">
        <v>183610</v>
      </c>
      <c r="K437" s="2">
        <v>116186</v>
      </c>
      <c r="L437" s="2">
        <v>223594003.85800001</v>
      </c>
      <c r="M437" s="2">
        <v>213502503.85800001</v>
      </c>
      <c r="N437" s="2">
        <v>1680000</v>
      </c>
      <c r="O437" s="2">
        <v>8411500</v>
      </c>
      <c r="P437" s="2">
        <v>361015286.101515</v>
      </c>
      <c r="Q437" s="2">
        <v>143711715</v>
      </c>
      <c r="R437" s="2">
        <v>96650297.821999997</v>
      </c>
      <c r="S437" s="2">
        <v>120653273.279515</v>
      </c>
      <c r="T437" s="10">
        <f t="shared" si="19"/>
        <v>361015286.101515</v>
      </c>
      <c r="U437" s="9">
        <f t="shared" si="20"/>
        <v>361.01528610151502</v>
      </c>
    </row>
    <row r="438" spans="1:21" ht="15" x14ac:dyDescent="0.25">
      <c r="A438" s="3" t="s">
        <v>28</v>
      </c>
      <c r="B438" s="3" t="s">
        <v>28</v>
      </c>
      <c r="C438" s="4">
        <v>350</v>
      </c>
      <c r="D438" s="4" t="s">
        <v>242</v>
      </c>
      <c r="E438" s="4" t="str">
        <f t="shared" si="21"/>
        <v>350VN132</v>
      </c>
      <c r="F438" s="2">
        <v>1.5</v>
      </c>
      <c r="G438" s="2">
        <v>794</v>
      </c>
      <c r="H438" s="2">
        <v>4.21</v>
      </c>
      <c r="I438" s="2">
        <v>3</v>
      </c>
      <c r="J438" s="2">
        <v>550830</v>
      </c>
      <c r="K438" s="2">
        <v>472570</v>
      </c>
      <c r="L438" s="2">
        <v>956403946.85500002</v>
      </c>
      <c r="M438" s="2">
        <v>849712616.85500002</v>
      </c>
      <c r="N438" s="2">
        <v>5297409</v>
      </c>
      <c r="O438" s="2">
        <v>101393921</v>
      </c>
      <c r="P438" s="2">
        <v>1164156802.1355331</v>
      </c>
      <c r="Q438" s="2">
        <v>475665982</v>
      </c>
      <c r="R438" s="2">
        <v>324060476.21316004</v>
      </c>
      <c r="S438" s="2">
        <v>364430343.922373</v>
      </c>
      <c r="T438" s="10">
        <f t="shared" si="19"/>
        <v>388052267.37851101</v>
      </c>
      <c r="U438" s="9">
        <f t="shared" si="20"/>
        <v>388.05226737851103</v>
      </c>
    </row>
    <row r="439" spans="1:21" ht="15" x14ac:dyDescent="0.25">
      <c r="A439" s="3" t="s">
        <v>28</v>
      </c>
      <c r="B439" s="3" t="s">
        <v>28</v>
      </c>
      <c r="C439" s="4">
        <v>350</v>
      </c>
      <c r="D439" s="4" t="s">
        <v>243</v>
      </c>
      <c r="E439" s="4" t="str">
        <f t="shared" si="21"/>
        <v>350VN133</v>
      </c>
      <c r="F439" s="2">
        <v>0.5</v>
      </c>
      <c r="G439" s="2">
        <v>286</v>
      </c>
      <c r="H439" s="2">
        <v>1.28</v>
      </c>
      <c r="I439" s="2">
        <v>0.9</v>
      </c>
      <c r="J439" s="2">
        <v>183610</v>
      </c>
      <c r="K439" s="2">
        <v>170366</v>
      </c>
      <c r="L439" s="2">
        <v>400732662.43400002</v>
      </c>
      <c r="M439" s="2">
        <v>370504814.43400002</v>
      </c>
      <c r="N439" s="2">
        <v>1100000</v>
      </c>
      <c r="O439" s="2">
        <v>29127848</v>
      </c>
      <c r="P439" s="2">
        <v>362954443.66710502</v>
      </c>
      <c r="Q439" s="2">
        <v>139910912</v>
      </c>
      <c r="R439" s="2">
        <v>105843467.2924</v>
      </c>
      <c r="S439" s="2">
        <v>117200064.374705</v>
      </c>
      <c r="T439" s="10">
        <f t="shared" si="19"/>
        <v>362954443.66710502</v>
      </c>
      <c r="U439" s="9">
        <f t="shared" si="20"/>
        <v>362.95444366710501</v>
      </c>
    </row>
    <row r="440" spans="1:21" ht="15" x14ac:dyDescent="0.25">
      <c r="A440" s="3" t="s">
        <v>28</v>
      </c>
      <c r="B440" s="3" t="s">
        <v>28</v>
      </c>
      <c r="C440" s="4">
        <v>350</v>
      </c>
      <c r="D440" s="4" t="s">
        <v>258</v>
      </c>
      <c r="E440" s="4" t="str">
        <f t="shared" si="21"/>
        <v>350VN134</v>
      </c>
      <c r="F440" s="2">
        <v>0.5</v>
      </c>
      <c r="G440" s="2">
        <v>248</v>
      </c>
      <c r="H440" s="2">
        <v>1.23</v>
      </c>
      <c r="I440" s="2">
        <v>0.98</v>
      </c>
      <c r="J440" s="2">
        <v>183610</v>
      </c>
      <c r="K440" s="2">
        <v>148694</v>
      </c>
      <c r="L440" s="2">
        <v>243795655.98199999</v>
      </c>
      <c r="M440" s="2">
        <v>236554459.98199999</v>
      </c>
      <c r="N440" s="2">
        <v>1560000</v>
      </c>
      <c r="O440" s="2">
        <v>5681196</v>
      </c>
      <c r="P440" s="2">
        <v>379608474.88331401</v>
      </c>
      <c r="Q440" s="2">
        <v>149401678</v>
      </c>
      <c r="R440" s="2">
        <v>105606327.51012</v>
      </c>
      <c r="S440" s="2">
        <v>124600469.37319399</v>
      </c>
      <c r="T440" s="10">
        <f t="shared" si="19"/>
        <v>379608474.88331401</v>
      </c>
      <c r="U440" s="9">
        <f t="shared" si="20"/>
        <v>379.60847488331399</v>
      </c>
    </row>
    <row r="441" spans="1:21" ht="15" x14ac:dyDescent="0.25">
      <c r="A441" s="3" t="s">
        <v>28</v>
      </c>
      <c r="B441" s="3" t="s">
        <v>28</v>
      </c>
      <c r="C441" s="4">
        <v>350</v>
      </c>
      <c r="D441" s="4" t="s">
        <v>244</v>
      </c>
      <c r="E441" s="4" t="str">
        <f t="shared" si="21"/>
        <v>350VN135</v>
      </c>
      <c r="F441" s="2">
        <v>1.5</v>
      </c>
      <c r="G441" s="2">
        <v>816</v>
      </c>
      <c r="H441" s="2">
        <v>4.24</v>
      </c>
      <c r="I441" s="2">
        <v>2.79</v>
      </c>
      <c r="J441" s="2">
        <v>550830</v>
      </c>
      <c r="K441" s="2">
        <v>484610</v>
      </c>
      <c r="L441" s="2">
        <v>1409731603.8759999</v>
      </c>
      <c r="M441" s="2">
        <v>1381424829.8759999</v>
      </c>
      <c r="N441" s="2">
        <v>1292000</v>
      </c>
      <c r="O441" s="2">
        <v>27014774</v>
      </c>
      <c r="P441" s="2">
        <v>1127082023.801439</v>
      </c>
      <c r="Q441" s="2">
        <v>455162501</v>
      </c>
      <c r="R441" s="2">
        <v>319046899.24676001</v>
      </c>
      <c r="S441" s="2">
        <v>352872623.55467999</v>
      </c>
      <c r="T441" s="10">
        <f t="shared" si="19"/>
        <v>375694007.93381304</v>
      </c>
      <c r="U441" s="9">
        <f t="shared" si="20"/>
        <v>375.69400793381305</v>
      </c>
    </row>
    <row r="442" spans="1:21" ht="15" x14ac:dyDescent="0.25">
      <c r="A442" s="3" t="s">
        <v>28</v>
      </c>
      <c r="B442" s="3" t="s">
        <v>28</v>
      </c>
      <c r="C442" s="4">
        <v>350</v>
      </c>
      <c r="D442" s="4" t="s">
        <v>245</v>
      </c>
      <c r="E442" s="4" t="str">
        <f t="shared" si="21"/>
        <v>350VN136</v>
      </c>
      <c r="F442" s="2">
        <v>1.5</v>
      </c>
      <c r="G442" s="2">
        <v>640</v>
      </c>
      <c r="H442" s="2">
        <v>4.47</v>
      </c>
      <c r="I442" s="2">
        <v>3.35</v>
      </c>
      <c r="J442" s="2">
        <v>550830</v>
      </c>
      <c r="K442" s="2">
        <v>381668</v>
      </c>
      <c r="L442" s="2">
        <v>948871982.16799998</v>
      </c>
      <c r="M442" s="2">
        <v>857090529.16799998</v>
      </c>
      <c r="N442" s="2">
        <v>4060000</v>
      </c>
      <c r="O442" s="2">
        <v>87721453</v>
      </c>
      <c r="P442" s="2">
        <v>1188975118.9836409</v>
      </c>
      <c r="Q442" s="2">
        <v>500552727</v>
      </c>
      <c r="R442" s="2">
        <v>313308934.10857999</v>
      </c>
      <c r="S442" s="2">
        <v>376147671.87506098</v>
      </c>
      <c r="T442" s="10">
        <f t="shared" si="19"/>
        <v>396325039.66121364</v>
      </c>
      <c r="U442" s="9">
        <f t="shared" si="20"/>
        <v>396.32503966121362</v>
      </c>
    </row>
    <row r="443" spans="1:21" ht="15" x14ac:dyDescent="0.25">
      <c r="A443" s="3" t="s">
        <v>28</v>
      </c>
      <c r="B443" s="3" t="s">
        <v>28</v>
      </c>
      <c r="C443" s="4">
        <v>350</v>
      </c>
      <c r="D443" s="4" t="s">
        <v>259</v>
      </c>
      <c r="E443" s="4" t="str">
        <f t="shared" si="21"/>
        <v>350VN137</v>
      </c>
      <c r="F443" s="2">
        <v>0.5</v>
      </c>
      <c r="G443" s="2">
        <v>264</v>
      </c>
      <c r="H443" s="2">
        <v>1.38</v>
      </c>
      <c r="I443" s="2">
        <v>0.87</v>
      </c>
      <c r="J443" s="2">
        <v>183610</v>
      </c>
      <c r="K443" s="2">
        <v>157122</v>
      </c>
      <c r="L443" s="2">
        <v>341003467.60900003</v>
      </c>
      <c r="M443" s="2">
        <v>338423467.60900003</v>
      </c>
      <c r="N443" s="2">
        <v>2580000</v>
      </c>
      <c r="O443" s="2">
        <v>0</v>
      </c>
      <c r="P443" s="2">
        <v>364395903.72237903</v>
      </c>
      <c r="Q443" s="2">
        <v>144346312</v>
      </c>
      <c r="R443" s="2">
        <v>103160103.32862</v>
      </c>
      <c r="S443" s="2">
        <v>116889488.393759</v>
      </c>
      <c r="T443" s="10">
        <f t="shared" si="19"/>
        <v>364395903.72237903</v>
      </c>
      <c r="U443" s="9">
        <f t="shared" si="20"/>
        <v>364.39590372237905</v>
      </c>
    </row>
    <row r="444" spans="1:21" ht="15" x14ac:dyDescent="0.25">
      <c r="A444" s="3" t="s">
        <v>28</v>
      </c>
      <c r="B444" s="3" t="s">
        <v>28</v>
      </c>
      <c r="C444" s="4">
        <v>350</v>
      </c>
      <c r="D444" s="4" t="s">
        <v>260</v>
      </c>
      <c r="E444" s="4" t="str">
        <f t="shared" si="21"/>
        <v>350VN140</v>
      </c>
      <c r="F444" s="2">
        <v>0.5</v>
      </c>
      <c r="G444" s="2">
        <v>253</v>
      </c>
      <c r="H444" s="2">
        <v>1.1499999999999999</v>
      </c>
      <c r="I444" s="2">
        <v>0.9</v>
      </c>
      <c r="J444" s="2">
        <v>183610</v>
      </c>
      <c r="K444" s="2">
        <v>151102</v>
      </c>
      <c r="L444" s="2">
        <v>304558753.66500002</v>
      </c>
      <c r="M444" s="2">
        <v>273295583.66500002</v>
      </c>
      <c r="N444" s="2">
        <v>0</v>
      </c>
      <c r="O444" s="2">
        <v>31263170</v>
      </c>
      <c r="P444" s="2">
        <v>347209368.98081303</v>
      </c>
      <c r="Q444" s="2">
        <v>139989897</v>
      </c>
      <c r="R444" s="2">
        <v>100089803.69246</v>
      </c>
      <c r="S444" s="2">
        <v>107129668.288353</v>
      </c>
      <c r="T444" s="10">
        <f t="shared" si="19"/>
        <v>347209368.98081303</v>
      </c>
      <c r="U444" s="9">
        <f t="shared" si="20"/>
        <v>347.20936898081305</v>
      </c>
    </row>
    <row r="445" spans="1:21" ht="15" x14ac:dyDescent="0.25">
      <c r="A445" s="3" t="s">
        <v>28</v>
      </c>
      <c r="B445" s="3" t="s">
        <v>28</v>
      </c>
      <c r="C445" s="4">
        <v>350</v>
      </c>
      <c r="D445" s="4" t="s">
        <v>246</v>
      </c>
      <c r="E445" s="4" t="str">
        <f t="shared" si="21"/>
        <v>350VN141</v>
      </c>
      <c r="F445" s="2">
        <v>1</v>
      </c>
      <c r="G445" s="2">
        <v>363</v>
      </c>
      <c r="H445" s="2">
        <v>3.15</v>
      </c>
      <c r="I445" s="2">
        <v>2.2000000000000002</v>
      </c>
      <c r="J445" s="2">
        <v>367220</v>
      </c>
      <c r="K445" s="2">
        <v>216118</v>
      </c>
      <c r="L445" s="2">
        <v>496697841.47500002</v>
      </c>
      <c r="M445" s="2">
        <v>476682240.47500002</v>
      </c>
      <c r="N445" s="2">
        <v>920000</v>
      </c>
      <c r="O445" s="2">
        <v>19095601</v>
      </c>
      <c r="P445" s="2">
        <v>784861474.87999797</v>
      </c>
      <c r="Q445" s="2">
        <v>348643754</v>
      </c>
      <c r="R445" s="2">
        <v>196682465.65785</v>
      </c>
      <c r="S445" s="2">
        <v>239535255.222148</v>
      </c>
      <c r="T445" s="10">
        <f t="shared" si="19"/>
        <v>392430737.43999898</v>
      </c>
      <c r="U445" s="9">
        <f t="shared" si="20"/>
        <v>392.43073743999901</v>
      </c>
    </row>
    <row r="446" spans="1:21" ht="15" x14ac:dyDescent="0.25">
      <c r="A446" s="3" t="s">
        <v>28</v>
      </c>
      <c r="B446" s="3" t="s">
        <v>28</v>
      </c>
      <c r="C446" s="4">
        <v>350</v>
      </c>
      <c r="D446" s="4" t="s">
        <v>92</v>
      </c>
      <c r="E446" s="4" t="str">
        <f t="shared" si="21"/>
        <v>350VN253</v>
      </c>
      <c r="F446" s="2">
        <v>0.5</v>
      </c>
      <c r="G446" s="2">
        <v>264</v>
      </c>
      <c r="H446" s="2">
        <v>1.82</v>
      </c>
      <c r="I446" s="2">
        <v>1.08</v>
      </c>
      <c r="J446" s="2">
        <v>183610</v>
      </c>
      <c r="K446" s="2">
        <v>158928</v>
      </c>
      <c r="L446" s="2">
        <v>0</v>
      </c>
      <c r="M446" s="2">
        <v>0</v>
      </c>
      <c r="N446" s="2">
        <v>0</v>
      </c>
      <c r="O446" s="2">
        <v>0</v>
      </c>
      <c r="P446" s="2">
        <v>409146939.73204798</v>
      </c>
      <c r="Q446" s="2">
        <v>196339937</v>
      </c>
      <c r="R446" s="2">
        <v>106286474.12977</v>
      </c>
      <c r="S446" s="2">
        <v>106520528.60227799</v>
      </c>
      <c r="T446" s="10">
        <f t="shared" si="19"/>
        <v>409146939.73204798</v>
      </c>
      <c r="U446" s="9">
        <f t="shared" si="20"/>
        <v>409.146939732048</v>
      </c>
    </row>
    <row r="447" spans="1:21" ht="15" x14ac:dyDescent="0.25">
      <c r="A447" s="3" t="s">
        <v>28</v>
      </c>
      <c r="B447" s="3" t="s">
        <v>28</v>
      </c>
      <c r="C447" s="4">
        <v>350</v>
      </c>
      <c r="D447" s="4" t="s">
        <v>261</v>
      </c>
      <c r="E447" s="4" t="str">
        <f t="shared" si="21"/>
        <v>350VN7108</v>
      </c>
      <c r="F447" s="2">
        <v>1</v>
      </c>
      <c r="G447" s="2">
        <v>428</v>
      </c>
      <c r="H447" s="2">
        <v>2.83</v>
      </c>
      <c r="I447" s="2">
        <v>1.86</v>
      </c>
      <c r="J447" s="2">
        <v>367220</v>
      </c>
      <c r="K447" s="2">
        <v>253442</v>
      </c>
      <c r="L447" s="2">
        <v>540091931.85500002</v>
      </c>
      <c r="M447" s="2">
        <v>528146677.85500002</v>
      </c>
      <c r="N447" s="2">
        <v>1490000</v>
      </c>
      <c r="O447" s="2">
        <v>10455254</v>
      </c>
      <c r="P447" s="2">
        <v>687021360.604357</v>
      </c>
      <c r="Q447" s="2">
        <v>288495192</v>
      </c>
      <c r="R447" s="2">
        <v>190052299.07038999</v>
      </c>
      <c r="S447" s="2">
        <v>208473869.53396702</v>
      </c>
      <c r="T447" s="10">
        <f t="shared" si="19"/>
        <v>343510680.3021785</v>
      </c>
      <c r="U447" s="9">
        <f t="shared" si="20"/>
        <v>343.51068030217851</v>
      </c>
    </row>
    <row r="448" spans="1:21" ht="15" x14ac:dyDescent="0.25">
      <c r="A448" s="3" t="s">
        <v>28</v>
      </c>
      <c r="B448" s="3" t="s">
        <v>28</v>
      </c>
      <c r="C448" s="4">
        <v>350</v>
      </c>
      <c r="D448" s="4" t="s">
        <v>262</v>
      </c>
      <c r="E448" s="4" t="str">
        <f t="shared" si="21"/>
        <v>350VN7109</v>
      </c>
      <c r="F448" s="2">
        <v>0.5</v>
      </c>
      <c r="G448" s="2">
        <v>260</v>
      </c>
      <c r="H448" s="2">
        <v>1.78</v>
      </c>
      <c r="I448" s="2">
        <v>1.27</v>
      </c>
      <c r="J448" s="2">
        <v>183610</v>
      </c>
      <c r="K448" s="2">
        <v>154714</v>
      </c>
      <c r="L448" s="2">
        <v>503512928.06</v>
      </c>
      <c r="M448" s="2">
        <v>497547514.06</v>
      </c>
      <c r="N448" s="2">
        <v>560000</v>
      </c>
      <c r="O448" s="2">
        <v>5405414</v>
      </c>
      <c r="P448" s="2">
        <v>446538311.453942</v>
      </c>
      <c r="Q448" s="2">
        <v>195393207</v>
      </c>
      <c r="R448" s="2">
        <v>113866860.50463</v>
      </c>
      <c r="S448" s="2">
        <v>137278243.949312</v>
      </c>
      <c r="T448" s="10">
        <f t="shared" si="19"/>
        <v>446538311.453942</v>
      </c>
      <c r="U448" s="9">
        <f t="shared" si="20"/>
        <v>446.53831145394201</v>
      </c>
    </row>
    <row r="449" spans="1:21" ht="15" x14ac:dyDescent="0.25">
      <c r="A449" s="3" t="s">
        <v>28</v>
      </c>
      <c r="B449" s="3" t="s">
        <v>28</v>
      </c>
      <c r="C449" s="4">
        <v>350</v>
      </c>
      <c r="D449" s="4" t="s">
        <v>263</v>
      </c>
      <c r="E449" s="4" t="str">
        <f t="shared" si="21"/>
        <v>350VN7137</v>
      </c>
      <c r="F449" s="2">
        <v>0.5</v>
      </c>
      <c r="G449" s="2">
        <v>277</v>
      </c>
      <c r="H449" s="2">
        <v>1.83</v>
      </c>
      <c r="I449" s="2">
        <v>1.38</v>
      </c>
      <c r="J449" s="2">
        <v>183610</v>
      </c>
      <c r="K449" s="2">
        <v>163744</v>
      </c>
      <c r="L449" s="2">
        <v>261051428</v>
      </c>
      <c r="M449" s="2">
        <v>260781428</v>
      </c>
      <c r="N449" s="2">
        <v>270000</v>
      </c>
      <c r="O449" s="2">
        <v>0</v>
      </c>
      <c r="P449" s="2">
        <v>481563629.14254802</v>
      </c>
      <c r="Q449" s="2">
        <v>213250402</v>
      </c>
      <c r="R449" s="2">
        <v>117936791.12282</v>
      </c>
      <c r="S449" s="2">
        <v>150376436.019728</v>
      </c>
      <c r="T449" s="10">
        <f t="shared" si="19"/>
        <v>481563629.14254802</v>
      </c>
      <c r="U449" s="9">
        <f t="shared" si="20"/>
        <v>481.56362914254805</v>
      </c>
    </row>
    <row r="450" spans="1:21" ht="15" x14ac:dyDescent="0.25">
      <c r="A450" s="3" t="s">
        <v>28</v>
      </c>
      <c r="B450" s="3" t="s">
        <v>28</v>
      </c>
      <c r="C450" s="4">
        <v>350</v>
      </c>
      <c r="D450" s="4" t="s">
        <v>264</v>
      </c>
      <c r="E450" s="4" t="str">
        <f t="shared" si="21"/>
        <v>350VN7147</v>
      </c>
      <c r="F450" s="2">
        <v>0.5</v>
      </c>
      <c r="G450" s="2">
        <v>202</v>
      </c>
      <c r="H450" s="2">
        <v>1.48</v>
      </c>
      <c r="I450" s="2">
        <v>1.03</v>
      </c>
      <c r="J450" s="2">
        <v>183610</v>
      </c>
      <c r="K450" s="2">
        <v>120400</v>
      </c>
      <c r="L450" s="2">
        <v>303678597.22799999</v>
      </c>
      <c r="M450" s="2">
        <v>270977181.22799999</v>
      </c>
      <c r="N450" s="2">
        <v>0</v>
      </c>
      <c r="O450" s="2">
        <v>32701416</v>
      </c>
      <c r="P450" s="2">
        <v>383296109.12450099</v>
      </c>
      <c r="Q450" s="2">
        <v>164388155</v>
      </c>
      <c r="R450" s="2">
        <v>101200132.54799999</v>
      </c>
      <c r="S450" s="2">
        <v>117707821.576501</v>
      </c>
      <c r="T450" s="10">
        <f t="shared" si="19"/>
        <v>383296109.12450099</v>
      </c>
      <c r="U450" s="9">
        <f t="shared" si="20"/>
        <v>383.29610912450102</v>
      </c>
    </row>
    <row r="451" spans="1:21" ht="15" x14ac:dyDescent="0.25">
      <c r="A451" s="3" t="s">
        <v>28</v>
      </c>
      <c r="B451" s="3" t="s">
        <v>28</v>
      </c>
      <c r="C451" s="4">
        <v>787</v>
      </c>
      <c r="D451" s="4" t="s">
        <v>236</v>
      </c>
      <c r="E451" s="4" t="str">
        <f t="shared" si="21"/>
        <v>787VN126</v>
      </c>
      <c r="F451" s="2">
        <v>1</v>
      </c>
      <c r="G451" s="2">
        <v>434</v>
      </c>
      <c r="H451" s="2">
        <v>2.58</v>
      </c>
      <c r="I451" s="2">
        <v>1.9</v>
      </c>
      <c r="J451" s="2">
        <v>374444</v>
      </c>
      <c r="K451" s="2">
        <v>257054</v>
      </c>
      <c r="L451" s="2">
        <v>466599995.12599999</v>
      </c>
      <c r="M451" s="2">
        <v>462266404.12599999</v>
      </c>
      <c r="N451" s="2">
        <v>2320000</v>
      </c>
      <c r="O451" s="2">
        <v>2013591</v>
      </c>
      <c r="P451" s="2">
        <v>726981031.94963908</v>
      </c>
      <c r="Q451" s="2">
        <v>253649790</v>
      </c>
      <c r="R451" s="2">
        <v>228291281.15733001</v>
      </c>
      <c r="S451" s="2">
        <v>245039960.79230899</v>
      </c>
      <c r="T451" s="10">
        <f t="shared" si="19"/>
        <v>363490515.97481954</v>
      </c>
      <c r="U451" s="9">
        <f t="shared" si="20"/>
        <v>363.49051597481952</v>
      </c>
    </row>
    <row r="452" spans="1:21" ht="15" x14ac:dyDescent="0.25">
      <c r="A452" s="3" t="s">
        <v>28</v>
      </c>
      <c r="B452" s="3" t="s">
        <v>28</v>
      </c>
      <c r="C452" s="4">
        <v>787</v>
      </c>
      <c r="D452" s="4" t="s">
        <v>238</v>
      </c>
      <c r="E452" s="4" t="str">
        <f t="shared" si="21"/>
        <v>787VN128</v>
      </c>
      <c r="F452" s="2">
        <v>0.5</v>
      </c>
      <c r="G452" s="2">
        <v>249</v>
      </c>
      <c r="H452" s="2">
        <v>1.22</v>
      </c>
      <c r="I452" s="2">
        <v>0.97</v>
      </c>
      <c r="J452" s="2">
        <v>164948</v>
      </c>
      <c r="K452" s="2">
        <v>148694</v>
      </c>
      <c r="L452" s="2">
        <v>275683817.67000002</v>
      </c>
      <c r="M452" s="2">
        <v>249122854.66999999</v>
      </c>
      <c r="N452" s="2">
        <v>540000</v>
      </c>
      <c r="O452" s="2">
        <v>26020963</v>
      </c>
      <c r="P452" s="2">
        <v>295338938.3574</v>
      </c>
      <c r="Q452" s="2">
        <v>117480761</v>
      </c>
      <c r="R452" s="2">
        <v>91027215.488910004</v>
      </c>
      <c r="S452" s="2">
        <v>86830961.8684901</v>
      </c>
      <c r="T452" s="10">
        <f t="shared" ref="T452:T461" si="22">P452/F452/2</f>
        <v>295338938.3574</v>
      </c>
      <c r="U452" s="9">
        <f t="shared" ref="U452:U461" si="23">T452/10^6</f>
        <v>295.33893835740002</v>
      </c>
    </row>
    <row r="453" spans="1:21" ht="15" x14ac:dyDescent="0.25">
      <c r="A453" s="3" t="s">
        <v>28</v>
      </c>
      <c r="B453" s="3" t="s">
        <v>28</v>
      </c>
      <c r="C453" s="4">
        <v>787</v>
      </c>
      <c r="D453" s="4" t="s">
        <v>239</v>
      </c>
      <c r="E453" s="4" t="str">
        <f t="shared" si="21"/>
        <v>787VN129</v>
      </c>
      <c r="F453" s="2">
        <v>1</v>
      </c>
      <c r="G453" s="2">
        <v>555</v>
      </c>
      <c r="H453" s="2">
        <v>2.97</v>
      </c>
      <c r="I453" s="2">
        <v>2.08</v>
      </c>
      <c r="J453" s="2">
        <v>374444</v>
      </c>
      <c r="K453" s="2">
        <v>325080</v>
      </c>
      <c r="L453" s="2">
        <v>851257957.102</v>
      </c>
      <c r="M453" s="2">
        <v>845751537.102</v>
      </c>
      <c r="N453" s="2">
        <v>1240000</v>
      </c>
      <c r="O453" s="2">
        <v>4266420</v>
      </c>
      <c r="P453" s="2">
        <v>803905681.23604608</v>
      </c>
      <c r="Q453" s="2">
        <v>281274201</v>
      </c>
      <c r="R453" s="2">
        <v>252411113.71742001</v>
      </c>
      <c r="S453" s="2">
        <v>270220366.51862603</v>
      </c>
      <c r="T453" s="10">
        <f t="shared" si="22"/>
        <v>401952840.61802304</v>
      </c>
      <c r="U453" s="9">
        <f t="shared" si="23"/>
        <v>401.95284061802306</v>
      </c>
    </row>
    <row r="454" spans="1:21" ht="15" x14ac:dyDescent="0.25">
      <c r="A454" s="3" t="s">
        <v>28</v>
      </c>
      <c r="B454" s="3" t="s">
        <v>28</v>
      </c>
      <c r="C454" s="4">
        <v>787</v>
      </c>
      <c r="D454" s="4" t="s">
        <v>241</v>
      </c>
      <c r="E454" s="4" t="str">
        <f t="shared" si="21"/>
        <v>787VN131</v>
      </c>
      <c r="F454" s="2">
        <v>1</v>
      </c>
      <c r="G454" s="2">
        <v>483</v>
      </c>
      <c r="H454" s="2">
        <v>2.6</v>
      </c>
      <c r="I454" s="2">
        <v>1.5499999999999998</v>
      </c>
      <c r="J454" s="2">
        <v>352170</v>
      </c>
      <c r="K454" s="2">
        <v>290164</v>
      </c>
      <c r="L454" s="2">
        <v>591438278.53900003</v>
      </c>
      <c r="M454" s="2">
        <v>517486011.53900003</v>
      </c>
      <c r="N454" s="2">
        <v>1604290</v>
      </c>
      <c r="O454" s="2">
        <v>72347977</v>
      </c>
      <c r="P454" s="2">
        <v>605003815.10892999</v>
      </c>
      <c r="Q454" s="2">
        <v>214159375</v>
      </c>
      <c r="R454" s="2">
        <v>205659714.91018999</v>
      </c>
      <c r="S454" s="2">
        <v>185788822.1987403</v>
      </c>
      <c r="T454" s="10">
        <f t="shared" si="22"/>
        <v>302501907.554465</v>
      </c>
      <c r="U454" s="9">
        <f t="shared" si="23"/>
        <v>302.50190755446499</v>
      </c>
    </row>
    <row r="455" spans="1:21" ht="15" x14ac:dyDescent="0.25">
      <c r="A455" s="3" t="s">
        <v>28</v>
      </c>
      <c r="B455" s="3" t="s">
        <v>28</v>
      </c>
      <c r="C455" s="4">
        <v>787</v>
      </c>
      <c r="D455" s="4" t="s">
        <v>242</v>
      </c>
      <c r="E455" s="4" t="str">
        <f t="shared" si="21"/>
        <v>787VN132</v>
      </c>
      <c r="F455" s="2">
        <v>1.5</v>
      </c>
      <c r="G455" s="2">
        <v>705</v>
      </c>
      <c r="H455" s="2">
        <v>3.77</v>
      </c>
      <c r="I455" s="2">
        <v>2.66</v>
      </c>
      <c r="J455" s="2">
        <v>517118</v>
      </c>
      <c r="K455" s="2">
        <v>414176</v>
      </c>
      <c r="L455" s="2">
        <v>812662189.42499995</v>
      </c>
      <c r="M455" s="2">
        <v>730117523.42499995</v>
      </c>
      <c r="N455" s="2">
        <v>5352000</v>
      </c>
      <c r="O455" s="2">
        <v>77192666</v>
      </c>
      <c r="P455" s="2">
        <v>891887489.63377309</v>
      </c>
      <c r="Q455" s="2">
        <v>350189670</v>
      </c>
      <c r="R455" s="2">
        <v>279611255.77322</v>
      </c>
      <c r="S455" s="2">
        <v>262086563.86055309</v>
      </c>
      <c r="T455" s="10">
        <f t="shared" si="22"/>
        <v>297295829.87792438</v>
      </c>
      <c r="U455" s="9">
        <f t="shared" si="23"/>
        <v>297.2958298779244</v>
      </c>
    </row>
    <row r="456" spans="1:21" ht="15" x14ac:dyDescent="0.25">
      <c r="A456" s="3" t="s">
        <v>28</v>
      </c>
      <c r="B456" s="3" t="s">
        <v>28</v>
      </c>
      <c r="C456" s="4">
        <v>787</v>
      </c>
      <c r="D456" s="4" t="s">
        <v>244</v>
      </c>
      <c r="E456" s="4" t="str">
        <f t="shared" si="21"/>
        <v>787VN135</v>
      </c>
      <c r="F456" s="2">
        <v>1.5</v>
      </c>
      <c r="G456" s="2">
        <v>779</v>
      </c>
      <c r="H456" s="2">
        <v>4.2200000000000006</v>
      </c>
      <c r="I456" s="2">
        <v>2.9899999999999998</v>
      </c>
      <c r="J456" s="2">
        <v>517118</v>
      </c>
      <c r="K456" s="2">
        <v>464142</v>
      </c>
      <c r="L456" s="2">
        <v>1301644584.7800002</v>
      </c>
      <c r="M456" s="2">
        <v>1261859576.7800002</v>
      </c>
      <c r="N456" s="2">
        <v>2003830</v>
      </c>
      <c r="O456" s="2">
        <v>37781178</v>
      </c>
      <c r="P456" s="2">
        <v>994114923.93198895</v>
      </c>
      <c r="Q456" s="2">
        <v>391421572</v>
      </c>
      <c r="R456" s="2">
        <v>302871317.91908997</v>
      </c>
      <c r="S456" s="2">
        <v>299822034.0128988</v>
      </c>
      <c r="T456" s="10">
        <f t="shared" si="22"/>
        <v>331371641.31066298</v>
      </c>
      <c r="U456" s="9">
        <f t="shared" si="23"/>
        <v>331.37164131066299</v>
      </c>
    </row>
    <row r="457" spans="1:21" ht="15" x14ac:dyDescent="0.25">
      <c r="A457" s="3" t="s">
        <v>28</v>
      </c>
      <c r="B457" s="3" t="s">
        <v>28</v>
      </c>
      <c r="C457" s="4">
        <v>787</v>
      </c>
      <c r="D457" s="4" t="s">
        <v>245</v>
      </c>
      <c r="E457" s="4" t="str">
        <f t="shared" si="21"/>
        <v>787VN136</v>
      </c>
      <c r="F457" s="2">
        <v>1</v>
      </c>
      <c r="G457" s="2">
        <v>434</v>
      </c>
      <c r="H457" s="2">
        <v>2.5499999999999998</v>
      </c>
      <c r="I457" s="2">
        <v>1.82</v>
      </c>
      <c r="J457" s="2">
        <v>352170</v>
      </c>
      <c r="K457" s="2">
        <v>258860</v>
      </c>
      <c r="L457" s="2">
        <v>663538126.22300005</v>
      </c>
      <c r="M457" s="2">
        <v>610884149.22300005</v>
      </c>
      <c r="N457" s="2">
        <v>4790000</v>
      </c>
      <c r="O457" s="2">
        <v>47863977</v>
      </c>
      <c r="P457" s="2">
        <v>637637871.68363702</v>
      </c>
      <c r="Q457" s="2">
        <v>243455375</v>
      </c>
      <c r="R457" s="2">
        <v>204117750.67747998</v>
      </c>
      <c r="S457" s="2">
        <v>190064746.0061574</v>
      </c>
      <c r="T457" s="10">
        <f t="shared" si="22"/>
        <v>318818935.84181851</v>
      </c>
      <c r="U457" s="9">
        <f t="shared" si="23"/>
        <v>318.81893584181853</v>
      </c>
    </row>
    <row r="458" spans="1:21" ht="15" x14ac:dyDescent="0.25">
      <c r="A458" s="3" t="s">
        <v>28</v>
      </c>
      <c r="B458" s="3" t="s">
        <v>28</v>
      </c>
      <c r="C458" s="4">
        <v>787</v>
      </c>
      <c r="D458" s="4" t="s">
        <v>246</v>
      </c>
      <c r="E458" s="4" t="str">
        <f t="shared" si="21"/>
        <v>787VN141</v>
      </c>
      <c r="F458" s="2">
        <v>1</v>
      </c>
      <c r="G458" s="2">
        <v>421</v>
      </c>
      <c r="H458" s="2">
        <v>2.6900000000000004</v>
      </c>
      <c r="I458" s="2">
        <v>1.82</v>
      </c>
      <c r="J458" s="2">
        <v>352170</v>
      </c>
      <c r="K458" s="2">
        <v>252238</v>
      </c>
      <c r="L458" s="2">
        <v>539326899.18400002</v>
      </c>
      <c r="M458" s="2">
        <v>491228942.18400002</v>
      </c>
      <c r="N458" s="2">
        <v>1540000</v>
      </c>
      <c r="O458" s="2">
        <v>46557957</v>
      </c>
      <c r="P458" s="2">
        <v>631468449.62979996</v>
      </c>
      <c r="Q458" s="2">
        <v>248073351</v>
      </c>
      <c r="R458" s="2">
        <v>201419115.02029002</v>
      </c>
      <c r="S458" s="2">
        <v>181975983.60951018</v>
      </c>
      <c r="T458" s="10">
        <f t="shared" si="22"/>
        <v>315734224.81489998</v>
      </c>
      <c r="U458" s="9">
        <f t="shared" si="23"/>
        <v>315.73422481489996</v>
      </c>
    </row>
    <row r="459" spans="1:21" ht="15" x14ac:dyDescent="0.25">
      <c r="A459" s="3" t="s">
        <v>28</v>
      </c>
      <c r="B459" s="3" t="s">
        <v>28</v>
      </c>
      <c r="C459" s="4">
        <v>787</v>
      </c>
      <c r="D459" s="4" t="s">
        <v>94</v>
      </c>
      <c r="E459" s="4" t="str">
        <f t="shared" si="21"/>
        <v>787VN259</v>
      </c>
      <c r="F459" s="2">
        <v>0.5</v>
      </c>
      <c r="G459" s="2">
        <v>245</v>
      </c>
      <c r="H459" s="2">
        <v>1.82</v>
      </c>
      <c r="I459" s="2">
        <v>1.28</v>
      </c>
      <c r="J459" s="2">
        <v>164948</v>
      </c>
      <c r="K459" s="2">
        <v>147490</v>
      </c>
      <c r="L459" s="2">
        <v>0</v>
      </c>
      <c r="M459" s="2">
        <v>0</v>
      </c>
      <c r="N459" s="2">
        <v>0</v>
      </c>
      <c r="O459" s="2">
        <v>0</v>
      </c>
      <c r="P459" s="2">
        <v>388174640.81523299</v>
      </c>
      <c r="Q459" s="2">
        <v>194626247</v>
      </c>
      <c r="R459" s="2">
        <v>96953679.357409999</v>
      </c>
      <c r="S459" s="2">
        <v>96594714.457822606</v>
      </c>
      <c r="T459" s="10">
        <f t="shared" si="22"/>
        <v>388174640.81523299</v>
      </c>
      <c r="U459" s="9">
        <f t="shared" si="23"/>
        <v>388.17464081523298</v>
      </c>
    </row>
    <row r="460" spans="1:21" ht="15" x14ac:dyDescent="0.25">
      <c r="A460" s="3" t="s">
        <v>28</v>
      </c>
      <c r="B460" s="3" t="s">
        <v>28</v>
      </c>
      <c r="C460" s="4">
        <v>787</v>
      </c>
      <c r="D460" s="4" t="s">
        <v>249</v>
      </c>
      <c r="E460" s="4" t="str">
        <f t="shared" si="21"/>
        <v>787VN7127</v>
      </c>
      <c r="F460" s="2">
        <v>0.5</v>
      </c>
      <c r="G460" s="2">
        <v>272</v>
      </c>
      <c r="H460" s="2">
        <v>1.27</v>
      </c>
      <c r="I460" s="2">
        <v>0.95</v>
      </c>
      <c r="J460" s="2">
        <v>164948</v>
      </c>
      <c r="K460" s="2">
        <v>161336</v>
      </c>
      <c r="L460" s="2">
        <v>587351251.79999995</v>
      </c>
      <c r="M460" s="2">
        <v>586721251.79999995</v>
      </c>
      <c r="N460" s="2">
        <v>630000</v>
      </c>
      <c r="O460" s="2">
        <v>0</v>
      </c>
      <c r="P460" s="2">
        <v>314615550.20888299</v>
      </c>
      <c r="Q460" s="2">
        <v>124225379</v>
      </c>
      <c r="R460" s="2">
        <v>95371797.15061</v>
      </c>
      <c r="S460" s="2">
        <v>95018374.058273405</v>
      </c>
      <c r="T460" s="10">
        <f t="shared" si="22"/>
        <v>314615550.20888299</v>
      </c>
      <c r="U460" s="9">
        <f t="shared" si="23"/>
        <v>314.61555020888301</v>
      </c>
    </row>
    <row r="461" spans="1:21" ht="15" x14ac:dyDescent="0.25">
      <c r="A461" s="5" t="s">
        <v>28</v>
      </c>
      <c r="B461" s="3" t="s">
        <v>28</v>
      </c>
      <c r="C461" s="4">
        <v>787</v>
      </c>
      <c r="D461" s="4" t="s">
        <v>95</v>
      </c>
      <c r="E461" s="4" t="str">
        <f t="shared" si="21"/>
        <v>787VN7253</v>
      </c>
      <c r="F461" s="2">
        <v>0.5</v>
      </c>
      <c r="G461" s="2">
        <v>0</v>
      </c>
      <c r="H461" s="2">
        <v>1.47</v>
      </c>
      <c r="I461" s="2">
        <v>1.1299999999999999</v>
      </c>
      <c r="J461" s="2">
        <v>187222</v>
      </c>
      <c r="K461" s="2">
        <v>0</v>
      </c>
      <c r="L461" s="2">
        <v>0</v>
      </c>
      <c r="M461" s="2">
        <v>0</v>
      </c>
      <c r="N461" s="2">
        <v>0</v>
      </c>
      <c r="O461" s="2">
        <v>0</v>
      </c>
      <c r="P461" s="2">
        <v>389451394.42310899</v>
      </c>
      <c r="Q461" s="2">
        <v>169410520</v>
      </c>
      <c r="R461" s="2">
        <v>105599834.01730999</v>
      </c>
      <c r="S461" s="2">
        <v>114441040.405799</v>
      </c>
      <c r="T461" s="10">
        <f t="shared" si="22"/>
        <v>389451394.42310899</v>
      </c>
      <c r="U461" s="9">
        <f t="shared" si="23"/>
        <v>389.45139442310898</v>
      </c>
    </row>
    <row r="462" spans="1:21" ht="15" x14ac:dyDescent="0.25">
      <c r="A462" s="3" t="s">
        <v>302</v>
      </c>
      <c r="B462" s="3" t="s">
        <v>25</v>
      </c>
      <c r="C462" s="4">
        <v>787</v>
      </c>
      <c r="D462" s="4" t="s">
        <v>220</v>
      </c>
      <c r="E462" s="4" t="str">
        <f t="shared" si="21"/>
        <v>787VN786</v>
      </c>
      <c r="F462" s="2">
        <v>78.5</v>
      </c>
      <c r="G462" s="2">
        <v>32007</v>
      </c>
      <c r="H462" s="2">
        <v>1505.5200000000009</v>
      </c>
      <c r="I462" s="2">
        <v>1442.4099999999994</v>
      </c>
      <c r="J462" s="2">
        <v>333633195</v>
      </c>
      <c r="K462" s="2">
        <v>244969137</v>
      </c>
      <c r="L462" s="2">
        <v>278434554257.78125</v>
      </c>
      <c r="M462" s="2">
        <v>259149461173.66406</v>
      </c>
      <c r="N462" s="2">
        <v>7850258918.1173334</v>
      </c>
      <c r="O462" s="2">
        <v>11434834166</v>
      </c>
      <c r="P462" s="2">
        <v>376056707948.31281</v>
      </c>
      <c r="Q462" s="2">
        <v>123401208156</v>
      </c>
      <c r="R462" s="2">
        <v>119552072027.74876</v>
      </c>
      <c r="S462" s="2">
        <v>133021768651.56393</v>
      </c>
      <c r="T462" s="10">
        <f t="shared" ref="T462:T469" si="24">P462/F462/2</f>
        <v>2395265655.7217374</v>
      </c>
      <c r="U462" s="9">
        <f t="shared" ref="U462:U473" si="25">T462/10^6</f>
        <v>2395.2656557217374</v>
      </c>
    </row>
    <row r="463" spans="1:21" ht="15" x14ac:dyDescent="0.25">
      <c r="A463" s="3" t="s">
        <v>302</v>
      </c>
      <c r="B463" s="3" t="s">
        <v>25</v>
      </c>
      <c r="C463" s="4">
        <v>787</v>
      </c>
      <c r="D463" s="4" t="s">
        <v>221</v>
      </c>
      <c r="E463" s="4" t="str">
        <f t="shared" si="21"/>
        <v>787VN787</v>
      </c>
      <c r="F463" s="2">
        <v>78</v>
      </c>
      <c r="G463" s="2">
        <v>27238</v>
      </c>
      <c r="H463" s="2">
        <v>1458.119999999999</v>
      </c>
      <c r="I463" s="2">
        <v>1404.2399999999998</v>
      </c>
      <c r="J463" s="2">
        <v>331509969</v>
      </c>
      <c r="K463" s="2">
        <v>208378359</v>
      </c>
      <c r="L463" s="2">
        <v>307983389896.18738</v>
      </c>
      <c r="M463" s="2">
        <v>225626550869.74402</v>
      </c>
      <c r="N463" s="2">
        <v>6559043569.4432878</v>
      </c>
      <c r="O463" s="2">
        <v>75797795457</v>
      </c>
      <c r="P463" s="2">
        <v>359848819843.24792</v>
      </c>
      <c r="Q463" s="2">
        <v>123901615713</v>
      </c>
      <c r="R463" s="2">
        <v>104477863943.89337</v>
      </c>
      <c r="S463" s="2">
        <v>131349088983.35448</v>
      </c>
      <c r="T463" s="10">
        <f t="shared" si="24"/>
        <v>2306723204.123384</v>
      </c>
      <c r="U463" s="9">
        <f t="shared" si="25"/>
        <v>2306.7232041233842</v>
      </c>
    </row>
    <row r="464" spans="1:21" ht="15" x14ac:dyDescent="0.25">
      <c r="A464" s="3" t="s">
        <v>302</v>
      </c>
      <c r="B464" s="3" t="s">
        <v>35</v>
      </c>
      <c r="C464" s="4">
        <v>350</v>
      </c>
      <c r="D464" s="4" t="s">
        <v>277</v>
      </c>
      <c r="E464" s="4" t="str">
        <f t="shared" si="21"/>
        <v>350VN780</v>
      </c>
      <c r="F464" s="2">
        <v>77.5</v>
      </c>
      <c r="G464" s="2">
        <v>36187</v>
      </c>
      <c r="H464" s="2">
        <v>1319.06</v>
      </c>
      <c r="I464" s="2">
        <v>1247.7900000000004</v>
      </c>
      <c r="J464" s="2">
        <v>315797000</v>
      </c>
      <c r="K464" s="2">
        <v>239504720</v>
      </c>
      <c r="L464" s="2">
        <v>308364049290.41089</v>
      </c>
      <c r="M464" s="2">
        <v>292794169224.6109</v>
      </c>
      <c r="N464" s="2">
        <v>1553816804.8</v>
      </c>
      <c r="O464" s="2">
        <v>14016063261</v>
      </c>
      <c r="P464" s="2">
        <v>383346278582.29279</v>
      </c>
      <c r="Q464" s="2">
        <v>138761464275</v>
      </c>
      <c r="R464" s="2">
        <v>106126161334.87022</v>
      </c>
      <c r="S464" s="2">
        <v>138458652972.42285</v>
      </c>
      <c r="T464" s="10">
        <f t="shared" si="24"/>
        <v>2473201797.3051147</v>
      </c>
      <c r="U464" s="9">
        <f t="shared" si="25"/>
        <v>2473.2017973051147</v>
      </c>
    </row>
    <row r="465" spans="1:21" ht="15" x14ac:dyDescent="0.25">
      <c r="A465" s="3" t="s">
        <v>302</v>
      </c>
      <c r="B465" s="3" t="s">
        <v>35</v>
      </c>
      <c r="C465" s="4">
        <v>350</v>
      </c>
      <c r="D465" s="4" t="s">
        <v>278</v>
      </c>
      <c r="E465" s="4" t="str">
        <f t="shared" si="21"/>
        <v>350VN781</v>
      </c>
      <c r="F465" s="2">
        <v>78</v>
      </c>
      <c r="G465" s="2">
        <v>36800</v>
      </c>
      <c r="H465" s="2">
        <v>1302.1500000000003</v>
      </c>
      <c r="I465" s="2">
        <v>1240.6000000000001</v>
      </c>
      <c r="J465" s="2">
        <v>317834400</v>
      </c>
      <c r="K465" s="2">
        <v>243566160</v>
      </c>
      <c r="L465" s="2">
        <v>330646679148.3551</v>
      </c>
      <c r="M465" s="2">
        <v>278028690907.3551</v>
      </c>
      <c r="N465" s="2">
        <v>2172697072</v>
      </c>
      <c r="O465" s="2">
        <v>50445291169</v>
      </c>
      <c r="P465" s="2">
        <v>364964394064.862</v>
      </c>
      <c r="Q465" s="2">
        <v>131344352226</v>
      </c>
      <c r="R465" s="2">
        <v>93562480487.396255</v>
      </c>
      <c r="S465" s="2">
        <v>140057561351.46564</v>
      </c>
      <c r="T465" s="10">
        <f t="shared" si="24"/>
        <v>2339515346.5696282</v>
      </c>
      <c r="U465" s="9">
        <f t="shared" si="25"/>
        <v>2339.515346569628</v>
      </c>
    </row>
    <row r="466" spans="1:21" ht="15" x14ac:dyDescent="0.25">
      <c r="A466" s="3" t="s">
        <v>302</v>
      </c>
      <c r="B466" s="3" t="s">
        <v>35</v>
      </c>
      <c r="C466" s="4">
        <v>787</v>
      </c>
      <c r="D466" s="4" t="s">
        <v>277</v>
      </c>
      <c r="E466" s="4" t="str">
        <f t="shared" si="21"/>
        <v>787VN780</v>
      </c>
      <c r="F466" s="2">
        <v>104.5</v>
      </c>
      <c r="G466" s="2">
        <v>48595</v>
      </c>
      <c r="H466" s="2">
        <v>1746.2499999999998</v>
      </c>
      <c r="I466" s="2">
        <v>1648.6699999999998</v>
      </c>
      <c r="J466" s="2">
        <v>383525520</v>
      </c>
      <c r="K466" s="2">
        <v>320573200</v>
      </c>
      <c r="L466" s="2">
        <v>397859291367.2511</v>
      </c>
      <c r="M466" s="2">
        <v>374264953813.966</v>
      </c>
      <c r="N466" s="2">
        <v>9359797706.2853794</v>
      </c>
      <c r="O466" s="2">
        <v>14234539847</v>
      </c>
      <c r="P466" s="2">
        <v>447931380712.89594</v>
      </c>
      <c r="Q466" s="2">
        <v>145494985895</v>
      </c>
      <c r="R466" s="2">
        <v>149440566257.96915</v>
      </c>
      <c r="S466" s="2">
        <v>152927846171.92706</v>
      </c>
      <c r="T466" s="10">
        <f t="shared" si="24"/>
        <v>2143212347.9085929</v>
      </c>
      <c r="U466" s="9">
        <f t="shared" si="25"/>
        <v>2143.2123479085931</v>
      </c>
    </row>
    <row r="467" spans="1:21" ht="15" x14ac:dyDescent="0.25">
      <c r="A467" s="3" t="s">
        <v>302</v>
      </c>
      <c r="B467" s="3" t="s">
        <v>35</v>
      </c>
      <c r="C467" s="4">
        <v>787</v>
      </c>
      <c r="D467" s="4" t="s">
        <v>278</v>
      </c>
      <c r="E467" s="4" t="str">
        <f t="shared" si="21"/>
        <v>787VN781</v>
      </c>
      <c r="F467" s="2">
        <v>104</v>
      </c>
      <c r="G467" s="2">
        <v>49957</v>
      </c>
      <c r="H467" s="2">
        <v>1728.6599999999989</v>
      </c>
      <c r="I467" s="2">
        <v>1649.8099999999995</v>
      </c>
      <c r="J467" s="2">
        <v>381448040</v>
      </c>
      <c r="K467" s="2">
        <v>329698080</v>
      </c>
      <c r="L467" s="2">
        <v>533690905750.07587</v>
      </c>
      <c r="M467" s="2">
        <v>454728177096.19489</v>
      </c>
      <c r="N467" s="2">
        <v>13474773847.880974</v>
      </c>
      <c r="O467" s="2">
        <v>65487954806</v>
      </c>
      <c r="P467" s="2">
        <v>444833009711.30267</v>
      </c>
      <c r="Q467" s="2">
        <v>146611676772</v>
      </c>
      <c r="R467" s="2">
        <v>139610307686.55078</v>
      </c>
      <c r="S467" s="2">
        <v>158513569197.75165</v>
      </c>
      <c r="T467" s="10">
        <f t="shared" si="24"/>
        <v>2138620238.9966474</v>
      </c>
      <c r="U467" s="9">
        <f t="shared" si="25"/>
        <v>2138.6202389966475</v>
      </c>
    </row>
    <row r="468" spans="1:21" ht="15" x14ac:dyDescent="0.25">
      <c r="A468" s="3" t="s">
        <v>302</v>
      </c>
      <c r="B468" s="3" t="s">
        <v>40</v>
      </c>
      <c r="C468" s="4">
        <v>787</v>
      </c>
      <c r="D468" s="4" t="s">
        <v>289</v>
      </c>
      <c r="E468" s="4" t="str">
        <f t="shared" si="21"/>
        <v>787VN772</v>
      </c>
      <c r="F468" s="2">
        <v>182</v>
      </c>
      <c r="G468" s="2">
        <v>76899</v>
      </c>
      <c r="H468" s="2">
        <v>3134.6999999999985</v>
      </c>
      <c r="I468" s="2">
        <v>2935.4600000000014</v>
      </c>
      <c r="J468" s="2">
        <v>682507372</v>
      </c>
      <c r="K468" s="2">
        <v>519724813</v>
      </c>
      <c r="L468" s="2">
        <v>637680244106.72168</v>
      </c>
      <c r="M468" s="2">
        <v>609304823249.04919</v>
      </c>
      <c r="N468" s="2">
        <v>14681955215.672398</v>
      </c>
      <c r="O468" s="2">
        <v>13693465642</v>
      </c>
      <c r="P468" s="2">
        <v>791456494635.27368</v>
      </c>
      <c r="Q468" s="2">
        <v>261620404732</v>
      </c>
      <c r="R468" s="2">
        <v>253147848465.36633</v>
      </c>
      <c r="S468" s="2">
        <v>276624046994.9071</v>
      </c>
      <c r="T468" s="10">
        <f t="shared" si="24"/>
        <v>2174331029.2177849</v>
      </c>
      <c r="U468" s="9">
        <f t="shared" si="25"/>
        <v>2174.3310292177848</v>
      </c>
    </row>
    <row r="469" spans="1:21" ht="15" x14ac:dyDescent="0.25">
      <c r="A469" s="3" t="s">
        <v>302</v>
      </c>
      <c r="B469" s="3" t="s">
        <v>40</v>
      </c>
      <c r="C469" s="4">
        <v>787</v>
      </c>
      <c r="D469" s="4" t="s">
        <v>290</v>
      </c>
      <c r="E469" s="4" t="str">
        <f t="shared" si="21"/>
        <v>787VN773</v>
      </c>
      <c r="F469" s="2">
        <v>182</v>
      </c>
      <c r="G469" s="2">
        <v>80049</v>
      </c>
      <c r="H469" s="2">
        <v>3019.6300000000015</v>
      </c>
      <c r="I469" s="2">
        <v>2888.860000000001</v>
      </c>
      <c r="J469" s="2">
        <v>682507372</v>
      </c>
      <c r="K469" s="2">
        <v>541221431</v>
      </c>
      <c r="L469" s="2">
        <v>833931109976.53235</v>
      </c>
      <c r="M469" s="2">
        <v>683251354729.05518</v>
      </c>
      <c r="N469" s="2">
        <v>20944701831.475712</v>
      </c>
      <c r="O469" s="2">
        <v>129735053416</v>
      </c>
      <c r="P469" s="2">
        <v>793298614684.52527</v>
      </c>
      <c r="Q469" s="2">
        <v>270007295710</v>
      </c>
      <c r="R469" s="2">
        <v>241735239855.42184</v>
      </c>
      <c r="S469" s="2">
        <v>281446094297.10449</v>
      </c>
      <c r="T469" s="10">
        <f t="shared" si="24"/>
        <v>2179391798.5838604</v>
      </c>
      <c r="U469" s="9">
        <f t="shared" si="25"/>
        <v>2179.3917985838602</v>
      </c>
    </row>
    <row r="470" spans="1:21" ht="15" x14ac:dyDescent="0.25">
      <c r="A470" s="3" t="s">
        <v>303</v>
      </c>
      <c r="B470" s="3" t="s">
        <v>8</v>
      </c>
      <c r="C470" s="4">
        <v>330</v>
      </c>
      <c r="D470" s="4" t="s">
        <v>54</v>
      </c>
      <c r="E470" s="4" t="str">
        <f t="shared" si="21"/>
        <v>330VN1556</v>
      </c>
      <c r="F470" s="2">
        <v>0.5</v>
      </c>
      <c r="G470" s="2">
        <v>231</v>
      </c>
      <c r="H470" s="2">
        <v>2.17</v>
      </c>
      <c r="I470" s="2">
        <v>1.67</v>
      </c>
      <c r="J470" s="2">
        <v>282492</v>
      </c>
      <c r="K470" s="2">
        <v>241074</v>
      </c>
      <c r="L470" s="2">
        <v>606774684.00800002</v>
      </c>
      <c r="M470" s="2">
        <v>521970760.00800002</v>
      </c>
      <c r="N470" s="2">
        <v>3520000</v>
      </c>
      <c r="O470" s="2">
        <v>81283924</v>
      </c>
      <c r="P470" s="2">
        <v>607853909.00312901</v>
      </c>
      <c r="Q470" s="2">
        <v>231802478</v>
      </c>
      <c r="R470" s="2">
        <v>191599081.9384</v>
      </c>
      <c r="S470" s="2">
        <v>184452349.06472901</v>
      </c>
      <c r="T470" s="10">
        <f t="shared" ref="T470:T473" si="26">P470/F470/2</f>
        <v>607853909.00312901</v>
      </c>
      <c r="U470" s="9">
        <f t="shared" si="25"/>
        <v>607.85390900312905</v>
      </c>
    </row>
    <row r="471" spans="1:21" ht="15" x14ac:dyDescent="0.25">
      <c r="A471" s="3" t="s">
        <v>303</v>
      </c>
      <c r="B471" s="3" t="s">
        <v>8</v>
      </c>
      <c r="C471" s="4">
        <v>330</v>
      </c>
      <c r="D471" s="4" t="s">
        <v>55</v>
      </c>
      <c r="E471" s="4" t="str">
        <f t="shared" si="21"/>
        <v>330VN1557</v>
      </c>
      <c r="F471" s="2">
        <v>0.5</v>
      </c>
      <c r="G471" s="2">
        <v>266</v>
      </c>
      <c r="H471" s="2">
        <v>2.2200000000000002</v>
      </c>
      <c r="I471" s="2">
        <v>1.53</v>
      </c>
      <c r="J471" s="2">
        <v>282492</v>
      </c>
      <c r="K471" s="2">
        <v>278244</v>
      </c>
      <c r="L471" s="2">
        <v>507699631</v>
      </c>
      <c r="M471" s="2">
        <v>481017000</v>
      </c>
      <c r="N471" s="2">
        <v>0</v>
      </c>
      <c r="O471" s="2">
        <v>26682631</v>
      </c>
      <c r="P471" s="2">
        <v>573916846.02546501</v>
      </c>
      <c r="Q471" s="2">
        <v>219133352</v>
      </c>
      <c r="R471" s="2">
        <v>180191751.06020001</v>
      </c>
      <c r="S471" s="2">
        <v>174591742.96526501</v>
      </c>
      <c r="T471" s="10">
        <f t="shared" si="26"/>
        <v>573916846.02546501</v>
      </c>
      <c r="U471" s="9">
        <f t="shared" si="25"/>
        <v>573.91684602546502</v>
      </c>
    </row>
    <row r="472" spans="1:21" ht="15" x14ac:dyDescent="0.25">
      <c r="A472" s="3" t="s">
        <v>303</v>
      </c>
      <c r="B472" s="3" t="s">
        <v>20</v>
      </c>
      <c r="C472" s="4">
        <v>330</v>
      </c>
      <c r="D472" s="4" t="s">
        <v>119</v>
      </c>
      <c r="E472" s="4" t="str">
        <f t="shared" si="21"/>
        <v>330VN1236</v>
      </c>
      <c r="F472" s="2">
        <v>0.5</v>
      </c>
      <c r="G472" s="2">
        <v>238</v>
      </c>
      <c r="H472" s="2">
        <v>2.12</v>
      </c>
      <c r="I472" s="2">
        <v>1.75</v>
      </c>
      <c r="J472" s="2">
        <v>339640</v>
      </c>
      <c r="K472" s="2">
        <v>283842</v>
      </c>
      <c r="L472" s="2">
        <v>676077838.75199997</v>
      </c>
      <c r="M472" s="2">
        <v>676077838.75199997</v>
      </c>
      <c r="N472" s="2">
        <v>0</v>
      </c>
      <c r="O472" s="2">
        <v>0</v>
      </c>
      <c r="P472" s="2">
        <v>577514439.86524296</v>
      </c>
      <c r="Q472" s="2">
        <v>219845150</v>
      </c>
      <c r="R472" s="2">
        <v>163899287.81290001</v>
      </c>
      <c r="S472" s="2">
        <v>193770002.05234301</v>
      </c>
      <c r="T472" s="10">
        <f t="shared" si="26"/>
        <v>577514439.86524296</v>
      </c>
      <c r="U472" s="9">
        <f t="shared" si="25"/>
        <v>577.51443986524293</v>
      </c>
    </row>
    <row r="473" spans="1:21" ht="15" x14ac:dyDescent="0.25">
      <c r="A473" s="5" t="s">
        <v>303</v>
      </c>
      <c r="B473" s="3" t="s">
        <v>20</v>
      </c>
      <c r="C473" s="4">
        <v>330</v>
      </c>
      <c r="D473" s="4" t="s">
        <v>120</v>
      </c>
      <c r="E473" s="4" t="str">
        <f t="shared" si="21"/>
        <v>330VN1237</v>
      </c>
      <c r="F473" s="2">
        <v>0.5</v>
      </c>
      <c r="G473" s="2">
        <v>182</v>
      </c>
      <c r="H473" s="2">
        <v>2.2000000000000002</v>
      </c>
      <c r="I473" s="2">
        <v>1.85</v>
      </c>
      <c r="J473" s="2">
        <v>339640</v>
      </c>
      <c r="K473" s="2">
        <v>217127</v>
      </c>
      <c r="L473" s="2">
        <v>213539477.91999999</v>
      </c>
      <c r="M473" s="2">
        <v>211855859.91999999</v>
      </c>
      <c r="N473" s="2">
        <v>540000</v>
      </c>
      <c r="O473" s="2">
        <v>1143618</v>
      </c>
      <c r="P473" s="2">
        <v>579153985.87573195</v>
      </c>
      <c r="Q473" s="2">
        <v>225319048</v>
      </c>
      <c r="R473" s="2">
        <v>158105361.58934999</v>
      </c>
      <c r="S473" s="2">
        <v>195729576.28638199</v>
      </c>
      <c r="T473" s="10">
        <f t="shared" si="26"/>
        <v>579153985.87573195</v>
      </c>
      <c r="U473" s="9">
        <f t="shared" si="25"/>
        <v>579.15398587573191</v>
      </c>
    </row>
  </sheetData>
  <autoFilter ref="A2:S473" xr:uid="{B2AB2FD2-1588-402E-B8A0-D805E13FC00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5F5D4-EC5E-42B5-8997-E4DE91F3E737}">
  <sheetPr>
    <tabColor rgb="FFFF0000"/>
  </sheetPr>
  <dimension ref="A1:AW613"/>
  <sheetViews>
    <sheetView tabSelected="1" workbookViewId="0">
      <pane ySplit="4" topLeftCell="A5" activePane="bottomLeft" state="frozen"/>
      <selection pane="bottomLeft" activeCell="E13" sqref="E13"/>
    </sheetView>
  </sheetViews>
  <sheetFormatPr defaultRowHeight="14.25" outlineLevelRow="1" x14ac:dyDescent="0.2"/>
  <cols>
    <col min="1" max="2" width="10.375" style="46" customWidth="1"/>
    <col min="3" max="3" width="11.625" style="46" bestFit="1" customWidth="1"/>
    <col min="4" max="4" width="9.875" style="46" bestFit="1" customWidth="1"/>
    <col min="5" max="5" width="7.5" style="46" customWidth="1"/>
    <col min="6" max="6" width="7.875" style="46" customWidth="1"/>
    <col min="7" max="7" width="7.75" style="46" bestFit="1" customWidth="1"/>
    <col min="8" max="9" width="7.875" style="46" customWidth="1"/>
    <col min="10" max="10" width="3.25" style="46" customWidth="1"/>
    <col min="11" max="11" width="9.75" style="46" bestFit="1" customWidth="1"/>
    <col min="12" max="13" width="9.625" style="46" customWidth="1"/>
    <col min="14" max="14" width="3.875" style="46" customWidth="1"/>
    <col min="15" max="15" width="12.125" style="46" customWidth="1"/>
    <col min="16" max="17" width="8.25" style="46" customWidth="1"/>
    <col min="18" max="18" width="8.375" style="46" customWidth="1"/>
    <col min="19" max="19" width="10.625" style="46" customWidth="1"/>
    <col min="20" max="20" width="7" style="46" bestFit="1" customWidth="1"/>
    <col min="21" max="21" width="5.125" style="46" bestFit="1" customWidth="1"/>
    <col min="22" max="22" width="6.5" style="46" customWidth="1"/>
    <col min="23" max="23" width="9.25" style="46" customWidth="1"/>
    <col min="24" max="24" width="4.625" style="46" bestFit="1" customWidth="1"/>
    <col min="25" max="25" width="4.875" style="46" bestFit="1" customWidth="1"/>
    <col min="26" max="26" width="3.875" style="46" customWidth="1"/>
    <col min="27" max="27" width="7.75" style="46" bestFit="1" customWidth="1"/>
    <col min="28" max="28" width="4.625" style="46" bestFit="1" customWidth="1"/>
    <col min="29" max="29" width="4.875" style="46" bestFit="1" customWidth="1"/>
    <col min="30" max="30" width="3.875" style="46" customWidth="1"/>
    <col min="31" max="31" width="7.75" style="46" bestFit="1" customWidth="1"/>
    <col min="32" max="32" width="4.625" style="46" bestFit="1" customWidth="1"/>
    <col min="33" max="33" width="4.875" style="46" bestFit="1" customWidth="1"/>
    <col min="34" max="34" width="3.875" style="46" customWidth="1"/>
    <col min="35" max="35" width="7.75" style="46" bestFit="1" customWidth="1"/>
    <col min="36" max="36" width="4.625" style="46" bestFit="1" customWidth="1"/>
    <col min="37" max="37" width="4.875" style="46" bestFit="1" customWidth="1"/>
    <col min="38" max="38" width="3.875" style="46" customWidth="1"/>
    <col min="39" max="39" width="7.75" style="46" bestFit="1" customWidth="1"/>
    <col min="40" max="40" width="4.625" style="46" bestFit="1" customWidth="1"/>
    <col min="41" max="41" width="4.875" style="46" bestFit="1" customWidth="1"/>
    <col min="42" max="44" width="9" style="46"/>
  </cols>
  <sheetData>
    <row r="1" spans="1:44" x14ac:dyDescent="0.2">
      <c r="O1" s="55" t="s">
        <v>523</v>
      </c>
    </row>
    <row r="2" spans="1:44" s="24" customFormat="1" ht="15" x14ac:dyDescent="0.25">
      <c r="A2" s="49"/>
      <c r="B2" s="49"/>
      <c r="C2" s="49"/>
      <c r="D2" s="46"/>
      <c r="E2" s="46"/>
      <c r="F2" s="46"/>
      <c r="G2" s="46"/>
      <c r="H2" s="65" t="s">
        <v>0</v>
      </c>
      <c r="I2" s="65"/>
      <c r="K2" s="66" t="s">
        <v>1</v>
      </c>
      <c r="L2" s="65" t="s">
        <v>326</v>
      </c>
      <c r="M2" s="65"/>
      <c r="O2" s="66" t="s">
        <v>1</v>
      </c>
      <c r="P2" s="65" t="s">
        <v>321</v>
      </c>
      <c r="Q2" s="65"/>
      <c r="R2" s="28"/>
      <c r="S2" s="30"/>
      <c r="T2" s="66" t="s">
        <v>1</v>
      </c>
      <c r="U2" s="65" t="s">
        <v>335</v>
      </c>
      <c r="V2" s="65"/>
    </row>
    <row r="3" spans="1:44" s="15" customFormat="1" ht="15" x14ac:dyDescent="0.25">
      <c r="A3" s="49"/>
      <c r="B3" s="49"/>
      <c r="C3" s="49"/>
      <c r="D3" s="46"/>
      <c r="E3" s="46">
        <f>SUMIF(E5:E42,"*"&amp;"1"&amp;"*",L5:L42)</f>
        <v>38</v>
      </c>
      <c r="F3" s="46"/>
      <c r="G3" s="46"/>
      <c r="H3" s="64" t="s">
        <v>2</v>
      </c>
      <c r="I3" s="64"/>
      <c r="J3" s="24"/>
      <c r="K3" s="67"/>
      <c r="L3" s="64" t="s">
        <v>2</v>
      </c>
      <c r="M3" s="64"/>
      <c r="N3" s="24"/>
      <c r="O3" s="67"/>
      <c r="P3" s="64" t="s">
        <v>2</v>
      </c>
      <c r="Q3" s="64"/>
      <c r="R3" s="30"/>
      <c r="S3" s="28"/>
      <c r="T3" s="67"/>
      <c r="U3" s="64" t="s">
        <v>2</v>
      </c>
      <c r="V3" s="64"/>
      <c r="W3" s="24"/>
      <c r="X3" s="24"/>
      <c r="Y3" s="24"/>
      <c r="Z3" s="24"/>
      <c r="AA3" s="24"/>
      <c r="AB3" s="24"/>
      <c r="AC3" s="24"/>
      <c r="AD3" s="24"/>
      <c r="AE3" s="24"/>
      <c r="AF3" s="24"/>
      <c r="AG3" s="24"/>
      <c r="AH3" s="24"/>
      <c r="AI3" s="24"/>
      <c r="AJ3" s="24"/>
      <c r="AK3" s="24"/>
      <c r="AL3" s="24"/>
      <c r="AM3" s="24"/>
      <c r="AN3" s="24"/>
      <c r="AO3" s="24"/>
      <c r="AP3" s="24"/>
      <c r="AQ3" s="24"/>
      <c r="AR3" s="24"/>
    </row>
    <row r="4" spans="1:44" s="15" customFormat="1" ht="15" x14ac:dyDescent="0.25">
      <c r="A4" s="34" t="s">
        <v>470</v>
      </c>
      <c r="B4" s="34" t="s">
        <v>517</v>
      </c>
      <c r="C4" s="34" t="s">
        <v>515</v>
      </c>
      <c r="D4" s="34" t="s">
        <v>1</v>
      </c>
      <c r="E4" s="34" t="s">
        <v>529</v>
      </c>
      <c r="F4" s="34" t="s">
        <v>472</v>
      </c>
      <c r="G4" s="34" t="s">
        <v>473</v>
      </c>
      <c r="H4" s="34" t="s">
        <v>454</v>
      </c>
      <c r="I4" s="34" t="s">
        <v>498</v>
      </c>
      <c r="J4" s="24"/>
      <c r="K4" s="68"/>
      <c r="L4" s="34" t="s">
        <v>454</v>
      </c>
      <c r="M4" s="34" t="s">
        <v>498</v>
      </c>
      <c r="N4" s="24"/>
      <c r="O4" s="68"/>
      <c r="P4" s="34" t="s">
        <v>454</v>
      </c>
      <c r="Q4" s="34" t="s">
        <v>498</v>
      </c>
      <c r="R4" s="58" t="s">
        <v>334</v>
      </c>
      <c r="S4" s="30"/>
      <c r="T4" s="68"/>
      <c r="U4" s="34" t="s">
        <v>454</v>
      </c>
      <c r="V4" s="34" t="s">
        <v>498</v>
      </c>
      <c r="W4" s="24"/>
      <c r="X4" s="24" t="s">
        <v>548</v>
      </c>
      <c r="Y4" s="24"/>
      <c r="Z4" s="24"/>
      <c r="AA4" s="30">
        <f>SUM(U5:U270)+SUM(AT276:AT443)</f>
        <v>40911.983124528546</v>
      </c>
      <c r="AB4" s="24"/>
      <c r="AC4" s="24"/>
      <c r="AD4" s="24"/>
      <c r="AE4" s="24"/>
      <c r="AF4" s="24"/>
      <c r="AG4" s="24"/>
      <c r="AH4" s="24"/>
      <c r="AI4" s="24"/>
      <c r="AJ4" s="24"/>
      <c r="AK4" s="24"/>
      <c r="AL4" s="24"/>
      <c r="AM4" s="24"/>
      <c r="AN4" s="24"/>
      <c r="AO4" s="24"/>
      <c r="AP4" s="24"/>
      <c r="AQ4" s="24"/>
      <c r="AR4" s="24"/>
    </row>
    <row r="5" spans="1:44" x14ac:dyDescent="0.2">
      <c r="A5" s="48" t="s">
        <v>445</v>
      </c>
      <c r="B5" s="48" t="s">
        <v>510</v>
      </c>
      <c r="C5" s="48" t="s">
        <v>505</v>
      </c>
      <c r="D5" s="50" t="s">
        <v>446</v>
      </c>
      <c r="E5" s="47" t="s">
        <v>540</v>
      </c>
      <c r="F5" s="51">
        <f>VLOOKUP($D5,'W19'!$B$3:$N$40,10,FALSE)</f>
        <v>7.083333333333333</v>
      </c>
      <c r="G5" s="51">
        <f>VLOOKUP($D5,'W19'!$B$3:$N$40,13,FALSE)</f>
        <v>8</v>
      </c>
      <c r="H5" s="52">
        <f>VLOOKUP($D5,'MIS 0V 2019'!$G$3:$V$62,16,FALSE)</f>
        <v>66.77857315</v>
      </c>
      <c r="I5" s="52"/>
      <c r="K5" s="50" t="str">
        <f>D5</f>
        <v>0V8002</v>
      </c>
      <c r="L5" s="18">
        <v>1</v>
      </c>
      <c r="M5" s="18">
        <v>0</v>
      </c>
      <c r="O5" s="50" t="str">
        <f>D5</f>
        <v>0V8002</v>
      </c>
      <c r="P5" s="18">
        <v>1</v>
      </c>
      <c r="Q5" s="18">
        <v>0</v>
      </c>
      <c r="R5" s="46">
        <f t="shared" ref="R5:R36" si="0">SUM(P5:Q5)</f>
        <v>1</v>
      </c>
      <c r="T5" s="50" t="str">
        <f>D5</f>
        <v>0V8002</v>
      </c>
      <c r="U5" s="19">
        <f t="shared" ref="U5:U36" si="1">H5*P5</f>
        <v>66.77857315</v>
      </c>
      <c r="V5" s="19">
        <f t="shared" ref="V5:V36" si="2">I5*Q5</f>
        <v>0</v>
      </c>
    </row>
    <row r="6" spans="1:44" x14ac:dyDescent="0.2">
      <c r="A6" s="48" t="s">
        <v>443</v>
      </c>
      <c r="B6" s="48" t="s">
        <v>505</v>
      </c>
      <c r="C6" s="48" t="s">
        <v>510</v>
      </c>
      <c r="D6" s="50" t="s">
        <v>444</v>
      </c>
      <c r="E6" s="47" t="s">
        <v>540</v>
      </c>
      <c r="F6" s="51">
        <f>VLOOKUP($D6,'W19'!$B$3:$N$40,10,FALSE)</f>
        <v>5.916666666666667</v>
      </c>
      <c r="G6" s="51">
        <f>VLOOKUP($D6,'W19'!$B$3:$N$40,13,FALSE)</f>
        <v>6.75</v>
      </c>
      <c r="H6" s="52">
        <f>VLOOKUP($D6,'MIS 0V 2019'!$G$3:$V$62,16,FALSE)</f>
        <v>55.518596386111113</v>
      </c>
      <c r="I6" s="52"/>
      <c r="K6" s="50" t="str">
        <f t="shared" ref="K6:K42" si="3">D6</f>
        <v>0V8003</v>
      </c>
      <c r="L6" s="18">
        <v>1</v>
      </c>
      <c r="M6" s="18">
        <v>0</v>
      </c>
      <c r="O6" s="50" t="str">
        <f t="shared" ref="O6:O42" si="4">D6</f>
        <v>0V8003</v>
      </c>
      <c r="P6" s="18">
        <v>1</v>
      </c>
      <c r="Q6" s="18">
        <v>0</v>
      </c>
      <c r="R6" s="46">
        <f t="shared" si="0"/>
        <v>1</v>
      </c>
      <c r="T6" s="50" t="str">
        <f t="shared" ref="T6:T42" si="5">D6</f>
        <v>0V8003</v>
      </c>
      <c r="U6" s="19">
        <f t="shared" si="1"/>
        <v>55.518596386111113</v>
      </c>
      <c r="V6" s="19">
        <f t="shared" si="2"/>
        <v>0</v>
      </c>
    </row>
    <row r="7" spans="1:44" x14ac:dyDescent="0.2">
      <c r="A7" s="48" t="s">
        <v>399</v>
      </c>
      <c r="B7" s="48" t="s">
        <v>506</v>
      </c>
      <c r="C7" s="48" t="s">
        <v>504</v>
      </c>
      <c r="D7" s="50" t="s">
        <v>400</v>
      </c>
      <c r="E7" s="47" t="s">
        <v>540</v>
      </c>
      <c r="F7" s="51">
        <f>VLOOKUP($D7,'W19'!$B$3:$N$40,10,FALSE)</f>
        <v>11.75</v>
      </c>
      <c r="G7" s="51">
        <f>VLOOKUP($D7,'W19'!$B$3:$N$40,13,FALSE)</f>
        <v>12.666666666666666</v>
      </c>
      <c r="H7" s="52">
        <f>VLOOKUP($D7,'MIS 0V 2019'!$G$3:$V$62,16,FALSE)</f>
        <v>68.335595052631575</v>
      </c>
      <c r="I7" s="52"/>
      <c r="K7" s="50" t="str">
        <f t="shared" si="3"/>
        <v>0V8014</v>
      </c>
      <c r="L7" s="18">
        <v>1</v>
      </c>
      <c r="M7" s="18">
        <v>0</v>
      </c>
      <c r="O7" s="50" t="str">
        <f t="shared" si="4"/>
        <v>0V8014</v>
      </c>
      <c r="P7" s="18">
        <v>1</v>
      </c>
      <c r="Q7" s="18">
        <v>0</v>
      </c>
      <c r="R7" s="46">
        <f t="shared" si="0"/>
        <v>1</v>
      </c>
      <c r="T7" s="50" t="str">
        <f t="shared" si="5"/>
        <v>0V8014</v>
      </c>
      <c r="U7" s="19">
        <f t="shared" si="1"/>
        <v>68.335595052631575</v>
      </c>
      <c r="V7" s="19">
        <f t="shared" si="2"/>
        <v>0</v>
      </c>
    </row>
    <row r="8" spans="1:44" x14ac:dyDescent="0.2">
      <c r="A8" s="48" t="s">
        <v>397</v>
      </c>
      <c r="B8" s="48" t="s">
        <v>504</v>
      </c>
      <c r="C8" s="48" t="s">
        <v>506</v>
      </c>
      <c r="D8" s="50" t="s">
        <v>398</v>
      </c>
      <c r="E8" s="47" t="s">
        <v>540</v>
      </c>
      <c r="F8" s="51">
        <f>VLOOKUP($D8,'W19'!$B$3:$N$40,10,FALSE)</f>
        <v>13.166666666666666</v>
      </c>
      <c r="G8" s="51">
        <f>VLOOKUP($D8,'W19'!$B$3:$N$40,13,FALSE)</f>
        <v>14.083333333333334</v>
      </c>
      <c r="H8" s="52">
        <f>VLOOKUP($D8,'MIS 0V 2019'!$G$3:$V$62,16,FALSE)</f>
        <v>67.313080888888891</v>
      </c>
      <c r="I8" s="52"/>
      <c r="K8" s="50" t="str">
        <f t="shared" si="3"/>
        <v>0V8015</v>
      </c>
      <c r="L8" s="18">
        <v>1</v>
      </c>
      <c r="M8" s="18">
        <v>0</v>
      </c>
      <c r="O8" s="50" t="str">
        <f t="shared" si="4"/>
        <v>0V8015</v>
      </c>
      <c r="P8" s="18">
        <v>1</v>
      </c>
      <c r="Q8" s="18">
        <v>0</v>
      </c>
      <c r="R8" s="46">
        <f t="shared" si="0"/>
        <v>1</v>
      </c>
      <c r="T8" s="50" t="str">
        <f t="shared" si="5"/>
        <v>0V8015</v>
      </c>
      <c r="U8" s="19">
        <f t="shared" si="1"/>
        <v>67.313080888888891</v>
      </c>
      <c r="V8" s="19">
        <f t="shared" si="2"/>
        <v>0</v>
      </c>
    </row>
    <row r="9" spans="1:44" x14ac:dyDescent="0.2">
      <c r="A9" s="48" t="s">
        <v>427</v>
      </c>
      <c r="B9" s="48" t="s">
        <v>507</v>
      </c>
      <c r="C9" s="48" t="s">
        <v>505</v>
      </c>
      <c r="D9" s="50" t="s">
        <v>428</v>
      </c>
      <c r="E9" s="47" t="s">
        <v>540</v>
      </c>
      <c r="F9" s="51">
        <f>VLOOKUP($D9,'W19'!$B$3:$N$40,10,FALSE)</f>
        <v>7.25</v>
      </c>
      <c r="G9" s="51">
        <f>VLOOKUP($D9,'W19'!$B$3:$N$40,13,FALSE)</f>
        <v>8.3333333333333339</v>
      </c>
      <c r="H9" s="52">
        <f>VLOOKUP($D9,'MIS 0V 2019'!$G$3:$V$62,16,FALSE)</f>
        <v>69.74111944444445</v>
      </c>
      <c r="I9" s="52"/>
      <c r="K9" s="50" t="str">
        <f t="shared" si="3"/>
        <v>0V8050</v>
      </c>
      <c r="L9" s="18">
        <v>1</v>
      </c>
      <c r="M9" s="18">
        <v>0</v>
      </c>
      <c r="O9" s="50" t="str">
        <f t="shared" si="4"/>
        <v>0V8050</v>
      </c>
      <c r="P9" s="18">
        <v>1</v>
      </c>
      <c r="Q9" s="18">
        <v>0</v>
      </c>
      <c r="R9" s="46">
        <f t="shared" si="0"/>
        <v>1</v>
      </c>
      <c r="T9" s="50" t="str">
        <f t="shared" si="5"/>
        <v>0V8050</v>
      </c>
      <c r="U9" s="19">
        <f t="shared" si="1"/>
        <v>69.74111944444445</v>
      </c>
      <c r="V9" s="19">
        <f t="shared" si="2"/>
        <v>0</v>
      </c>
    </row>
    <row r="10" spans="1:44" x14ac:dyDescent="0.2">
      <c r="A10" s="48" t="s">
        <v>412</v>
      </c>
      <c r="B10" s="48" t="s">
        <v>505</v>
      </c>
      <c r="C10" s="48" t="s">
        <v>507</v>
      </c>
      <c r="D10" s="50" t="s">
        <v>413</v>
      </c>
      <c r="E10" s="47" t="s">
        <v>540</v>
      </c>
      <c r="F10" s="51">
        <f>VLOOKUP($D10,'W19'!$B$3:$N$40,10,FALSE)</f>
        <v>5.916666666666667</v>
      </c>
      <c r="G10" s="51">
        <f>VLOOKUP($D10,'W19'!$B$3:$N$40,13,FALSE)</f>
        <v>6.916666666666667</v>
      </c>
      <c r="H10" s="52">
        <f>VLOOKUP($D10,'MIS 0V 2019'!$G$3:$V$62,16,FALSE)</f>
        <v>62.486064539062497</v>
      </c>
      <c r="I10" s="52"/>
      <c r="K10" s="50" t="str">
        <f t="shared" si="3"/>
        <v>0V8051</v>
      </c>
      <c r="L10" s="18">
        <v>1</v>
      </c>
      <c r="M10" s="18">
        <v>0</v>
      </c>
      <c r="O10" s="50" t="str">
        <f t="shared" si="4"/>
        <v>0V8051</v>
      </c>
      <c r="P10" s="18">
        <v>1</v>
      </c>
      <c r="Q10" s="18">
        <v>0</v>
      </c>
      <c r="R10" s="46">
        <f t="shared" si="0"/>
        <v>1</v>
      </c>
      <c r="T10" s="50" t="str">
        <f t="shared" si="5"/>
        <v>0V8051</v>
      </c>
      <c r="U10" s="19">
        <f t="shared" si="1"/>
        <v>62.486064539062497</v>
      </c>
      <c r="V10" s="19">
        <f t="shared" si="2"/>
        <v>0</v>
      </c>
    </row>
    <row r="11" spans="1:44" x14ac:dyDescent="0.2">
      <c r="A11" s="48" t="s">
        <v>427</v>
      </c>
      <c r="B11" s="48" t="s">
        <v>507</v>
      </c>
      <c r="C11" s="48" t="s">
        <v>505</v>
      </c>
      <c r="D11" s="50" t="s">
        <v>429</v>
      </c>
      <c r="E11" s="47" t="s">
        <v>540</v>
      </c>
      <c r="F11" s="51">
        <f>VLOOKUP($D11,'W19'!$B$3:$N$40,10,FALSE)</f>
        <v>8.3333333333333339</v>
      </c>
      <c r="G11" s="51">
        <f>VLOOKUP($D11,'W19'!$B$3:$N$40,13,FALSE)</f>
        <v>9.4166666666666661</v>
      </c>
      <c r="H11" s="52">
        <f>VLOOKUP($D11,'MIS 0V 2019'!$G$3:$V$62,16,FALSE)</f>
        <v>69.686721040540547</v>
      </c>
      <c r="I11" s="52"/>
      <c r="K11" s="50" t="str">
        <f t="shared" si="3"/>
        <v>0V8052</v>
      </c>
      <c r="L11" s="18">
        <v>1</v>
      </c>
      <c r="M11" s="18">
        <v>0</v>
      </c>
      <c r="O11" s="50" t="str">
        <f t="shared" si="4"/>
        <v>0V8052</v>
      </c>
      <c r="P11" s="18">
        <v>1</v>
      </c>
      <c r="Q11" s="18">
        <v>0</v>
      </c>
      <c r="R11" s="46">
        <f t="shared" si="0"/>
        <v>1</v>
      </c>
      <c r="T11" s="50" t="str">
        <f t="shared" si="5"/>
        <v>0V8052</v>
      </c>
      <c r="U11" s="19">
        <f t="shared" si="1"/>
        <v>69.686721040540547</v>
      </c>
      <c r="V11" s="19">
        <f t="shared" si="2"/>
        <v>0</v>
      </c>
    </row>
    <row r="12" spans="1:44" x14ac:dyDescent="0.2">
      <c r="A12" s="48" t="s">
        <v>412</v>
      </c>
      <c r="B12" s="48" t="s">
        <v>505</v>
      </c>
      <c r="C12" s="48" t="s">
        <v>507</v>
      </c>
      <c r="D12" s="50" t="s">
        <v>414</v>
      </c>
      <c r="E12" s="47" t="s">
        <v>540</v>
      </c>
      <c r="F12" s="51">
        <f>VLOOKUP($D12,'W19'!$B$3:$N$40,10,FALSE)</f>
        <v>7</v>
      </c>
      <c r="G12" s="51">
        <f>VLOOKUP($D12,'W19'!$B$3:$N$40,13,FALSE)</f>
        <v>8</v>
      </c>
      <c r="H12" s="52">
        <f>VLOOKUP($D12,'MIS 0V 2019'!$G$3:$V$62,16,FALSE)</f>
        <v>64.965689222602734</v>
      </c>
      <c r="I12" s="52"/>
      <c r="K12" s="50" t="str">
        <f t="shared" si="3"/>
        <v>0V8053</v>
      </c>
      <c r="L12" s="18">
        <v>1</v>
      </c>
      <c r="M12" s="18">
        <v>0</v>
      </c>
      <c r="O12" s="50" t="str">
        <f t="shared" si="4"/>
        <v>0V8053</v>
      </c>
      <c r="P12" s="18">
        <v>1</v>
      </c>
      <c r="Q12" s="18">
        <v>0</v>
      </c>
      <c r="R12" s="46">
        <f t="shared" si="0"/>
        <v>1</v>
      </c>
      <c r="T12" s="50" t="str">
        <f t="shared" si="5"/>
        <v>0V8053</v>
      </c>
      <c r="U12" s="19">
        <f t="shared" si="1"/>
        <v>64.965689222602734</v>
      </c>
      <c r="V12" s="19">
        <f t="shared" si="2"/>
        <v>0</v>
      </c>
    </row>
    <row r="13" spans="1:44" x14ac:dyDescent="0.2">
      <c r="A13" s="48" t="s">
        <v>427</v>
      </c>
      <c r="B13" s="48" t="s">
        <v>507</v>
      </c>
      <c r="C13" s="48" t="s">
        <v>505</v>
      </c>
      <c r="D13" s="50" t="s">
        <v>430</v>
      </c>
      <c r="E13" s="47" t="s">
        <v>540</v>
      </c>
      <c r="F13" s="51">
        <f>VLOOKUP($D13,'W19'!$B$3:$N$40,10,FALSE)</f>
        <v>9.8333333333333339</v>
      </c>
      <c r="G13" s="51">
        <f>VLOOKUP($D13,'W19'!$B$3:$N$40,13,FALSE)</f>
        <v>10.916666666666666</v>
      </c>
      <c r="H13" s="52">
        <f>VLOOKUP($D13,'MIS 0V 2019'!$G$3:$V$62,16,FALSE)</f>
        <v>71.034231354740072</v>
      </c>
      <c r="I13" s="52"/>
      <c r="K13" s="50" t="str">
        <f t="shared" si="3"/>
        <v>0V8054</v>
      </c>
      <c r="L13" s="18">
        <v>1</v>
      </c>
      <c r="M13" s="18">
        <v>0</v>
      </c>
      <c r="O13" s="50" t="str">
        <f t="shared" si="4"/>
        <v>0V8054</v>
      </c>
      <c r="P13" s="18">
        <v>1</v>
      </c>
      <c r="Q13" s="18">
        <v>0</v>
      </c>
      <c r="R13" s="46">
        <f t="shared" si="0"/>
        <v>1</v>
      </c>
      <c r="T13" s="50" t="str">
        <f t="shared" si="5"/>
        <v>0V8054</v>
      </c>
      <c r="U13" s="19">
        <f t="shared" si="1"/>
        <v>71.034231354740072</v>
      </c>
      <c r="V13" s="19">
        <f t="shared" si="2"/>
        <v>0</v>
      </c>
    </row>
    <row r="14" spans="1:44" x14ac:dyDescent="0.2">
      <c r="A14" s="48" t="s">
        <v>412</v>
      </c>
      <c r="B14" s="48" t="s">
        <v>505</v>
      </c>
      <c r="C14" s="48" t="s">
        <v>507</v>
      </c>
      <c r="D14" s="50" t="s">
        <v>415</v>
      </c>
      <c r="E14" s="47" t="s">
        <v>540</v>
      </c>
      <c r="F14" s="51">
        <f>VLOOKUP($D14,'W19'!$B$3:$N$40,10,FALSE)</f>
        <v>8.5</v>
      </c>
      <c r="G14" s="51">
        <f>VLOOKUP($D14,'W19'!$B$3:$N$40,13,FALSE)</f>
        <v>9.5</v>
      </c>
      <c r="H14" s="52">
        <f>VLOOKUP($D14,'MIS 0V 2019'!$G$3:$V$62,16,FALSE)</f>
        <v>67.099067873846153</v>
      </c>
      <c r="I14" s="52"/>
      <c r="K14" s="50" t="str">
        <f t="shared" si="3"/>
        <v>0V8055</v>
      </c>
      <c r="L14" s="18">
        <v>1</v>
      </c>
      <c r="M14" s="18">
        <v>0</v>
      </c>
      <c r="O14" s="50" t="str">
        <f t="shared" si="4"/>
        <v>0V8055</v>
      </c>
      <c r="P14" s="18">
        <v>1</v>
      </c>
      <c r="Q14" s="18">
        <v>0</v>
      </c>
      <c r="R14" s="46">
        <f t="shared" si="0"/>
        <v>1</v>
      </c>
      <c r="T14" s="50" t="str">
        <f t="shared" si="5"/>
        <v>0V8055</v>
      </c>
      <c r="U14" s="19">
        <f t="shared" si="1"/>
        <v>67.099067873846153</v>
      </c>
      <c r="V14" s="19">
        <f t="shared" si="2"/>
        <v>0</v>
      </c>
    </row>
    <row r="15" spans="1:44" x14ac:dyDescent="0.2">
      <c r="A15" s="48" t="s">
        <v>427</v>
      </c>
      <c r="B15" s="48" t="s">
        <v>507</v>
      </c>
      <c r="C15" s="48" t="s">
        <v>505</v>
      </c>
      <c r="D15" s="50" t="s">
        <v>431</v>
      </c>
      <c r="E15" s="47" t="s">
        <v>540</v>
      </c>
      <c r="F15" s="51">
        <f>VLOOKUP($D15,'W19'!$B$3:$N$40,10,FALSE)</f>
        <v>15.916666666666666</v>
      </c>
      <c r="G15" s="51">
        <f>VLOOKUP($D15,'W19'!$B$3:$N$40,13,FALSE)</f>
        <v>17</v>
      </c>
      <c r="H15" s="52">
        <f>VLOOKUP($D15,'MIS 0V 2019'!$G$3:$V$62,16,FALSE)</f>
        <v>74.012473662889519</v>
      </c>
      <c r="I15" s="52"/>
      <c r="K15" s="50" t="str">
        <f t="shared" si="3"/>
        <v>0V8056</v>
      </c>
      <c r="L15" s="18">
        <v>1</v>
      </c>
      <c r="M15" s="18">
        <v>0</v>
      </c>
      <c r="O15" s="50" t="str">
        <f t="shared" si="4"/>
        <v>0V8056</v>
      </c>
      <c r="P15" s="18">
        <v>1</v>
      </c>
      <c r="Q15" s="18">
        <v>0</v>
      </c>
      <c r="R15" s="46">
        <f t="shared" si="0"/>
        <v>1</v>
      </c>
      <c r="T15" s="50" t="str">
        <f t="shared" si="5"/>
        <v>0V8056</v>
      </c>
      <c r="U15" s="19">
        <f t="shared" si="1"/>
        <v>74.012473662889519</v>
      </c>
      <c r="V15" s="19">
        <f t="shared" si="2"/>
        <v>0</v>
      </c>
    </row>
    <row r="16" spans="1:44" x14ac:dyDescent="0.2">
      <c r="A16" s="48" t="s">
        <v>412</v>
      </c>
      <c r="B16" s="48" t="s">
        <v>505</v>
      </c>
      <c r="C16" s="48" t="s">
        <v>507</v>
      </c>
      <c r="D16" s="50" t="s">
        <v>416</v>
      </c>
      <c r="E16" s="47" t="s">
        <v>540</v>
      </c>
      <c r="F16" s="51">
        <f>VLOOKUP($D16,'W19'!$B$3:$N$40,10,FALSE)</f>
        <v>9</v>
      </c>
      <c r="G16" s="51">
        <f>VLOOKUP($D16,'W19'!$B$3:$N$40,13,FALSE)</f>
        <v>10</v>
      </c>
      <c r="H16" s="52">
        <f>VLOOKUP($D16,'MIS 0V 2019'!$G$3:$V$62,16,FALSE)</f>
        <v>67.875730160112369</v>
      </c>
      <c r="I16" s="52"/>
      <c r="K16" s="50" t="str">
        <f t="shared" si="3"/>
        <v>0V8057</v>
      </c>
      <c r="L16" s="18">
        <v>1</v>
      </c>
      <c r="M16" s="18">
        <v>0</v>
      </c>
      <c r="O16" s="50" t="str">
        <f t="shared" si="4"/>
        <v>0V8057</v>
      </c>
      <c r="P16" s="18">
        <v>1</v>
      </c>
      <c r="Q16" s="18">
        <v>0</v>
      </c>
      <c r="R16" s="46">
        <f t="shared" si="0"/>
        <v>1</v>
      </c>
      <c r="T16" s="50" t="str">
        <f t="shared" si="5"/>
        <v>0V8057</v>
      </c>
      <c r="U16" s="19">
        <f t="shared" si="1"/>
        <v>67.875730160112369</v>
      </c>
      <c r="V16" s="19">
        <f t="shared" si="2"/>
        <v>0</v>
      </c>
    </row>
    <row r="17" spans="1:22" x14ac:dyDescent="0.2">
      <c r="A17" s="48" t="s">
        <v>427</v>
      </c>
      <c r="B17" s="48" t="s">
        <v>507</v>
      </c>
      <c r="C17" s="48" t="s">
        <v>505</v>
      </c>
      <c r="D17" s="50" t="s">
        <v>432</v>
      </c>
      <c r="E17" s="47" t="s">
        <v>540</v>
      </c>
      <c r="F17" s="51">
        <f>VLOOKUP($D17,'W19'!$B$3:$N$40,10,FALSE)</f>
        <v>10.916666666666666</v>
      </c>
      <c r="G17" s="51">
        <f>VLOOKUP($D17,'W19'!$B$3:$N$40,13,FALSE)</f>
        <v>12</v>
      </c>
      <c r="H17" s="52">
        <f>VLOOKUP($D17,'MIS 0V 2019'!$G$3:$V$62,16,FALSE)</f>
        <v>69.517398526479752</v>
      </c>
      <c r="I17" s="52"/>
      <c r="K17" s="50" t="str">
        <f t="shared" si="3"/>
        <v>0V8058</v>
      </c>
      <c r="L17" s="18">
        <v>1</v>
      </c>
      <c r="M17" s="18">
        <v>0</v>
      </c>
      <c r="O17" s="50" t="str">
        <f t="shared" si="4"/>
        <v>0V8058</v>
      </c>
      <c r="P17" s="18">
        <v>1</v>
      </c>
      <c r="Q17" s="18">
        <v>0</v>
      </c>
      <c r="R17" s="46">
        <f t="shared" si="0"/>
        <v>1</v>
      </c>
      <c r="T17" s="50" t="str">
        <f t="shared" si="5"/>
        <v>0V8058</v>
      </c>
      <c r="U17" s="19">
        <f t="shared" si="1"/>
        <v>69.517398526479752</v>
      </c>
      <c r="V17" s="19">
        <f t="shared" si="2"/>
        <v>0</v>
      </c>
    </row>
    <row r="18" spans="1:22" x14ac:dyDescent="0.2">
      <c r="A18" s="48" t="s">
        <v>412</v>
      </c>
      <c r="B18" s="48" t="s">
        <v>505</v>
      </c>
      <c r="C18" s="48" t="s">
        <v>507</v>
      </c>
      <c r="D18" s="50" t="s">
        <v>417</v>
      </c>
      <c r="E18" s="47" t="s">
        <v>540</v>
      </c>
      <c r="F18" s="51">
        <f>VLOOKUP($D18,'W19'!$B$3:$N$40,10,FALSE)</f>
        <v>9.5</v>
      </c>
      <c r="G18" s="51">
        <f>VLOOKUP($D18,'W19'!$B$3:$N$40,13,FALSE)</f>
        <v>10.5</v>
      </c>
      <c r="H18" s="52">
        <f>VLOOKUP($D18,'MIS 0V 2019'!$G$3:$V$62,16,FALSE)</f>
        <v>68.873409648902822</v>
      </c>
      <c r="I18" s="52"/>
      <c r="K18" s="50" t="str">
        <f t="shared" si="3"/>
        <v>0V8059</v>
      </c>
      <c r="L18" s="18">
        <v>1</v>
      </c>
      <c r="M18" s="18">
        <v>0</v>
      </c>
      <c r="O18" s="50" t="str">
        <f t="shared" si="4"/>
        <v>0V8059</v>
      </c>
      <c r="P18" s="18">
        <v>1</v>
      </c>
      <c r="Q18" s="18">
        <v>0</v>
      </c>
      <c r="R18" s="46">
        <f t="shared" si="0"/>
        <v>1</v>
      </c>
      <c r="T18" s="50" t="str">
        <f t="shared" si="5"/>
        <v>0V8059</v>
      </c>
      <c r="U18" s="19">
        <f t="shared" si="1"/>
        <v>68.873409648902822</v>
      </c>
      <c r="V18" s="19">
        <f t="shared" si="2"/>
        <v>0</v>
      </c>
    </row>
    <row r="19" spans="1:22" x14ac:dyDescent="0.2">
      <c r="A19" s="48" t="s">
        <v>402</v>
      </c>
      <c r="B19" s="48" t="s">
        <v>501</v>
      </c>
      <c r="C19" s="48" t="s">
        <v>505</v>
      </c>
      <c r="D19" s="50" t="s">
        <v>403</v>
      </c>
      <c r="E19" s="47" t="s">
        <v>540</v>
      </c>
      <c r="F19" s="51">
        <f>VLOOKUP($D19,'W19'!$B$3:$N$40,10,FALSE)</f>
        <v>7.25</v>
      </c>
      <c r="G19" s="51">
        <f>VLOOKUP($D19,'W19'!$B$3:$N$40,13,FALSE)</f>
        <v>8.5</v>
      </c>
      <c r="H19" s="52">
        <f>VLOOKUP($D19,'MIS 0V 2019'!$G$3:$V$62,16,FALSE)</f>
        <v>76.834911759002779</v>
      </c>
      <c r="I19" s="52"/>
      <c r="K19" s="50" t="str">
        <f t="shared" si="3"/>
        <v>0V8060</v>
      </c>
      <c r="L19" s="18">
        <v>1</v>
      </c>
      <c r="M19" s="18">
        <v>0</v>
      </c>
      <c r="O19" s="50" t="str">
        <f t="shared" si="4"/>
        <v>0V8060</v>
      </c>
      <c r="P19" s="18">
        <v>1</v>
      </c>
      <c r="Q19" s="18">
        <v>0</v>
      </c>
      <c r="R19" s="46">
        <f t="shared" si="0"/>
        <v>1</v>
      </c>
      <c r="T19" s="50" t="str">
        <f t="shared" si="5"/>
        <v>0V8060</v>
      </c>
      <c r="U19" s="19">
        <f t="shared" si="1"/>
        <v>76.834911759002779</v>
      </c>
      <c r="V19" s="19">
        <f t="shared" si="2"/>
        <v>0</v>
      </c>
    </row>
    <row r="20" spans="1:22" x14ac:dyDescent="0.2">
      <c r="A20" s="48" t="s">
        <v>401</v>
      </c>
      <c r="B20" s="48" t="s">
        <v>505</v>
      </c>
      <c r="C20" s="48" t="s">
        <v>501</v>
      </c>
      <c r="D20" s="50" t="s">
        <v>404</v>
      </c>
      <c r="E20" s="47" t="s">
        <v>540</v>
      </c>
      <c r="F20" s="51">
        <f>VLOOKUP($D20,'W19'!$B$3:$N$40,10,FALSE)</f>
        <v>5.916666666666667</v>
      </c>
      <c r="G20" s="51">
        <f>VLOOKUP($D20,'W19'!$B$3:$N$40,13,FALSE)</f>
        <v>6.916666666666667</v>
      </c>
      <c r="H20" s="52">
        <f>VLOOKUP($D20,'MIS 0V 2019'!$G$3:$V$62,16,FALSE)</f>
        <v>66.386974750692531</v>
      </c>
      <c r="I20" s="52"/>
      <c r="K20" s="50" t="str">
        <f t="shared" si="3"/>
        <v>0V8061</v>
      </c>
      <c r="L20" s="18">
        <v>1</v>
      </c>
      <c r="M20" s="18">
        <v>0</v>
      </c>
      <c r="O20" s="50" t="str">
        <f t="shared" si="4"/>
        <v>0V8061</v>
      </c>
      <c r="P20" s="18">
        <v>1</v>
      </c>
      <c r="Q20" s="18">
        <v>0</v>
      </c>
      <c r="R20" s="46">
        <f t="shared" si="0"/>
        <v>1</v>
      </c>
      <c r="T20" s="50" t="str">
        <f t="shared" si="5"/>
        <v>0V8061</v>
      </c>
      <c r="U20" s="19">
        <f t="shared" si="1"/>
        <v>66.386974750692531</v>
      </c>
      <c r="V20" s="19">
        <f t="shared" si="2"/>
        <v>0</v>
      </c>
    </row>
    <row r="21" spans="1:22" x14ac:dyDescent="0.2">
      <c r="A21" s="48" t="s">
        <v>427</v>
      </c>
      <c r="B21" s="48" t="s">
        <v>507</v>
      </c>
      <c r="C21" s="48" t="s">
        <v>505</v>
      </c>
      <c r="D21" s="50" t="s">
        <v>433</v>
      </c>
      <c r="E21" s="47" t="s">
        <v>540</v>
      </c>
      <c r="F21" s="51">
        <f>VLOOKUP($D21,'W19'!$B$3:$N$40,10,FALSE)</f>
        <v>14</v>
      </c>
      <c r="G21" s="51">
        <f>VLOOKUP($D21,'W19'!$B$3:$N$40,13,FALSE)</f>
        <v>15.083333333333334</v>
      </c>
      <c r="H21" s="52">
        <f>VLOOKUP($D21,'MIS 0V 2019'!$G$3:$V$62,16,FALSE)</f>
        <v>79.323627044943819</v>
      </c>
      <c r="I21" s="52"/>
      <c r="K21" s="50" t="str">
        <f t="shared" si="3"/>
        <v>0V8062</v>
      </c>
      <c r="L21" s="18">
        <v>1</v>
      </c>
      <c r="M21" s="18">
        <v>0</v>
      </c>
      <c r="O21" s="50" t="str">
        <f t="shared" si="4"/>
        <v>0V8062</v>
      </c>
      <c r="P21" s="18">
        <v>1</v>
      </c>
      <c r="Q21" s="18">
        <v>0</v>
      </c>
      <c r="R21" s="46">
        <f t="shared" si="0"/>
        <v>1</v>
      </c>
      <c r="T21" s="50" t="str">
        <f t="shared" si="5"/>
        <v>0V8062</v>
      </c>
      <c r="U21" s="19">
        <f t="shared" si="1"/>
        <v>79.323627044943819</v>
      </c>
      <c r="V21" s="19">
        <f t="shared" si="2"/>
        <v>0</v>
      </c>
    </row>
    <row r="22" spans="1:22" x14ac:dyDescent="0.2">
      <c r="A22" s="48" t="s">
        <v>412</v>
      </c>
      <c r="B22" s="48" t="s">
        <v>505</v>
      </c>
      <c r="C22" s="48" t="s">
        <v>507</v>
      </c>
      <c r="D22" s="50" t="s">
        <v>418</v>
      </c>
      <c r="E22" s="47" t="s">
        <v>540</v>
      </c>
      <c r="F22" s="51">
        <f>VLOOKUP($D22,'W19'!$B$3:$N$40,10,FALSE)</f>
        <v>10</v>
      </c>
      <c r="G22" s="51">
        <f>VLOOKUP($D22,'W19'!$B$3:$N$40,13,FALSE)</f>
        <v>11</v>
      </c>
      <c r="H22" s="52">
        <f>VLOOKUP($D22,'MIS 0V 2019'!$G$3:$V$62,16,FALSE)</f>
        <v>69.689400634328365</v>
      </c>
      <c r="I22" s="52"/>
      <c r="K22" s="50" t="str">
        <f t="shared" si="3"/>
        <v>0V8063</v>
      </c>
      <c r="L22" s="18">
        <v>1</v>
      </c>
      <c r="M22" s="18">
        <v>0</v>
      </c>
      <c r="O22" s="50" t="str">
        <f t="shared" si="4"/>
        <v>0V8063</v>
      </c>
      <c r="P22" s="18">
        <v>1</v>
      </c>
      <c r="Q22" s="18">
        <v>0</v>
      </c>
      <c r="R22" s="46">
        <f t="shared" si="0"/>
        <v>1</v>
      </c>
      <c r="T22" s="50" t="str">
        <f t="shared" si="5"/>
        <v>0V8063</v>
      </c>
      <c r="U22" s="19">
        <f t="shared" si="1"/>
        <v>69.689400634328365</v>
      </c>
      <c r="V22" s="19">
        <f t="shared" si="2"/>
        <v>0</v>
      </c>
    </row>
    <row r="23" spans="1:22" x14ac:dyDescent="0.2">
      <c r="A23" s="48" t="s">
        <v>427</v>
      </c>
      <c r="B23" s="48" t="s">
        <v>507</v>
      </c>
      <c r="C23" s="48" t="s">
        <v>505</v>
      </c>
      <c r="D23" s="50" t="s">
        <v>435</v>
      </c>
      <c r="E23" s="47" t="s">
        <v>540</v>
      </c>
      <c r="F23" s="51">
        <f>VLOOKUP($D23,'W19'!$B$3:$N$40,10,FALSE)</f>
        <v>12.75</v>
      </c>
      <c r="G23" s="51">
        <f>VLOOKUP($D23,'W19'!$B$3:$N$40,13,FALSE)</f>
        <v>13.833333333333334</v>
      </c>
      <c r="H23" s="52">
        <f>VLOOKUP($D23,'MIS 0V 2019'!$G$3:$V$62,16,FALSE)</f>
        <v>73.019011057926832</v>
      </c>
      <c r="I23" s="52"/>
      <c r="K23" s="50" t="str">
        <f t="shared" si="3"/>
        <v>0V8066</v>
      </c>
      <c r="L23" s="18">
        <v>1</v>
      </c>
      <c r="M23" s="18">
        <v>0</v>
      </c>
      <c r="O23" s="50" t="str">
        <f t="shared" si="4"/>
        <v>0V8066</v>
      </c>
      <c r="P23" s="18">
        <v>1</v>
      </c>
      <c r="Q23" s="18">
        <v>0</v>
      </c>
      <c r="R23" s="46">
        <f t="shared" si="0"/>
        <v>1</v>
      </c>
      <c r="T23" s="50" t="str">
        <f t="shared" si="5"/>
        <v>0V8066</v>
      </c>
      <c r="U23" s="19">
        <f t="shared" si="1"/>
        <v>73.019011057926832</v>
      </c>
      <c r="V23" s="19">
        <f t="shared" si="2"/>
        <v>0</v>
      </c>
    </row>
    <row r="24" spans="1:22" x14ac:dyDescent="0.2">
      <c r="A24" s="48" t="s">
        <v>412</v>
      </c>
      <c r="B24" s="48" t="s">
        <v>505</v>
      </c>
      <c r="C24" s="48" t="s">
        <v>507</v>
      </c>
      <c r="D24" s="50" t="s">
        <v>420</v>
      </c>
      <c r="E24" s="47" t="s">
        <v>540</v>
      </c>
      <c r="F24" s="51">
        <f>VLOOKUP($D24,'W19'!$B$3:$N$40,10,FALSE)</f>
        <v>11.416666666666666</v>
      </c>
      <c r="G24" s="51">
        <f>VLOOKUP($D24,'W19'!$B$3:$N$40,13,FALSE)</f>
        <v>12.416666666666666</v>
      </c>
      <c r="H24" s="52">
        <f>VLOOKUP($D24,'MIS 0V 2019'!$G$3:$V$62,16,FALSE)</f>
        <v>67.829660935384609</v>
      </c>
      <c r="I24" s="52"/>
      <c r="K24" s="50" t="str">
        <f t="shared" si="3"/>
        <v>0V8067</v>
      </c>
      <c r="L24" s="18">
        <v>1</v>
      </c>
      <c r="M24" s="18">
        <v>0</v>
      </c>
      <c r="O24" s="50" t="str">
        <f t="shared" si="4"/>
        <v>0V8067</v>
      </c>
      <c r="P24" s="18">
        <v>1</v>
      </c>
      <c r="Q24" s="18">
        <v>0</v>
      </c>
      <c r="R24" s="46">
        <f t="shared" si="0"/>
        <v>1</v>
      </c>
      <c r="T24" s="50" t="str">
        <f t="shared" si="5"/>
        <v>0V8067</v>
      </c>
      <c r="U24" s="19">
        <f t="shared" si="1"/>
        <v>67.829660935384609</v>
      </c>
      <c r="V24" s="19">
        <f t="shared" si="2"/>
        <v>0</v>
      </c>
    </row>
    <row r="25" spans="1:22" x14ac:dyDescent="0.2">
      <c r="A25" s="48" t="s">
        <v>447</v>
      </c>
      <c r="B25" s="48" t="s">
        <v>506</v>
      </c>
      <c r="C25" s="48" t="s">
        <v>507</v>
      </c>
      <c r="D25" s="50" t="s">
        <v>411</v>
      </c>
      <c r="E25" s="47" t="s">
        <v>540</v>
      </c>
      <c r="F25" s="51">
        <f>VLOOKUP($D25,'W19'!$B$3:$N$40,10,FALSE)</f>
        <v>14.583333333333334</v>
      </c>
      <c r="G25" s="51">
        <f>VLOOKUP($D25,'W19'!$B$3:$N$40,13,FALSE)</f>
        <v>15.5</v>
      </c>
      <c r="H25" s="52">
        <f>VLOOKUP($D25,'MIS 0V 2019'!$G$3:$V$62,16,FALSE)</f>
        <v>95.227870999999993</v>
      </c>
      <c r="I25" s="52"/>
      <c r="K25" s="50" t="str">
        <f t="shared" si="3"/>
        <v>0V8070</v>
      </c>
      <c r="L25" s="18">
        <v>1</v>
      </c>
      <c r="M25" s="18">
        <v>0</v>
      </c>
      <c r="O25" s="50" t="str">
        <f t="shared" si="4"/>
        <v>0V8070</v>
      </c>
      <c r="P25" s="18">
        <v>1</v>
      </c>
      <c r="Q25" s="18">
        <v>0</v>
      </c>
      <c r="R25" s="46">
        <f t="shared" si="0"/>
        <v>1</v>
      </c>
      <c r="T25" s="50" t="str">
        <f t="shared" si="5"/>
        <v>0V8070</v>
      </c>
      <c r="U25" s="19">
        <f t="shared" si="1"/>
        <v>95.227870999999993</v>
      </c>
      <c r="V25" s="19">
        <f t="shared" si="2"/>
        <v>0</v>
      </c>
    </row>
    <row r="26" spans="1:22" x14ac:dyDescent="0.2">
      <c r="A26" s="48" t="s">
        <v>449</v>
      </c>
      <c r="B26" s="48" t="s">
        <v>507</v>
      </c>
      <c r="C26" s="48" t="s">
        <v>506</v>
      </c>
      <c r="D26" s="50" t="s">
        <v>451</v>
      </c>
      <c r="E26" s="47" t="s">
        <v>540</v>
      </c>
      <c r="F26" s="51">
        <f>VLOOKUP($D26,'W19'!$B$3:$N$40,10,FALSE)</f>
        <v>10.333333333333334</v>
      </c>
      <c r="G26" s="51">
        <f>VLOOKUP($D26,'W19'!$B$3:$N$40,13,FALSE)</f>
        <v>11.25</v>
      </c>
      <c r="H26" s="52">
        <f>VLOOKUP($D26,'MIS 0V 2019'!$G$3:$V$62,16,FALSE)</f>
        <v>59.565469387186631</v>
      </c>
      <c r="I26" s="52"/>
      <c r="K26" s="50" t="str">
        <f t="shared" si="3"/>
        <v>0V8071</v>
      </c>
      <c r="L26" s="18">
        <v>1</v>
      </c>
      <c r="M26" s="18">
        <v>0</v>
      </c>
      <c r="O26" s="50" t="str">
        <f t="shared" si="4"/>
        <v>0V8071</v>
      </c>
      <c r="P26" s="18">
        <v>1</v>
      </c>
      <c r="Q26" s="18">
        <v>0</v>
      </c>
      <c r="R26" s="46">
        <f t="shared" si="0"/>
        <v>1</v>
      </c>
      <c r="T26" s="50" t="str">
        <f t="shared" si="5"/>
        <v>0V8071</v>
      </c>
      <c r="U26" s="19">
        <f t="shared" si="1"/>
        <v>59.565469387186631</v>
      </c>
      <c r="V26" s="19">
        <f t="shared" si="2"/>
        <v>0</v>
      </c>
    </row>
    <row r="27" spans="1:22" x14ac:dyDescent="0.2">
      <c r="A27" s="48" t="s">
        <v>427</v>
      </c>
      <c r="B27" s="48" t="s">
        <v>507</v>
      </c>
      <c r="C27" s="48" t="s">
        <v>505</v>
      </c>
      <c r="D27" s="50" t="s">
        <v>436</v>
      </c>
      <c r="E27" s="47" t="s">
        <v>540</v>
      </c>
      <c r="F27" s="51">
        <f>VLOOKUP($D27,'W19'!$B$3:$N$40,10,FALSE)</f>
        <v>13.833333333333334</v>
      </c>
      <c r="G27" s="51">
        <f>VLOOKUP($D27,'W19'!$B$3:$N$40,13,FALSE)</f>
        <v>14.916666666666666</v>
      </c>
      <c r="H27" s="52">
        <f>VLOOKUP($D27,'MIS 0V 2019'!$G$3:$V$62,16,FALSE)</f>
        <v>74.570694005882359</v>
      </c>
      <c r="I27" s="52"/>
      <c r="K27" s="50" t="str">
        <f t="shared" si="3"/>
        <v>0V8072</v>
      </c>
      <c r="L27" s="18">
        <v>1</v>
      </c>
      <c r="M27" s="18">
        <v>0</v>
      </c>
      <c r="O27" s="50" t="str">
        <f t="shared" si="4"/>
        <v>0V8072</v>
      </c>
      <c r="P27" s="18">
        <v>1</v>
      </c>
      <c r="Q27" s="18">
        <v>0</v>
      </c>
      <c r="R27" s="46">
        <f t="shared" si="0"/>
        <v>1</v>
      </c>
      <c r="T27" s="50" t="str">
        <f t="shared" si="5"/>
        <v>0V8072</v>
      </c>
      <c r="U27" s="19">
        <f t="shared" si="1"/>
        <v>74.570694005882359</v>
      </c>
      <c r="V27" s="19">
        <f t="shared" si="2"/>
        <v>0</v>
      </c>
    </row>
    <row r="28" spans="1:22" x14ac:dyDescent="0.2">
      <c r="A28" s="48" t="s">
        <v>412</v>
      </c>
      <c r="B28" s="48" t="s">
        <v>505</v>
      </c>
      <c r="C28" s="48" t="s">
        <v>507</v>
      </c>
      <c r="D28" s="50" t="s">
        <v>421</v>
      </c>
      <c r="E28" s="47" t="s">
        <v>540</v>
      </c>
      <c r="F28" s="51">
        <f>VLOOKUP($D28,'W19'!$B$3:$N$40,10,FALSE)</f>
        <v>12.5</v>
      </c>
      <c r="G28" s="51">
        <f>VLOOKUP($D28,'W19'!$B$3:$N$40,13,FALSE)</f>
        <v>13.5</v>
      </c>
      <c r="H28" s="52">
        <f>VLOOKUP($D28,'MIS 0V 2019'!$G$3:$V$62,16,FALSE)</f>
        <v>67.272649613569314</v>
      </c>
      <c r="I28" s="52"/>
      <c r="K28" s="50" t="str">
        <f t="shared" si="3"/>
        <v>0V8073</v>
      </c>
      <c r="L28" s="18">
        <v>1</v>
      </c>
      <c r="M28" s="18">
        <v>0</v>
      </c>
      <c r="O28" s="50" t="str">
        <f t="shared" si="4"/>
        <v>0V8073</v>
      </c>
      <c r="P28" s="18">
        <v>1</v>
      </c>
      <c r="Q28" s="18">
        <v>0</v>
      </c>
      <c r="R28" s="46">
        <f t="shared" si="0"/>
        <v>1</v>
      </c>
      <c r="T28" s="50" t="str">
        <f t="shared" si="5"/>
        <v>0V8073</v>
      </c>
      <c r="U28" s="19">
        <f t="shared" si="1"/>
        <v>67.272649613569314</v>
      </c>
      <c r="V28" s="19">
        <f t="shared" si="2"/>
        <v>0</v>
      </c>
    </row>
    <row r="29" spans="1:22" x14ac:dyDescent="0.2">
      <c r="A29" s="48" t="s">
        <v>447</v>
      </c>
      <c r="B29" s="48" t="s">
        <v>506</v>
      </c>
      <c r="C29" s="48" t="s">
        <v>507</v>
      </c>
      <c r="D29" s="50" t="s">
        <v>437</v>
      </c>
      <c r="E29" s="47" t="s">
        <v>540</v>
      </c>
      <c r="F29" s="51">
        <f>VLOOKUP($D29,'W19'!$B$3:$N$40,10,FALSE)</f>
        <v>12.75</v>
      </c>
      <c r="G29" s="51">
        <f>VLOOKUP($D29,'W19'!$B$3:$N$40,13,FALSE)</f>
        <v>13.666666666666666</v>
      </c>
      <c r="H29" s="52">
        <f>VLOOKUP($D29,'MIS 0V 2019'!$G$3:$V$62,16,FALSE)</f>
        <v>60.622748000000001</v>
      </c>
      <c r="I29" s="52"/>
      <c r="K29" s="50" t="str">
        <f t="shared" si="3"/>
        <v>0V8074</v>
      </c>
      <c r="L29" s="18">
        <v>1</v>
      </c>
      <c r="M29" s="18">
        <v>0</v>
      </c>
      <c r="O29" s="50" t="str">
        <f t="shared" si="4"/>
        <v>0V8074</v>
      </c>
      <c r="P29" s="18">
        <v>1</v>
      </c>
      <c r="Q29" s="18">
        <v>0</v>
      </c>
      <c r="R29" s="46">
        <f t="shared" si="0"/>
        <v>1</v>
      </c>
      <c r="T29" s="50" t="str">
        <f t="shared" si="5"/>
        <v>0V8074</v>
      </c>
      <c r="U29" s="19">
        <f t="shared" si="1"/>
        <v>60.622748000000001</v>
      </c>
      <c r="V29" s="19">
        <f t="shared" si="2"/>
        <v>0</v>
      </c>
    </row>
    <row r="30" spans="1:22" x14ac:dyDescent="0.2">
      <c r="A30" s="48" t="s">
        <v>449</v>
      </c>
      <c r="B30" s="48" t="s">
        <v>507</v>
      </c>
      <c r="C30" s="48" t="s">
        <v>506</v>
      </c>
      <c r="D30" s="50" t="s">
        <v>452</v>
      </c>
      <c r="E30" s="47" t="s">
        <v>540</v>
      </c>
      <c r="F30" s="51">
        <f>VLOOKUP($D30,'W19'!$B$3:$N$40,10,FALSE)</f>
        <v>11.333333333333334</v>
      </c>
      <c r="G30" s="51">
        <f>VLOOKUP($D30,'W19'!$B$3:$N$40,13,FALSE)</f>
        <v>12.25</v>
      </c>
      <c r="H30" s="52">
        <f>VLOOKUP($D30,'MIS 0V 2019'!$G$3:$V$62,16,FALSE)</f>
        <v>59.884207844444447</v>
      </c>
      <c r="I30" s="52"/>
      <c r="K30" s="50" t="str">
        <f t="shared" si="3"/>
        <v>0V8075</v>
      </c>
      <c r="L30" s="18">
        <v>1</v>
      </c>
      <c r="M30" s="18">
        <v>0</v>
      </c>
      <c r="O30" s="50" t="str">
        <f t="shared" si="4"/>
        <v>0V8075</v>
      </c>
      <c r="P30" s="18">
        <v>1</v>
      </c>
      <c r="Q30" s="18">
        <v>0</v>
      </c>
      <c r="R30" s="46">
        <f t="shared" si="0"/>
        <v>1</v>
      </c>
      <c r="T30" s="50" t="str">
        <f t="shared" si="5"/>
        <v>0V8075</v>
      </c>
      <c r="U30" s="19">
        <f t="shared" si="1"/>
        <v>59.884207844444447</v>
      </c>
      <c r="V30" s="19">
        <f t="shared" si="2"/>
        <v>0</v>
      </c>
    </row>
    <row r="31" spans="1:22" x14ac:dyDescent="0.2">
      <c r="A31" s="48" t="s">
        <v>427</v>
      </c>
      <c r="B31" s="48" t="s">
        <v>507</v>
      </c>
      <c r="C31" s="48" t="s">
        <v>505</v>
      </c>
      <c r="D31" s="50" t="s">
        <v>439</v>
      </c>
      <c r="E31" s="47" t="s">
        <v>540</v>
      </c>
      <c r="F31" s="51">
        <f>VLOOKUP($D31,'W19'!$B$3:$N$40,10,FALSE)</f>
        <v>15.666666666666666</v>
      </c>
      <c r="G31" s="51">
        <f>VLOOKUP($D31,'W19'!$B$3:$N$40,13,FALSE)</f>
        <v>16.75</v>
      </c>
      <c r="H31" s="52">
        <f>VLOOKUP($D31,'MIS 0V 2019'!$G$3:$V$62,16,FALSE)</f>
        <v>72.357853200000008</v>
      </c>
      <c r="I31" s="52"/>
      <c r="K31" s="50" t="str">
        <f t="shared" si="3"/>
        <v>0V8078</v>
      </c>
      <c r="L31" s="18">
        <v>1</v>
      </c>
      <c r="M31" s="18">
        <v>0</v>
      </c>
      <c r="O31" s="50" t="str">
        <f t="shared" si="4"/>
        <v>0V8078</v>
      </c>
      <c r="P31" s="18">
        <v>1</v>
      </c>
      <c r="Q31" s="18">
        <v>0</v>
      </c>
      <c r="R31" s="46">
        <f t="shared" si="0"/>
        <v>1</v>
      </c>
      <c r="T31" s="50" t="str">
        <f t="shared" si="5"/>
        <v>0V8078</v>
      </c>
      <c r="U31" s="19">
        <f t="shared" si="1"/>
        <v>72.357853200000008</v>
      </c>
      <c r="V31" s="19">
        <f t="shared" si="2"/>
        <v>0</v>
      </c>
    </row>
    <row r="32" spans="1:22" x14ac:dyDescent="0.2">
      <c r="A32" s="48" t="s">
        <v>412</v>
      </c>
      <c r="B32" s="48" t="s">
        <v>505</v>
      </c>
      <c r="C32" s="48" t="s">
        <v>507</v>
      </c>
      <c r="D32" s="50" t="s">
        <v>423</v>
      </c>
      <c r="E32" s="47" t="s">
        <v>540</v>
      </c>
      <c r="F32" s="51">
        <f>VLOOKUP($D32,'W19'!$B$3:$N$40,10,FALSE)</f>
        <v>14.333333333333334</v>
      </c>
      <c r="G32" s="51">
        <f>VLOOKUP($D32,'W19'!$B$3:$N$40,13,FALSE)</f>
        <v>15.333333333333334</v>
      </c>
      <c r="H32" s="52">
        <f>VLOOKUP($D32,'MIS 0V 2019'!$G$3:$V$62,16,FALSE)</f>
        <v>67.096270575301205</v>
      </c>
      <c r="I32" s="52"/>
      <c r="K32" s="50" t="str">
        <f t="shared" si="3"/>
        <v>0V8079</v>
      </c>
      <c r="L32" s="18">
        <v>1</v>
      </c>
      <c r="M32" s="18">
        <v>0</v>
      </c>
      <c r="O32" s="50" t="str">
        <f t="shared" si="4"/>
        <v>0V8079</v>
      </c>
      <c r="P32" s="18">
        <v>1</v>
      </c>
      <c r="Q32" s="18">
        <v>0</v>
      </c>
      <c r="R32" s="46">
        <f t="shared" si="0"/>
        <v>1</v>
      </c>
      <c r="T32" s="50" t="str">
        <f t="shared" si="5"/>
        <v>0V8079</v>
      </c>
      <c r="U32" s="19">
        <f t="shared" si="1"/>
        <v>67.096270575301205</v>
      </c>
      <c r="V32" s="19">
        <f t="shared" si="2"/>
        <v>0</v>
      </c>
    </row>
    <row r="33" spans="1:22" x14ac:dyDescent="0.2">
      <c r="A33" s="48" t="s">
        <v>427</v>
      </c>
      <c r="B33" s="48" t="s">
        <v>507</v>
      </c>
      <c r="C33" s="48" t="s">
        <v>505</v>
      </c>
      <c r="D33" s="50" t="s">
        <v>442</v>
      </c>
      <c r="E33" s="47" t="s">
        <v>540</v>
      </c>
      <c r="F33" s="51">
        <f>VLOOKUP($D33,'W19'!$B$3:$N$40,10,FALSE)</f>
        <v>16.75</v>
      </c>
      <c r="G33" s="51">
        <f>VLOOKUP($D33,'W19'!$B$3:$N$40,13,FALSE)</f>
        <v>17.833333333333332</v>
      </c>
      <c r="H33" s="52">
        <f>VLOOKUP($D33,'MIS 0V 2019'!$G$3:$V$62,16,FALSE)</f>
        <v>73.763296504237289</v>
      </c>
      <c r="I33" s="52"/>
      <c r="K33" s="50" t="str">
        <f t="shared" si="3"/>
        <v>0V8084</v>
      </c>
      <c r="L33" s="18">
        <v>1</v>
      </c>
      <c r="M33" s="18">
        <v>0</v>
      </c>
      <c r="O33" s="50" t="str">
        <f t="shared" si="4"/>
        <v>0V8084</v>
      </c>
      <c r="P33" s="18">
        <v>1</v>
      </c>
      <c r="Q33" s="18">
        <v>0</v>
      </c>
      <c r="R33" s="46">
        <f t="shared" si="0"/>
        <v>1</v>
      </c>
      <c r="T33" s="50" t="str">
        <f t="shared" si="5"/>
        <v>0V8084</v>
      </c>
      <c r="U33" s="19">
        <f t="shared" si="1"/>
        <v>73.763296504237289</v>
      </c>
      <c r="V33" s="19">
        <f t="shared" si="2"/>
        <v>0</v>
      </c>
    </row>
    <row r="34" spans="1:22" x14ac:dyDescent="0.2">
      <c r="A34" s="48" t="s">
        <v>412</v>
      </c>
      <c r="B34" s="48" t="s">
        <v>505</v>
      </c>
      <c r="C34" s="48" t="s">
        <v>507</v>
      </c>
      <c r="D34" s="50" t="s">
        <v>426</v>
      </c>
      <c r="E34" s="47" t="s">
        <v>540</v>
      </c>
      <c r="F34" s="51">
        <f>VLOOKUP($D34,'W19'!$B$3:$N$40,10,FALSE)</f>
        <v>15.416666666666666</v>
      </c>
      <c r="G34" s="51">
        <f>VLOOKUP($D34,'W19'!$B$3:$N$40,13,FALSE)</f>
        <v>16.416666666666668</v>
      </c>
      <c r="H34" s="52">
        <f>VLOOKUP($D34,'MIS 0V 2019'!$G$3:$V$62,16,FALSE)</f>
        <v>67.741125715517242</v>
      </c>
      <c r="I34" s="52"/>
      <c r="K34" s="50" t="str">
        <f t="shared" si="3"/>
        <v>0V8085</v>
      </c>
      <c r="L34" s="18">
        <v>1</v>
      </c>
      <c r="M34" s="18">
        <v>0</v>
      </c>
      <c r="O34" s="50" t="str">
        <f t="shared" si="4"/>
        <v>0V8085</v>
      </c>
      <c r="P34" s="18">
        <v>1</v>
      </c>
      <c r="Q34" s="18">
        <v>0</v>
      </c>
      <c r="R34" s="46">
        <f t="shared" si="0"/>
        <v>1</v>
      </c>
      <c r="T34" s="50" t="str">
        <f t="shared" si="5"/>
        <v>0V8085</v>
      </c>
      <c r="U34" s="19">
        <f t="shared" si="1"/>
        <v>67.741125715517242</v>
      </c>
      <c r="V34" s="19">
        <f t="shared" si="2"/>
        <v>0</v>
      </c>
    </row>
    <row r="35" spans="1:22" x14ac:dyDescent="0.2">
      <c r="A35" s="48" t="s">
        <v>381</v>
      </c>
      <c r="B35" s="48" t="s">
        <v>503</v>
      </c>
      <c r="C35" s="48" t="s">
        <v>502</v>
      </c>
      <c r="D35" s="50" t="s">
        <v>386</v>
      </c>
      <c r="E35" s="47" t="s">
        <v>540</v>
      </c>
      <c r="F35" s="51">
        <f>VLOOKUP($D35,'W19'!$B$3:$N$40,10,FALSE)</f>
        <v>10.833333333333334</v>
      </c>
      <c r="G35" s="51">
        <f>VLOOKUP($D35,'W19'!$B$3:$N$40,13,FALSE)</f>
        <v>12.083333333333334</v>
      </c>
      <c r="H35" s="52">
        <f>VLOOKUP($D35,'MIS 0V 2019'!$G$3:$V$62,16,FALSE)</f>
        <v>88.864340588888879</v>
      </c>
      <c r="I35" s="52"/>
      <c r="K35" s="50" t="str">
        <f t="shared" si="3"/>
        <v>0V8202</v>
      </c>
      <c r="L35" s="18">
        <v>1</v>
      </c>
      <c r="M35" s="18">
        <v>0</v>
      </c>
      <c r="O35" s="50" t="str">
        <f t="shared" si="4"/>
        <v>0V8202</v>
      </c>
      <c r="P35" s="18">
        <v>1</v>
      </c>
      <c r="Q35" s="18">
        <v>0</v>
      </c>
      <c r="R35" s="46">
        <f t="shared" si="0"/>
        <v>1</v>
      </c>
      <c r="T35" s="50" t="str">
        <f t="shared" si="5"/>
        <v>0V8202</v>
      </c>
      <c r="U35" s="19">
        <f t="shared" si="1"/>
        <v>88.864340588888879</v>
      </c>
      <c r="V35" s="19">
        <f t="shared" si="2"/>
        <v>0</v>
      </c>
    </row>
    <row r="36" spans="1:22" x14ac:dyDescent="0.2">
      <c r="A36" s="48" t="s">
        <v>382</v>
      </c>
      <c r="B36" s="48" t="s">
        <v>502</v>
      </c>
      <c r="C36" s="48" t="s">
        <v>503</v>
      </c>
      <c r="D36" s="50" t="s">
        <v>383</v>
      </c>
      <c r="E36" s="47" t="s">
        <v>540</v>
      </c>
      <c r="F36" s="51">
        <f>VLOOKUP($D36,'W19'!$B$3:$N$40,10,FALSE)</f>
        <v>12.416666666666666</v>
      </c>
      <c r="G36" s="51">
        <f>VLOOKUP($D36,'W19'!$B$3:$N$40,13,FALSE)</f>
        <v>13.416666666666666</v>
      </c>
      <c r="H36" s="52">
        <f>VLOOKUP($D36,'MIS 0V 2019'!$G$3:$V$62,16,FALSE)</f>
        <v>84.630182583643119</v>
      </c>
      <c r="I36" s="52"/>
      <c r="K36" s="50" t="str">
        <f t="shared" si="3"/>
        <v>0V8203</v>
      </c>
      <c r="L36" s="18">
        <v>1</v>
      </c>
      <c r="M36" s="18">
        <v>0</v>
      </c>
      <c r="O36" s="50" t="str">
        <f t="shared" si="4"/>
        <v>0V8203</v>
      </c>
      <c r="P36" s="18">
        <v>1</v>
      </c>
      <c r="Q36" s="18">
        <v>0</v>
      </c>
      <c r="R36" s="46">
        <f t="shared" si="0"/>
        <v>1</v>
      </c>
      <c r="T36" s="50" t="str">
        <f t="shared" si="5"/>
        <v>0V8203</v>
      </c>
      <c r="U36" s="19">
        <f t="shared" si="1"/>
        <v>84.630182583643119</v>
      </c>
      <c r="V36" s="19">
        <f t="shared" si="2"/>
        <v>0</v>
      </c>
    </row>
    <row r="37" spans="1:22" x14ac:dyDescent="0.2">
      <c r="A37" s="48" t="s">
        <v>381</v>
      </c>
      <c r="B37" s="48" t="s">
        <v>503</v>
      </c>
      <c r="C37" s="48" t="s">
        <v>502</v>
      </c>
      <c r="D37" s="50" t="s">
        <v>387</v>
      </c>
      <c r="E37" s="47" t="s">
        <v>540</v>
      </c>
      <c r="F37" s="51">
        <f>VLOOKUP($D37,'W19'!$B$3:$N$40,10,FALSE)</f>
        <v>13.916666666666666</v>
      </c>
      <c r="G37" s="51">
        <f>VLOOKUP($D37,'W19'!$B$3:$N$40,13,FALSE)</f>
        <v>15.166666666666666</v>
      </c>
      <c r="H37" s="52">
        <f>VLOOKUP($D37,'MIS 0V 2019'!$G$3:$V$62,16,FALSE)</f>
        <v>87.802911797979803</v>
      </c>
      <c r="I37" s="52"/>
      <c r="K37" s="50" t="str">
        <f t="shared" si="3"/>
        <v>0V8204</v>
      </c>
      <c r="L37" s="18">
        <v>1</v>
      </c>
      <c r="M37" s="18">
        <v>0</v>
      </c>
      <c r="O37" s="50" t="str">
        <f t="shared" si="4"/>
        <v>0V8204</v>
      </c>
      <c r="P37" s="18">
        <v>1</v>
      </c>
      <c r="Q37" s="18">
        <v>0</v>
      </c>
      <c r="R37" s="46">
        <f t="shared" ref="R37:R74" si="6">SUM(P37:Q37)</f>
        <v>1</v>
      </c>
      <c r="T37" s="50" t="str">
        <f t="shared" si="5"/>
        <v>0V8204</v>
      </c>
      <c r="U37" s="19">
        <f t="shared" ref="U37:U74" si="7">H37*P37</f>
        <v>87.802911797979803</v>
      </c>
      <c r="V37" s="19">
        <f t="shared" ref="V37:V74" si="8">I37*Q37</f>
        <v>0</v>
      </c>
    </row>
    <row r="38" spans="1:22" x14ac:dyDescent="0.2">
      <c r="A38" s="48" t="s">
        <v>382</v>
      </c>
      <c r="B38" s="48" t="s">
        <v>502</v>
      </c>
      <c r="C38" s="48" t="s">
        <v>503</v>
      </c>
      <c r="D38" s="50" t="s">
        <v>384</v>
      </c>
      <c r="E38" s="47" t="s">
        <v>540</v>
      </c>
      <c r="F38" s="51">
        <f>VLOOKUP($D38,'W19'!$B$3:$N$40,10,FALSE)</f>
        <v>15.5</v>
      </c>
      <c r="G38" s="51">
        <f>VLOOKUP($D38,'W19'!$B$3:$N$40,13,FALSE)</f>
        <v>16.5</v>
      </c>
      <c r="H38" s="52">
        <f>VLOOKUP($D38,'MIS 0V 2019'!$G$3:$V$62,16,FALSE)</f>
        <v>78.435829255892259</v>
      </c>
      <c r="I38" s="52"/>
      <c r="K38" s="50" t="str">
        <f t="shared" si="3"/>
        <v>0V8205</v>
      </c>
      <c r="L38" s="18">
        <v>1</v>
      </c>
      <c r="M38" s="18">
        <v>0</v>
      </c>
      <c r="O38" s="50" t="str">
        <f t="shared" si="4"/>
        <v>0V8205</v>
      </c>
      <c r="P38" s="18">
        <v>1</v>
      </c>
      <c r="Q38" s="18">
        <v>0</v>
      </c>
      <c r="R38" s="46">
        <f t="shared" si="6"/>
        <v>1</v>
      </c>
      <c r="T38" s="50" t="str">
        <f t="shared" si="5"/>
        <v>0V8205</v>
      </c>
      <c r="U38" s="19">
        <f t="shared" si="7"/>
        <v>78.435829255892259</v>
      </c>
      <c r="V38" s="19">
        <f t="shared" si="8"/>
        <v>0</v>
      </c>
    </row>
    <row r="39" spans="1:22" x14ac:dyDescent="0.2">
      <c r="A39" s="48" t="s">
        <v>395</v>
      </c>
      <c r="B39" s="48" t="s">
        <v>509</v>
      </c>
      <c r="C39" s="48" t="s">
        <v>503</v>
      </c>
      <c r="D39" s="50" t="s">
        <v>396</v>
      </c>
      <c r="E39" s="47" t="s">
        <v>540</v>
      </c>
      <c r="F39" s="51">
        <f>VLOOKUP($D39,'W19'!$B$3:$N$40,10,FALSE)</f>
        <v>9.3333333333333339</v>
      </c>
      <c r="G39" s="51">
        <f>VLOOKUP($D39,'W19'!$B$3:$N$40,13,FALSE)</f>
        <v>10.333333333333334</v>
      </c>
      <c r="H39" s="52">
        <f>VLOOKUP($D39,'MIS 0V 2019'!$G$3:$V$62,16,FALSE)</f>
        <v>77.247918645161292</v>
      </c>
      <c r="I39" s="52"/>
      <c r="K39" s="50" t="str">
        <f t="shared" si="3"/>
        <v>0V8312</v>
      </c>
      <c r="L39" s="18">
        <v>1</v>
      </c>
      <c r="M39" s="18">
        <v>0</v>
      </c>
      <c r="O39" s="50" t="str">
        <f t="shared" si="4"/>
        <v>0V8312</v>
      </c>
      <c r="P39" s="18">
        <v>1</v>
      </c>
      <c r="Q39" s="18">
        <v>0</v>
      </c>
      <c r="R39" s="46">
        <f t="shared" si="6"/>
        <v>1</v>
      </c>
      <c r="T39" s="50" t="str">
        <f t="shared" si="5"/>
        <v>0V8312</v>
      </c>
      <c r="U39" s="19">
        <f t="shared" si="7"/>
        <v>77.247918645161292</v>
      </c>
      <c r="V39" s="19">
        <f t="shared" si="8"/>
        <v>0</v>
      </c>
    </row>
    <row r="40" spans="1:22" x14ac:dyDescent="0.2">
      <c r="A40" s="48" t="s">
        <v>393</v>
      </c>
      <c r="B40" s="48" t="s">
        <v>503</v>
      </c>
      <c r="C40" s="48" t="s">
        <v>509</v>
      </c>
      <c r="D40" s="50" t="s">
        <v>394</v>
      </c>
      <c r="E40" s="47" t="s">
        <v>540</v>
      </c>
      <c r="F40" s="51">
        <f>VLOOKUP($D40,'W19'!$B$3:$N$40,10,FALSE)</f>
        <v>8</v>
      </c>
      <c r="G40" s="51">
        <f>VLOOKUP($D40,'W19'!$B$3:$N$40,13,FALSE)</f>
        <v>9</v>
      </c>
      <c r="H40" s="52">
        <f>VLOOKUP($D40,'MIS 0V 2019'!$G$3:$V$62,16,FALSE)</f>
        <v>77.020164696485622</v>
      </c>
      <c r="I40" s="52"/>
      <c r="K40" s="50" t="str">
        <f t="shared" si="3"/>
        <v>0V8313</v>
      </c>
      <c r="L40" s="18">
        <v>1</v>
      </c>
      <c r="M40" s="18">
        <v>0</v>
      </c>
      <c r="O40" s="50" t="str">
        <f t="shared" si="4"/>
        <v>0V8313</v>
      </c>
      <c r="P40" s="18">
        <v>1</v>
      </c>
      <c r="Q40" s="18">
        <v>0</v>
      </c>
      <c r="R40" s="46">
        <f t="shared" si="6"/>
        <v>1</v>
      </c>
      <c r="T40" s="50" t="str">
        <f t="shared" si="5"/>
        <v>0V8313</v>
      </c>
      <c r="U40" s="19">
        <f t="shared" si="7"/>
        <v>77.020164696485622</v>
      </c>
      <c r="V40" s="19">
        <f t="shared" si="8"/>
        <v>0</v>
      </c>
    </row>
    <row r="41" spans="1:22" x14ac:dyDescent="0.2">
      <c r="A41" s="48" t="s">
        <v>391</v>
      </c>
      <c r="B41" s="48" t="s">
        <v>508</v>
      </c>
      <c r="C41" s="48" t="s">
        <v>503</v>
      </c>
      <c r="D41" s="50" t="s">
        <v>392</v>
      </c>
      <c r="E41" s="47" t="s">
        <v>540</v>
      </c>
      <c r="F41" s="51">
        <f>VLOOKUP($D41,'W19'!$B$3:$N$40,10,FALSE)</f>
        <v>19.166666666666668</v>
      </c>
      <c r="G41" s="51">
        <f>VLOOKUP($D41,'W19'!$B$3:$N$40,13,FALSE)</f>
        <v>20.5</v>
      </c>
      <c r="H41" s="52">
        <f>VLOOKUP($D41,'MIS 0V 2019'!$G$3:$V$62,16,FALSE)</f>
        <v>107.58616407122507</v>
      </c>
      <c r="I41" s="52"/>
      <c r="K41" s="50" t="str">
        <f t="shared" si="3"/>
        <v>0V8592</v>
      </c>
      <c r="L41" s="18">
        <v>1</v>
      </c>
      <c r="M41" s="18">
        <v>0</v>
      </c>
      <c r="O41" s="50" t="str">
        <f t="shared" si="4"/>
        <v>0V8592</v>
      </c>
      <c r="P41" s="18">
        <v>1</v>
      </c>
      <c r="Q41" s="18">
        <v>0</v>
      </c>
      <c r="R41" s="46">
        <f t="shared" si="6"/>
        <v>1</v>
      </c>
      <c r="T41" s="50" t="str">
        <f t="shared" si="5"/>
        <v>0V8592</v>
      </c>
      <c r="U41" s="19">
        <f t="shared" si="7"/>
        <v>107.58616407122507</v>
      </c>
      <c r="V41" s="19">
        <f t="shared" si="8"/>
        <v>0</v>
      </c>
    </row>
    <row r="42" spans="1:22" x14ac:dyDescent="0.2">
      <c r="A42" s="48" t="s">
        <v>389</v>
      </c>
      <c r="B42" s="48" t="s">
        <v>503</v>
      </c>
      <c r="C42" s="48" t="s">
        <v>508</v>
      </c>
      <c r="D42" s="50" t="s">
        <v>390</v>
      </c>
      <c r="E42" s="47" t="s">
        <v>540</v>
      </c>
      <c r="F42" s="51">
        <f>VLOOKUP($D42,'W19'!$B$3:$N$40,10,FALSE)</f>
        <v>17.333333333333332</v>
      </c>
      <c r="G42" s="51">
        <f>VLOOKUP($D42,'W19'!$B$3:$N$40,13,FALSE)</f>
        <v>18.833333333333332</v>
      </c>
      <c r="H42" s="52">
        <f>VLOOKUP($D42,'MIS 0V 2019'!$G$3:$V$62,16,FALSE)</f>
        <v>108.05564921428572</v>
      </c>
      <c r="I42" s="52"/>
      <c r="K42" s="50" t="str">
        <f t="shared" si="3"/>
        <v>0V8593</v>
      </c>
      <c r="L42" s="18">
        <v>1</v>
      </c>
      <c r="M42" s="18">
        <v>0</v>
      </c>
      <c r="O42" s="50" t="str">
        <f t="shared" si="4"/>
        <v>0V8593</v>
      </c>
      <c r="P42" s="18">
        <v>1</v>
      </c>
      <c r="Q42" s="18">
        <v>0</v>
      </c>
      <c r="R42" s="46">
        <f t="shared" si="6"/>
        <v>1</v>
      </c>
      <c r="T42" s="50" t="str">
        <f t="shared" si="5"/>
        <v>0V8593</v>
      </c>
      <c r="U42" s="19">
        <f t="shared" si="7"/>
        <v>108.05564921428572</v>
      </c>
      <c r="V42" s="19">
        <f t="shared" si="8"/>
        <v>0</v>
      </c>
    </row>
    <row r="43" spans="1:22" x14ac:dyDescent="0.2">
      <c r="A43" s="48" t="s">
        <v>445</v>
      </c>
      <c r="B43" s="48" t="s">
        <v>510</v>
      </c>
      <c r="C43" s="48" t="s">
        <v>505</v>
      </c>
      <c r="D43" s="50" t="s">
        <v>446</v>
      </c>
      <c r="E43" s="47" t="s">
        <v>534</v>
      </c>
      <c r="F43" s="51">
        <f>VLOOKUP($D43,'W19'!$B$3:$N$40,10,FALSE)</f>
        <v>7.083333333333333</v>
      </c>
      <c r="G43" s="51">
        <f>VLOOKUP($D43,'W19'!$B$3:$N$40,13,FALSE)</f>
        <v>8</v>
      </c>
      <c r="H43" s="52">
        <f>VLOOKUP($D43,'MIS 0V 2019'!$G$3:$V$62,16,FALSE)</f>
        <v>66.77857315</v>
      </c>
      <c r="I43" s="52"/>
      <c r="K43" s="50" t="str">
        <f>D43</f>
        <v>0V8002</v>
      </c>
      <c r="L43" s="18">
        <v>1</v>
      </c>
      <c r="M43" s="18">
        <v>0</v>
      </c>
      <c r="O43" s="50" t="str">
        <f>D43</f>
        <v>0V8002</v>
      </c>
      <c r="P43" s="18">
        <v>1</v>
      </c>
      <c r="Q43" s="18">
        <v>0</v>
      </c>
      <c r="R43" s="46">
        <f t="shared" si="6"/>
        <v>1</v>
      </c>
      <c r="T43" s="50" t="str">
        <f>D43</f>
        <v>0V8002</v>
      </c>
      <c r="U43" s="19">
        <f t="shared" si="7"/>
        <v>66.77857315</v>
      </c>
      <c r="V43" s="19">
        <f t="shared" si="8"/>
        <v>0</v>
      </c>
    </row>
    <row r="44" spans="1:22" x14ac:dyDescent="0.2">
      <c r="A44" s="48" t="s">
        <v>443</v>
      </c>
      <c r="B44" s="48" t="s">
        <v>505</v>
      </c>
      <c r="C44" s="48" t="s">
        <v>510</v>
      </c>
      <c r="D44" s="50" t="s">
        <v>444</v>
      </c>
      <c r="E44" s="47" t="s">
        <v>534</v>
      </c>
      <c r="F44" s="51">
        <f>VLOOKUP($D44,'W19'!$B$3:$N$40,10,FALSE)</f>
        <v>5.916666666666667</v>
      </c>
      <c r="G44" s="51">
        <f>VLOOKUP($D44,'W19'!$B$3:$N$40,13,FALSE)</f>
        <v>6.75</v>
      </c>
      <c r="H44" s="52">
        <f>VLOOKUP($D44,'MIS 0V 2019'!$G$3:$V$62,16,FALSE)</f>
        <v>55.518596386111113</v>
      </c>
      <c r="I44" s="52"/>
      <c r="K44" s="50" t="str">
        <f t="shared" ref="K44:K80" si="9">D44</f>
        <v>0V8003</v>
      </c>
      <c r="L44" s="18">
        <v>1</v>
      </c>
      <c r="M44" s="18">
        <v>0</v>
      </c>
      <c r="O44" s="50" t="str">
        <f t="shared" ref="O44:O80" si="10">D44</f>
        <v>0V8003</v>
      </c>
      <c r="P44" s="18">
        <v>1</v>
      </c>
      <c r="Q44" s="18">
        <v>0</v>
      </c>
      <c r="R44" s="46">
        <f t="shared" si="6"/>
        <v>1</v>
      </c>
      <c r="T44" s="50" t="str">
        <f t="shared" ref="T44:T80" si="11">D44</f>
        <v>0V8003</v>
      </c>
      <c r="U44" s="19">
        <f t="shared" si="7"/>
        <v>55.518596386111113</v>
      </c>
      <c r="V44" s="19">
        <f t="shared" si="8"/>
        <v>0</v>
      </c>
    </row>
    <row r="45" spans="1:22" x14ac:dyDescent="0.2">
      <c r="A45" s="48" t="s">
        <v>399</v>
      </c>
      <c r="B45" s="48" t="s">
        <v>506</v>
      </c>
      <c r="C45" s="48" t="s">
        <v>504</v>
      </c>
      <c r="D45" s="50" t="s">
        <v>400</v>
      </c>
      <c r="E45" s="47" t="s">
        <v>534</v>
      </c>
      <c r="F45" s="51">
        <f>VLOOKUP($D45,'W19'!$B$3:$N$40,10,FALSE)</f>
        <v>11.75</v>
      </c>
      <c r="G45" s="51">
        <f>VLOOKUP($D45,'W19'!$B$3:$N$40,13,FALSE)</f>
        <v>12.666666666666666</v>
      </c>
      <c r="H45" s="52">
        <f>VLOOKUP($D45,'MIS 0V 2019'!$G$3:$V$62,16,FALSE)</f>
        <v>68.335595052631575</v>
      </c>
      <c r="I45" s="52"/>
      <c r="K45" s="50" t="str">
        <f t="shared" si="9"/>
        <v>0V8014</v>
      </c>
      <c r="L45" s="18">
        <v>1</v>
      </c>
      <c r="M45" s="18">
        <v>0</v>
      </c>
      <c r="O45" s="50" t="str">
        <f t="shared" si="10"/>
        <v>0V8014</v>
      </c>
      <c r="P45" s="18">
        <v>1</v>
      </c>
      <c r="Q45" s="18">
        <v>0</v>
      </c>
      <c r="R45" s="46">
        <f t="shared" si="6"/>
        <v>1</v>
      </c>
      <c r="T45" s="50" t="str">
        <f t="shared" si="11"/>
        <v>0V8014</v>
      </c>
      <c r="U45" s="19">
        <f t="shared" si="7"/>
        <v>68.335595052631575</v>
      </c>
      <c r="V45" s="19">
        <f t="shared" si="8"/>
        <v>0</v>
      </c>
    </row>
    <row r="46" spans="1:22" x14ac:dyDescent="0.2">
      <c r="A46" s="48" t="s">
        <v>397</v>
      </c>
      <c r="B46" s="48" t="s">
        <v>504</v>
      </c>
      <c r="C46" s="48" t="s">
        <v>506</v>
      </c>
      <c r="D46" s="50" t="s">
        <v>398</v>
      </c>
      <c r="E46" s="47" t="s">
        <v>534</v>
      </c>
      <c r="F46" s="51">
        <f>VLOOKUP($D46,'W19'!$B$3:$N$40,10,FALSE)</f>
        <v>13.166666666666666</v>
      </c>
      <c r="G46" s="51">
        <f>VLOOKUP($D46,'W19'!$B$3:$N$40,13,FALSE)</f>
        <v>14.083333333333334</v>
      </c>
      <c r="H46" s="52">
        <f>VLOOKUP($D46,'MIS 0V 2019'!$G$3:$V$62,16,FALSE)</f>
        <v>67.313080888888891</v>
      </c>
      <c r="I46" s="52"/>
      <c r="K46" s="50" t="str">
        <f t="shared" si="9"/>
        <v>0V8015</v>
      </c>
      <c r="L46" s="18">
        <v>1</v>
      </c>
      <c r="M46" s="18">
        <v>0</v>
      </c>
      <c r="O46" s="50" t="str">
        <f t="shared" si="10"/>
        <v>0V8015</v>
      </c>
      <c r="P46" s="18">
        <v>1</v>
      </c>
      <c r="Q46" s="18">
        <v>0</v>
      </c>
      <c r="R46" s="46">
        <f t="shared" si="6"/>
        <v>1</v>
      </c>
      <c r="T46" s="50" t="str">
        <f t="shared" si="11"/>
        <v>0V8015</v>
      </c>
      <c r="U46" s="19">
        <f t="shared" si="7"/>
        <v>67.313080888888891</v>
      </c>
      <c r="V46" s="19">
        <f t="shared" si="8"/>
        <v>0</v>
      </c>
    </row>
    <row r="47" spans="1:22" x14ac:dyDescent="0.2">
      <c r="A47" s="48" t="s">
        <v>427</v>
      </c>
      <c r="B47" s="48" t="s">
        <v>507</v>
      </c>
      <c r="C47" s="48" t="s">
        <v>505</v>
      </c>
      <c r="D47" s="50" t="s">
        <v>428</v>
      </c>
      <c r="E47" s="47" t="s">
        <v>534</v>
      </c>
      <c r="F47" s="51">
        <f>VLOOKUP($D47,'W19'!$B$3:$N$40,10,FALSE)</f>
        <v>7.25</v>
      </c>
      <c r="G47" s="51">
        <f>VLOOKUP($D47,'W19'!$B$3:$N$40,13,FALSE)</f>
        <v>8.3333333333333339</v>
      </c>
      <c r="H47" s="52">
        <f>VLOOKUP($D47,'MIS 0V 2019'!$G$3:$V$62,16,FALSE)</f>
        <v>69.74111944444445</v>
      </c>
      <c r="I47" s="52"/>
      <c r="K47" s="50" t="str">
        <f t="shared" si="9"/>
        <v>0V8050</v>
      </c>
      <c r="L47" s="18">
        <v>1</v>
      </c>
      <c r="M47" s="18">
        <v>0</v>
      </c>
      <c r="O47" s="50" t="str">
        <f t="shared" si="10"/>
        <v>0V8050</v>
      </c>
      <c r="P47" s="18">
        <v>1</v>
      </c>
      <c r="Q47" s="18">
        <v>0</v>
      </c>
      <c r="R47" s="46">
        <f t="shared" si="6"/>
        <v>1</v>
      </c>
      <c r="T47" s="50" t="str">
        <f t="shared" si="11"/>
        <v>0V8050</v>
      </c>
      <c r="U47" s="19">
        <f t="shared" si="7"/>
        <v>69.74111944444445</v>
      </c>
      <c r="V47" s="19">
        <f t="shared" si="8"/>
        <v>0</v>
      </c>
    </row>
    <row r="48" spans="1:22" x14ac:dyDescent="0.2">
      <c r="A48" s="48" t="s">
        <v>412</v>
      </c>
      <c r="B48" s="48" t="s">
        <v>505</v>
      </c>
      <c r="C48" s="48" t="s">
        <v>507</v>
      </c>
      <c r="D48" s="50" t="s">
        <v>413</v>
      </c>
      <c r="E48" s="47" t="s">
        <v>534</v>
      </c>
      <c r="F48" s="51">
        <f>VLOOKUP($D48,'W19'!$B$3:$N$40,10,FALSE)</f>
        <v>5.916666666666667</v>
      </c>
      <c r="G48" s="51">
        <f>VLOOKUP($D48,'W19'!$B$3:$N$40,13,FALSE)</f>
        <v>6.916666666666667</v>
      </c>
      <c r="H48" s="52">
        <f>VLOOKUP($D48,'MIS 0V 2019'!$G$3:$V$62,16,FALSE)</f>
        <v>62.486064539062497</v>
      </c>
      <c r="I48" s="52"/>
      <c r="K48" s="50" t="str">
        <f t="shared" si="9"/>
        <v>0V8051</v>
      </c>
      <c r="L48" s="18">
        <v>1</v>
      </c>
      <c r="M48" s="18">
        <v>0</v>
      </c>
      <c r="O48" s="50" t="str">
        <f t="shared" si="10"/>
        <v>0V8051</v>
      </c>
      <c r="P48" s="18">
        <v>1</v>
      </c>
      <c r="Q48" s="18">
        <v>0</v>
      </c>
      <c r="R48" s="46">
        <f t="shared" si="6"/>
        <v>1</v>
      </c>
      <c r="T48" s="50" t="str">
        <f t="shared" si="11"/>
        <v>0V8051</v>
      </c>
      <c r="U48" s="19">
        <f t="shared" si="7"/>
        <v>62.486064539062497</v>
      </c>
      <c r="V48" s="19">
        <f t="shared" si="8"/>
        <v>0</v>
      </c>
    </row>
    <row r="49" spans="1:22" x14ac:dyDescent="0.2">
      <c r="A49" s="48" t="s">
        <v>427</v>
      </c>
      <c r="B49" s="48" t="s">
        <v>507</v>
      </c>
      <c r="C49" s="48" t="s">
        <v>505</v>
      </c>
      <c r="D49" s="50" t="s">
        <v>429</v>
      </c>
      <c r="E49" s="47" t="s">
        <v>534</v>
      </c>
      <c r="F49" s="51">
        <f>VLOOKUP($D49,'W19'!$B$3:$N$40,10,FALSE)</f>
        <v>8.3333333333333339</v>
      </c>
      <c r="G49" s="51">
        <f>VLOOKUP($D49,'W19'!$B$3:$N$40,13,FALSE)</f>
        <v>9.4166666666666661</v>
      </c>
      <c r="H49" s="52">
        <f>VLOOKUP($D49,'MIS 0V 2019'!$G$3:$V$62,16,FALSE)</f>
        <v>69.686721040540547</v>
      </c>
      <c r="I49" s="52"/>
      <c r="K49" s="50" t="str">
        <f t="shared" si="9"/>
        <v>0V8052</v>
      </c>
      <c r="L49" s="18">
        <v>1</v>
      </c>
      <c r="M49" s="18">
        <v>0</v>
      </c>
      <c r="O49" s="50" t="str">
        <f t="shared" si="10"/>
        <v>0V8052</v>
      </c>
      <c r="P49" s="18">
        <v>1</v>
      </c>
      <c r="Q49" s="18">
        <v>0</v>
      </c>
      <c r="R49" s="46">
        <f t="shared" si="6"/>
        <v>1</v>
      </c>
      <c r="T49" s="50" t="str">
        <f t="shared" si="11"/>
        <v>0V8052</v>
      </c>
      <c r="U49" s="19">
        <f t="shared" si="7"/>
        <v>69.686721040540547</v>
      </c>
      <c r="V49" s="19">
        <f t="shared" si="8"/>
        <v>0</v>
      </c>
    </row>
    <row r="50" spans="1:22" x14ac:dyDescent="0.2">
      <c r="A50" s="48" t="s">
        <v>412</v>
      </c>
      <c r="B50" s="48" t="s">
        <v>505</v>
      </c>
      <c r="C50" s="48" t="s">
        <v>507</v>
      </c>
      <c r="D50" s="50" t="s">
        <v>414</v>
      </c>
      <c r="E50" s="47" t="s">
        <v>534</v>
      </c>
      <c r="F50" s="51">
        <f>VLOOKUP($D50,'W19'!$B$3:$N$40,10,FALSE)</f>
        <v>7</v>
      </c>
      <c r="G50" s="51">
        <f>VLOOKUP($D50,'W19'!$B$3:$N$40,13,FALSE)</f>
        <v>8</v>
      </c>
      <c r="H50" s="52">
        <f>VLOOKUP($D50,'MIS 0V 2019'!$G$3:$V$62,16,FALSE)</f>
        <v>64.965689222602734</v>
      </c>
      <c r="I50" s="52"/>
      <c r="K50" s="50" t="str">
        <f t="shared" si="9"/>
        <v>0V8053</v>
      </c>
      <c r="L50" s="18">
        <v>1</v>
      </c>
      <c r="M50" s="18">
        <v>0</v>
      </c>
      <c r="O50" s="50" t="str">
        <f t="shared" si="10"/>
        <v>0V8053</v>
      </c>
      <c r="P50" s="18">
        <v>1</v>
      </c>
      <c r="Q50" s="18">
        <v>0</v>
      </c>
      <c r="R50" s="46">
        <f t="shared" si="6"/>
        <v>1</v>
      </c>
      <c r="T50" s="50" t="str">
        <f t="shared" si="11"/>
        <v>0V8053</v>
      </c>
      <c r="U50" s="19">
        <f t="shared" si="7"/>
        <v>64.965689222602734</v>
      </c>
      <c r="V50" s="19">
        <f t="shared" si="8"/>
        <v>0</v>
      </c>
    </row>
    <row r="51" spans="1:22" x14ac:dyDescent="0.2">
      <c r="A51" s="48" t="s">
        <v>427</v>
      </c>
      <c r="B51" s="48" t="s">
        <v>507</v>
      </c>
      <c r="C51" s="48" t="s">
        <v>505</v>
      </c>
      <c r="D51" s="50" t="s">
        <v>430</v>
      </c>
      <c r="E51" s="47" t="s">
        <v>534</v>
      </c>
      <c r="F51" s="51">
        <f>VLOOKUP($D51,'W19'!$B$3:$N$40,10,FALSE)</f>
        <v>9.8333333333333339</v>
      </c>
      <c r="G51" s="51">
        <f>VLOOKUP($D51,'W19'!$B$3:$N$40,13,FALSE)</f>
        <v>10.916666666666666</v>
      </c>
      <c r="H51" s="52">
        <f>VLOOKUP($D51,'MIS 0V 2019'!$G$3:$V$62,16,FALSE)</f>
        <v>71.034231354740072</v>
      </c>
      <c r="I51" s="52"/>
      <c r="K51" s="50" t="str">
        <f t="shared" si="9"/>
        <v>0V8054</v>
      </c>
      <c r="L51" s="18">
        <v>1</v>
      </c>
      <c r="M51" s="18">
        <v>0</v>
      </c>
      <c r="O51" s="50" t="str">
        <f t="shared" si="10"/>
        <v>0V8054</v>
      </c>
      <c r="P51" s="18">
        <v>1</v>
      </c>
      <c r="Q51" s="18">
        <v>0</v>
      </c>
      <c r="R51" s="46">
        <f t="shared" si="6"/>
        <v>1</v>
      </c>
      <c r="T51" s="50" t="str">
        <f t="shared" si="11"/>
        <v>0V8054</v>
      </c>
      <c r="U51" s="19">
        <f t="shared" si="7"/>
        <v>71.034231354740072</v>
      </c>
      <c r="V51" s="19">
        <f t="shared" si="8"/>
        <v>0</v>
      </c>
    </row>
    <row r="52" spans="1:22" x14ac:dyDescent="0.2">
      <c r="A52" s="48" t="s">
        <v>412</v>
      </c>
      <c r="B52" s="48" t="s">
        <v>505</v>
      </c>
      <c r="C52" s="48" t="s">
        <v>507</v>
      </c>
      <c r="D52" s="50" t="s">
        <v>415</v>
      </c>
      <c r="E52" s="47" t="s">
        <v>534</v>
      </c>
      <c r="F52" s="51">
        <f>VLOOKUP($D52,'W19'!$B$3:$N$40,10,FALSE)</f>
        <v>8.5</v>
      </c>
      <c r="G52" s="51">
        <f>VLOOKUP($D52,'W19'!$B$3:$N$40,13,FALSE)</f>
        <v>9.5</v>
      </c>
      <c r="H52" s="52">
        <f>VLOOKUP($D52,'MIS 0V 2019'!$G$3:$V$62,16,FALSE)</f>
        <v>67.099067873846153</v>
      </c>
      <c r="I52" s="52"/>
      <c r="K52" s="50" t="str">
        <f t="shared" si="9"/>
        <v>0V8055</v>
      </c>
      <c r="L52" s="18">
        <v>1</v>
      </c>
      <c r="M52" s="18">
        <v>0</v>
      </c>
      <c r="O52" s="50" t="str">
        <f t="shared" si="10"/>
        <v>0V8055</v>
      </c>
      <c r="P52" s="18">
        <v>1</v>
      </c>
      <c r="Q52" s="18">
        <v>0</v>
      </c>
      <c r="R52" s="46">
        <f t="shared" si="6"/>
        <v>1</v>
      </c>
      <c r="T52" s="50" t="str">
        <f t="shared" si="11"/>
        <v>0V8055</v>
      </c>
      <c r="U52" s="19">
        <f t="shared" si="7"/>
        <v>67.099067873846153</v>
      </c>
      <c r="V52" s="19">
        <f t="shared" si="8"/>
        <v>0</v>
      </c>
    </row>
    <row r="53" spans="1:22" x14ac:dyDescent="0.2">
      <c r="A53" s="48" t="s">
        <v>427</v>
      </c>
      <c r="B53" s="48" t="s">
        <v>507</v>
      </c>
      <c r="C53" s="48" t="s">
        <v>505</v>
      </c>
      <c r="D53" s="50" t="s">
        <v>431</v>
      </c>
      <c r="E53" s="47" t="s">
        <v>534</v>
      </c>
      <c r="F53" s="51">
        <f>VLOOKUP($D53,'W19'!$B$3:$N$40,10,FALSE)</f>
        <v>15.916666666666666</v>
      </c>
      <c r="G53" s="51">
        <f>VLOOKUP($D53,'W19'!$B$3:$N$40,13,FALSE)</f>
        <v>17</v>
      </c>
      <c r="H53" s="52">
        <f>VLOOKUP($D53,'MIS 0V 2019'!$G$3:$V$62,16,FALSE)</f>
        <v>74.012473662889519</v>
      </c>
      <c r="I53" s="52"/>
      <c r="K53" s="50" t="str">
        <f t="shared" si="9"/>
        <v>0V8056</v>
      </c>
      <c r="L53" s="18">
        <v>1</v>
      </c>
      <c r="M53" s="18">
        <v>0</v>
      </c>
      <c r="O53" s="50" t="str">
        <f t="shared" si="10"/>
        <v>0V8056</v>
      </c>
      <c r="P53" s="18">
        <v>1</v>
      </c>
      <c r="Q53" s="18">
        <v>0</v>
      </c>
      <c r="R53" s="46">
        <f t="shared" si="6"/>
        <v>1</v>
      </c>
      <c r="T53" s="50" t="str">
        <f t="shared" si="11"/>
        <v>0V8056</v>
      </c>
      <c r="U53" s="19">
        <f t="shared" si="7"/>
        <v>74.012473662889519</v>
      </c>
      <c r="V53" s="19">
        <f t="shared" si="8"/>
        <v>0</v>
      </c>
    </row>
    <row r="54" spans="1:22" x14ac:dyDescent="0.2">
      <c r="A54" s="48" t="s">
        <v>412</v>
      </c>
      <c r="B54" s="48" t="s">
        <v>505</v>
      </c>
      <c r="C54" s="48" t="s">
        <v>507</v>
      </c>
      <c r="D54" s="50" t="s">
        <v>416</v>
      </c>
      <c r="E54" s="47" t="s">
        <v>534</v>
      </c>
      <c r="F54" s="51">
        <f>VLOOKUP($D54,'W19'!$B$3:$N$40,10,FALSE)</f>
        <v>9</v>
      </c>
      <c r="G54" s="51">
        <f>VLOOKUP($D54,'W19'!$B$3:$N$40,13,FALSE)</f>
        <v>10</v>
      </c>
      <c r="H54" s="52">
        <f>VLOOKUP($D54,'MIS 0V 2019'!$G$3:$V$62,16,FALSE)</f>
        <v>67.875730160112369</v>
      </c>
      <c r="I54" s="52"/>
      <c r="K54" s="50" t="str">
        <f t="shared" si="9"/>
        <v>0V8057</v>
      </c>
      <c r="L54" s="18">
        <v>1</v>
      </c>
      <c r="M54" s="18">
        <v>0</v>
      </c>
      <c r="O54" s="50" t="str">
        <f t="shared" si="10"/>
        <v>0V8057</v>
      </c>
      <c r="P54" s="18">
        <v>1</v>
      </c>
      <c r="Q54" s="18">
        <v>0</v>
      </c>
      <c r="R54" s="46">
        <f t="shared" si="6"/>
        <v>1</v>
      </c>
      <c r="T54" s="50" t="str">
        <f t="shared" si="11"/>
        <v>0V8057</v>
      </c>
      <c r="U54" s="19">
        <f t="shared" si="7"/>
        <v>67.875730160112369</v>
      </c>
      <c r="V54" s="19">
        <f t="shared" si="8"/>
        <v>0</v>
      </c>
    </row>
    <row r="55" spans="1:22" x14ac:dyDescent="0.2">
      <c r="A55" s="48" t="s">
        <v>427</v>
      </c>
      <c r="B55" s="48" t="s">
        <v>507</v>
      </c>
      <c r="C55" s="48" t="s">
        <v>505</v>
      </c>
      <c r="D55" s="50" t="s">
        <v>432</v>
      </c>
      <c r="E55" s="47" t="s">
        <v>534</v>
      </c>
      <c r="F55" s="51">
        <f>VLOOKUP($D55,'W19'!$B$3:$N$40,10,FALSE)</f>
        <v>10.916666666666666</v>
      </c>
      <c r="G55" s="51">
        <f>VLOOKUP($D55,'W19'!$B$3:$N$40,13,FALSE)</f>
        <v>12</v>
      </c>
      <c r="H55" s="52">
        <f>VLOOKUP($D55,'MIS 0V 2019'!$G$3:$V$62,16,FALSE)</f>
        <v>69.517398526479752</v>
      </c>
      <c r="I55" s="52"/>
      <c r="K55" s="50" t="str">
        <f t="shared" si="9"/>
        <v>0V8058</v>
      </c>
      <c r="L55" s="18">
        <v>1</v>
      </c>
      <c r="M55" s="18">
        <v>0</v>
      </c>
      <c r="O55" s="50" t="str">
        <f t="shared" si="10"/>
        <v>0V8058</v>
      </c>
      <c r="P55" s="18">
        <v>1</v>
      </c>
      <c r="Q55" s="18">
        <v>0</v>
      </c>
      <c r="R55" s="46">
        <f t="shared" si="6"/>
        <v>1</v>
      </c>
      <c r="T55" s="50" t="str">
        <f t="shared" si="11"/>
        <v>0V8058</v>
      </c>
      <c r="U55" s="19">
        <f t="shared" si="7"/>
        <v>69.517398526479752</v>
      </c>
      <c r="V55" s="19">
        <f t="shared" si="8"/>
        <v>0</v>
      </c>
    </row>
    <row r="56" spans="1:22" x14ac:dyDescent="0.2">
      <c r="A56" s="48" t="s">
        <v>412</v>
      </c>
      <c r="B56" s="48" t="s">
        <v>505</v>
      </c>
      <c r="C56" s="48" t="s">
        <v>507</v>
      </c>
      <c r="D56" s="50" t="s">
        <v>417</v>
      </c>
      <c r="E56" s="47" t="s">
        <v>534</v>
      </c>
      <c r="F56" s="51">
        <f>VLOOKUP($D56,'W19'!$B$3:$N$40,10,FALSE)</f>
        <v>9.5</v>
      </c>
      <c r="G56" s="51">
        <f>VLOOKUP($D56,'W19'!$B$3:$N$40,13,FALSE)</f>
        <v>10.5</v>
      </c>
      <c r="H56" s="52">
        <f>VLOOKUP($D56,'MIS 0V 2019'!$G$3:$V$62,16,FALSE)</f>
        <v>68.873409648902822</v>
      </c>
      <c r="I56" s="52"/>
      <c r="K56" s="50" t="str">
        <f t="shared" si="9"/>
        <v>0V8059</v>
      </c>
      <c r="L56" s="18">
        <v>1</v>
      </c>
      <c r="M56" s="18">
        <v>0</v>
      </c>
      <c r="O56" s="50" t="str">
        <f t="shared" si="10"/>
        <v>0V8059</v>
      </c>
      <c r="P56" s="18">
        <v>1</v>
      </c>
      <c r="Q56" s="18">
        <v>0</v>
      </c>
      <c r="R56" s="46">
        <f t="shared" si="6"/>
        <v>1</v>
      </c>
      <c r="T56" s="50" t="str">
        <f t="shared" si="11"/>
        <v>0V8059</v>
      </c>
      <c r="U56" s="19">
        <f t="shared" si="7"/>
        <v>68.873409648902822</v>
      </c>
      <c r="V56" s="19">
        <f t="shared" si="8"/>
        <v>0</v>
      </c>
    </row>
    <row r="57" spans="1:22" x14ac:dyDescent="0.2">
      <c r="A57" s="48" t="s">
        <v>402</v>
      </c>
      <c r="B57" s="48" t="s">
        <v>501</v>
      </c>
      <c r="C57" s="48" t="s">
        <v>505</v>
      </c>
      <c r="D57" s="50" t="s">
        <v>403</v>
      </c>
      <c r="E57" s="47" t="s">
        <v>534</v>
      </c>
      <c r="F57" s="51">
        <f>VLOOKUP($D57,'W19'!$B$3:$N$40,10,FALSE)</f>
        <v>7.25</v>
      </c>
      <c r="G57" s="51">
        <f>VLOOKUP($D57,'W19'!$B$3:$N$40,13,FALSE)</f>
        <v>8.5</v>
      </c>
      <c r="H57" s="52">
        <f>VLOOKUP($D57,'MIS 0V 2019'!$G$3:$V$62,16,FALSE)</f>
        <v>76.834911759002779</v>
      </c>
      <c r="I57" s="52"/>
      <c r="K57" s="50" t="str">
        <f t="shared" si="9"/>
        <v>0V8060</v>
      </c>
      <c r="L57" s="18">
        <v>1</v>
      </c>
      <c r="M57" s="18">
        <v>0</v>
      </c>
      <c r="O57" s="50" t="str">
        <f t="shared" si="10"/>
        <v>0V8060</v>
      </c>
      <c r="P57" s="18">
        <v>1</v>
      </c>
      <c r="Q57" s="18">
        <v>0</v>
      </c>
      <c r="R57" s="46">
        <f t="shared" si="6"/>
        <v>1</v>
      </c>
      <c r="T57" s="50" t="str">
        <f t="shared" si="11"/>
        <v>0V8060</v>
      </c>
      <c r="U57" s="19">
        <f t="shared" si="7"/>
        <v>76.834911759002779</v>
      </c>
      <c r="V57" s="19">
        <f t="shared" si="8"/>
        <v>0</v>
      </c>
    </row>
    <row r="58" spans="1:22" x14ac:dyDescent="0.2">
      <c r="A58" s="48" t="s">
        <v>401</v>
      </c>
      <c r="B58" s="48" t="s">
        <v>505</v>
      </c>
      <c r="C58" s="48" t="s">
        <v>501</v>
      </c>
      <c r="D58" s="50" t="s">
        <v>404</v>
      </c>
      <c r="E58" s="47" t="s">
        <v>534</v>
      </c>
      <c r="F58" s="51">
        <f>VLOOKUP($D58,'W19'!$B$3:$N$40,10,FALSE)</f>
        <v>5.916666666666667</v>
      </c>
      <c r="G58" s="51">
        <f>VLOOKUP($D58,'W19'!$B$3:$N$40,13,FALSE)</f>
        <v>6.916666666666667</v>
      </c>
      <c r="H58" s="52">
        <f>VLOOKUP($D58,'MIS 0V 2019'!$G$3:$V$62,16,FALSE)</f>
        <v>66.386974750692531</v>
      </c>
      <c r="I58" s="52"/>
      <c r="K58" s="50" t="str">
        <f t="shared" si="9"/>
        <v>0V8061</v>
      </c>
      <c r="L58" s="18">
        <v>1</v>
      </c>
      <c r="M58" s="18">
        <v>0</v>
      </c>
      <c r="O58" s="50" t="str">
        <f t="shared" si="10"/>
        <v>0V8061</v>
      </c>
      <c r="P58" s="18">
        <v>1</v>
      </c>
      <c r="Q58" s="18">
        <v>0</v>
      </c>
      <c r="R58" s="46">
        <f t="shared" si="6"/>
        <v>1</v>
      </c>
      <c r="T58" s="50" t="str">
        <f t="shared" si="11"/>
        <v>0V8061</v>
      </c>
      <c r="U58" s="19">
        <f t="shared" si="7"/>
        <v>66.386974750692531</v>
      </c>
      <c r="V58" s="19">
        <f t="shared" si="8"/>
        <v>0</v>
      </c>
    </row>
    <row r="59" spans="1:22" x14ac:dyDescent="0.2">
      <c r="A59" s="48" t="s">
        <v>427</v>
      </c>
      <c r="B59" s="48" t="s">
        <v>507</v>
      </c>
      <c r="C59" s="48" t="s">
        <v>505</v>
      </c>
      <c r="D59" s="50" t="s">
        <v>433</v>
      </c>
      <c r="E59" s="47" t="s">
        <v>534</v>
      </c>
      <c r="F59" s="51">
        <f>VLOOKUP($D59,'W19'!$B$3:$N$40,10,FALSE)</f>
        <v>14</v>
      </c>
      <c r="G59" s="51">
        <f>VLOOKUP($D59,'W19'!$B$3:$N$40,13,FALSE)</f>
        <v>15.083333333333334</v>
      </c>
      <c r="H59" s="52">
        <f>VLOOKUP($D59,'MIS 0V 2019'!$G$3:$V$62,16,FALSE)</f>
        <v>79.323627044943819</v>
      </c>
      <c r="I59" s="52"/>
      <c r="K59" s="50" t="str">
        <f t="shared" si="9"/>
        <v>0V8062</v>
      </c>
      <c r="L59" s="18">
        <v>1</v>
      </c>
      <c r="M59" s="18">
        <v>0</v>
      </c>
      <c r="O59" s="50" t="str">
        <f t="shared" si="10"/>
        <v>0V8062</v>
      </c>
      <c r="P59" s="18">
        <v>1</v>
      </c>
      <c r="Q59" s="18">
        <v>0</v>
      </c>
      <c r="R59" s="46">
        <f t="shared" si="6"/>
        <v>1</v>
      </c>
      <c r="T59" s="50" t="str">
        <f t="shared" si="11"/>
        <v>0V8062</v>
      </c>
      <c r="U59" s="19">
        <f t="shared" si="7"/>
        <v>79.323627044943819</v>
      </c>
      <c r="V59" s="19">
        <f t="shared" si="8"/>
        <v>0</v>
      </c>
    </row>
    <row r="60" spans="1:22" x14ac:dyDescent="0.2">
      <c r="A60" s="48" t="s">
        <v>412</v>
      </c>
      <c r="B60" s="48" t="s">
        <v>505</v>
      </c>
      <c r="C60" s="48" t="s">
        <v>507</v>
      </c>
      <c r="D60" s="50" t="s">
        <v>418</v>
      </c>
      <c r="E60" s="47" t="s">
        <v>534</v>
      </c>
      <c r="F60" s="51">
        <f>VLOOKUP($D60,'W19'!$B$3:$N$40,10,FALSE)</f>
        <v>10</v>
      </c>
      <c r="G60" s="51">
        <f>VLOOKUP($D60,'W19'!$B$3:$N$40,13,FALSE)</f>
        <v>11</v>
      </c>
      <c r="H60" s="52">
        <f>VLOOKUP($D60,'MIS 0V 2019'!$G$3:$V$62,16,FALSE)</f>
        <v>69.689400634328365</v>
      </c>
      <c r="I60" s="52"/>
      <c r="K60" s="50" t="str">
        <f t="shared" si="9"/>
        <v>0V8063</v>
      </c>
      <c r="L60" s="18">
        <v>1</v>
      </c>
      <c r="M60" s="18">
        <v>0</v>
      </c>
      <c r="O60" s="50" t="str">
        <f t="shared" si="10"/>
        <v>0V8063</v>
      </c>
      <c r="P60" s="18">
        <v>1</v>
      </c>
      <c r="Q60" s="18">
        <v>0</v>
      </c>
      <c r="R60" s="46">
        <f t="shared" si="6"/>
        <v>1</v>
      </c>
      <c r="T60" s="50" t="str">
        <f t="shared" si="11"/>
        <v>0V8063</v>
      </c>
      <c r="U60" s="19">
        <f t="shared" si="7"/>
        <v>69.689400634328365</v>
      </c>
      <c r="V60" s="19">
        <f t="shared" si="8"/>
        <v>0</v>
      </c>
    </row>
    <row r="61" spans="1:22" x14ac:dyDescent="0.2">
      <c r="A61" s="48" t="s">
        <v>427</v>
      </c>
      <c r="B61" s="48" t="s">
        <v>507</v>
      </c>
      <c r="C61" s="48" t="s">
        <v>505</v>
      </c>
      <c r="D61" s="50" t="s">
        <v>435</v>
      </c>
      <c r="E61" s="47" t="s">
        <v>534</v>
      </c>
      <c r="F61" s="51">
        <f>VLOOKUP($D61,'W19'!$B$3:$N$40,10,FALSE)</f>
        <v>12.75</v>
      </c>
      <c r="G61" s="51">
        <f>VLOOKUP($D61,'W19'!$B$3:$N$40,13,FALSE)</f>
        <v>13.833333333333334</v>
      </c>
      <c r="H61" s="52">
        <f>VLOOKUP($D61,'MIS 0V 2019'!$G$3:$V$62,16,FALSE)</f>
        <v>73.019011057926832</v>
      </c>
      <c r="I61" s="52"/>
      <c r="K61" s="50" t="str">
        <f t="shared" si="9"/>
        <v>0V8066</v>
      </c>
      <c r="L61" s="18">
        <v>1</v>
      </c>
      <c r="M61" s="18">
        <v>0</v>
      </c>
      <c r="O61" s="50" t="str">
        <f t="shared" si="10"/>
        <v>0V8066</v>
      </c>
      <c r="P61" s="18">
        <v>1</v>
      </c>
      <c r="Q61" s="18">
        <v>0</v>
      </c>
      <c r="R61" s="46">
        <f t="shared" si="6"/>
        <v>1</v>
      </c>
      <c r="T61" s="50" t="str">
        <f t="shared" si="11"/>
        <v>0V8066</v>
      </c>
      <c r="U61" s="19">
        <f t="shared" si="7"/>
        <v>73.019011057926832</v>
      </c>
      <c r="V61" s="19">
        <f t="shared" si="8"/>
        <v>0</v>
      </c>
    </row>
    <row r="62" spans="1:22" x14ac:dyDescent="0.2">
      <c r="A62" s="48" t="s">
        <v>412</v>
      </c>
      <c r="B62" s="48" t="s">
        <v>505</v>
      </c>
      <c r="C62" s="48" t="s">
        <v>507</v>
      </c>
      <c r="D62" s="50" t="s">
        <v>420</v>
      </c>
      <c r="E62" s="47" t="s">
        <v>534</v>
      </c>
      <c r="F62" s="51">
        <f>VLOOKUP($D62,'W19'!$B$3:$N$40,10,FALSE)</f>
        <v>11.416666666666666</v>
      </c>
      <c r="G62" s="51">
        <f>VLOOKUP($D62,'W19'!$B$3:$N$40,13,FALSE)</f>
        <v>12.416666666666666</v>
      </c>
      <c r="H62" s="52">
        <f>VLOOKUP($D62,'MIS 0V 2019'!$G$3:$V$62,16,FALSE)</f>
        <v>67.829660935384609</v>
      </c>
      <c r="I62" s="52"/>
      <c r="K62" s="50" t="str">
        <f t="shared" si="9"/>
        <v>0V8067</v>
      </c>
      <c r="L62" s="18">
        <v>1</v>
      </c>
      <c r="M62" s="18">
        <v>0</v>
      </c>
      <c r="O62" s="50" t="str">
        <f t="shared" si="10"/>
        <v>0V8067</v>
      </c>
      <c r="P62" s="18">
        <v>1</v>
      </c>
      <c r="Q62" s="18">
        <v>0</v>
      </c>
      <c r="R62" s="46">
        <f t="shared" si="6"/>
        <v>1</v>
      </c>
      <c r="T62" s="50" t="str">
        <f t="shared" si="11"/>
        <v>0V8067</v>
      </c>
      <c r="U62" s="19">
        <f t="shared" si="7"/>
        <v>67.829660935384609</v>
      </c>
      <c r="V62" s="19">
        <f t="shared" si="8"/>
        <v>0</v>
      </c>
    </row>
    <row r="63" spans="1:22" x14ac:dyDescent="0.2">
      <c r="A63" s="48" t="s">
        <v>447</v>
      </c>
      <c r="B63" s="48" t="s">
        <v>506</v>
      </c>
      <c r="C63" s="48" t="s">
        <v>507</v>
      </c>
      <c r="D63" s="50" t="s">
        <v>411</v>
      </c>
      <c r="E63" s="47" t="s">
        <v>534</v>
      </c>
      <c r="F63" s="51">
        <f>VLOOKUP($D63,'W19'!$B$3:$N$40,10,FALSE)</f>
        <v>14.583333333333334</v>
      </c>
      <c r="G63" s="51">
        <f>VLOOKUP($D63,'W19'!$B$3:$N$40,13,FALSE)</f>
        <v>15.5</v>
      </c>
      <c r="H63" s="52">
        <f>VLOOKUP($D63,'MIS 0V 2019'!$G$3:$V$62,16,FALSE)</f>
        <v>95.227870999999993</v>
      </c>
      <c r="I63" s="52"/>
      <c r="K63" s="50" t="str">
        <f t="shared" si="9"/>
        <v>0V8070</v>
      </c>
      <c r="L63" s="18">
        <v>1</v>
      </c>
      <c r="M63" s="18">
        <v>0</v>
      </c>
      <c r="O63" s="50" t="str">
        <f t="shared" si="10"/>
        <v>0V8070</v>
      </c>
      <c r="P63" s="18">
        <v>1</v>
      </c>
      <c r="Q63" s="18">
        <v>0</v>
      </c>
      <c r="R63" s="46">
        <f t="shared" si="6"/>
        <v>1</v>
      </c>
      <c r="T63" s="50" t="str">
        <f t="shared" si="11"/>
        <v>0V8070</v>
      </c>
      <c r="U63" s="19">
        <f t="shared" si="7"/>
        <v>95.227870999999993</v>
      </c>
      <c r="V63" s="19">
        <f t="shared" si="8"/>
        <v>0</v>
      </c>
    </row>
    <row r="64" spans="1:22" x14ac:dyDescent="0.2">
      <c r="A64" s="48" t="s">
        <v>449</v>
      </c>
      <c r="B64" s="48" t="s">
        <v>507</v>
      </c>
      <c r="C64" s="48" t="s">
        <v>506</v>
      </c>
      <c r="D64" s="50" t="s">
        <v>451</v>
      </c>
      <c r="E64" s="47" t="s">
        <v>534</v>
      </c>
      <c r="F64" s="51">
        <f>VLOOKUP($D64,'W19'!$B$3:$N$40,10,FALSE)</f>
        <v>10.333333333333334</v>
      </c>
      <c r="G64" s="51">
        <f>VLOOKUP($D64,'W19'!$B$3:$N$40,13,FALSE)</f>
        <v>11.25</v>
      </c>
      <c r="H64" s="52">
        <f>VLOOKUP($D64,'MIS 0V 2019'!$G$3:$V$62,16,FALSE)</f>
        <v>59.565469387186631</v>
      </c>
      <c r="I64" s="52"/>
      <c r="K64" s="50" t="str">
        <f t="shared" si="9"/>
        <v>0V8071</v>
      </c>
      <c r="L64" s="18">
        <v>1</v>
      </c>
      <c r="M64" s="18">
        <v>0</v>
      </c>
      <c r="O64" s="50" t="str">
        <f t="shared" si="10"/>
        <v>0V8071</v>
      </c>
      <c r="P64" s="18">
        <v>1</v>
      </c>
      <c r="Q64" s="18">
        <v>0</v>
      </c>
      <c r="R64" s="46">
        <f t="shared" si="6"/>
        <v>1</v>
      </c>
      <c r="T64" s="50" t="str">
        <f t="shared" si="11"/>
        <v>0V8071</v>
      </c>
      <c r="U64" s="19">
        <f t="shared" si="7"/>
        <v>59.565469387186631</v>
      </c>
      <c r="V64" s="19">
        <f t="shared" si="8"/>
        <v>0</v>
      </c>
    </row>
    <row r="65" spans="1:22" x14ac:dyDescent="0.2">
      <c r="A65" s="48" t="s">
        <v>427</v>
      </c>
      <c r="B65" s="48" t="s">
        <v>507</v>
      </c>
      <c r="C65" s="48" t="s">
        <v>505</v>
      </c>
      <c r="D65" s="50" t="s">
        <v>436</v>
      </c>
      <c r="E65" s="47" t="s">
        <v>534</v>
      </c>
      <c r="F65" s="51">
        <f>VLOOKUP($D65,'W19'!$B$3:$N$40,10,FALSE)</f>
        <v>13.833333333333334</v>
      </c>
      <c r="G65" s="51">
        <f>VLOOKUP($D65,'W19'!$B$3:$N$40,13,FALSE)</f>
        <v>14.916666666666666</v>
      </c>
      <c r="H65" s="52">
        <f>VLOOKUP($D65,'MIS 0V 2019'!$G$3:$V$62,16,FALSE)</f>
        <v>74.570694005882359</v>
      </c>
      <c r="I65" s="52"/>
      <c r="K65" s="50" t="str">
        <f t="shared" si="9"/>
        <v>0V8072</v>
      </c>
      <c r="L65" s="18">
        <v>1</v>
      </c>
      <c r="M65" s="18">
        <v>0</v>
      </c>
      <c r="O65" s="50" t="str">
        <f t="shared" si="10"/>
        <v>0V8072</v>
      </c>
      <c r="P65" s="18">
        <v>1</v>
      </c>
      <c r="Q65" s="18">
        <v>0</v>
      </c>
      <c r="R65" s="46">
        <f t="shared" si="6"/>
        <v>1</v>
      </c>
      <c r="T65" s="50" t="str">
        <f t="shared" si="11"/>
        <v>0V8072</v>
      </c>
      <c r="U65" s="19">
        <f t="shared" si="7"/>
        <v>74.570694005882359</v>
      </c>
      <c r="V65" s="19">
        <f t="shared" si="8"/>
        <v>0</v>
      </c>
    </row>
    <row r="66" spans="1:22" x14ac:dyDescent="0.2">
      <c r="A66" s="48" t="s">
        <v>412</v>
      </c>
      <c r="B66" s="48" t="s">
        <v>505</v>
      </c>
      <c r="C66" s="48" t="s">
        <v>507</v>
      </c>
      <c r="D66" s="50" t="s">
        <v>421</v>
      </c>
      <c r="E66" s="47" t="s">
        <v>534</v>
      </c>
      <c r="F66" s="51">
        <f>VLOOKUP($D66,'W19'!$B$3:$N$40,10,FALSE)</f>
        <v>12.5</v>
      </c>
      <c r="G66" s="51">
        <f>VLOOKUP($D66,'W19'!$B$3:$N$40,13,FALSE)</f>
        <v>13.5</v>
      </c>
      <c r="H66" s="52">
        <f>VLOOKUP($D66,'MIS 0V 2019'!$G$3:$V$62,16,FALSE)</f>
        <v>67.272649613569314</v>
      </c>
      <c r="I66" s="52"/>
      <c r="K66" s="50" t="str">
        <f t="shared" si="9"/>
        <v>0V8073</v>
      </c>
      <c r="L66" s="18">
        <v>1</v>
      </c>
      <c r="M66" s="18">
        <v>0</v>
      </c>
      <c r="O66" s="50" t="str">
        <f t="shared" si="10"/>
        <v>0V8073</v>
      </c>
      <c r="P66" s="18">
        <v>1</v>
      </c>
      <c r="Q66" s="18">
        <v>0</v>
      </c>
      <c r="R66" s="46">
        <f t="shared" si="6"/>
        <v>1</v>
      </c>
      <c r="T66" s="50" t="str">
        <f t="shared" si="11"/>
        <v>0V8073</v>
      </c>
      <c r="U66" s="19">
        <f t="shared" si="7"/>
        <v>67.272649613569314</v>
      </c>
      <c r="V66" s="19">
        <f t="shared" si="8"/>
        <v>0</v>
      </c>
    </row>
    <row r="67" spans="1:22" x14ac:dyDescent="0.2">
      <c r="A67" s="48" t="s">
        <v>447</v>
      </c>
      <c r="B67" s="48" t="s">
        <v>506</v>
      </c>
      <c r="C67" s="48" t="s">
        <v>507</v>
      </c>
      <c r="D67" s="50" t="s">
        <v>437</v>
      </c>
      <c r="E67" s="47" t="s">
        <v>534</v>
      </c>
      <c r="F67" s="51">
        <f>VLOOKUP($D67,'W19'!$B$3:$N$40,10,FALSE)</f>
        <v>12.75</v>
      </c>
      <c r="G67" s="51">
        <f>VLOOKUP($D67,'W19'!$B$3:$N$40,13,FALSE)</f>
        <v>13.666666666666666</v>
      </c>
      <c r="H67" s="52">
        <f>VLOOKUP($D67,'MIS 0V 2019'!$G$3:$V$62,16,FALSE)</f>
        <v>60.622748000000001</v>
      </c>
      <c r="I67" s="52"/>
      <c r="K67" s="50" t="str">
        <f t="shared" si="9"/>
        <v>0V8074</v>
      </c>
      <c r="L67" s="18">
        <v>1</v>
      </c>
      <c r="M67" s="18">
        <v>0</v>
      </c>
      <c r="O67" s="50" t="str">
        <f t="shared" si="10"/>
        <v>0V8074</v>
      </c>
      <c r="P67" s="18">
        <v>1</v>
      </c>
      <c r="Q67" s="18">
        <v>0</v>
      </c>
      <c r="R67" s="46">
        <f t="shared" si="6"/>
        <v>1</v>
      </c>
      <c r="T67" s="50" t="str">
        <f t="shared" si="11"/>
        <v>0V8074</v>
      </c>
      <c r="U67" s="19">
        <f t="shared" si="7"/>
        <v>60.622748000000001</v>
      </c>
      <c r="V67" s="19">
        <f t="shared" si="8"/>
        <v>0</v>
      </c>
    </row>
    <row r="68" spans="1:22" x14ac:dyDescent="0.2">
      <c r="A68" s="48" t="s">
        <v>449</v>
      </c>
      <c r="B68" s="48" t="s">
        <v>507</v>
      </c>
      <c r="C68" s="48" t="s">
        <v>506</v>
      </c>
      <c r="D68" s="50" t="s">
        <v>452</v>
      </c>
      <c r="E68" s="47" t="s">
        <v>534</v>
      </c>
      <c r="F68" s="51">
        <f>VLOOKUP($D68,'W19'!$B$3:$N$40,10,FALSE)</f>
        <v>11.333333333333334</v>
      </c>
      <c r="G68" s="51">
        <f>VLOOKUP($D68,'W19'!$B$3:$N$40,13,FALSE)</f>
        <v>12.25</v>
      </c>
      <c r="H68" s="52">
        <f>VLOOKUP($D68,'MIS 0V 2019'!$G$3:$V$62,16,FALSE)</f>
        <v>59.884207844444447</v>
      </c>
      <c r="I68" s="52"/>
      <c r="K68" s="50" t="str">
        <f t="shared" si="9"/>
        <v>0V8075</v>
      </c>
      <c r="L68" s="18">
        <v>1</v>
      </c>
      <c r="M68" s="18">
        <v>0</v>
      </c>
      <c r="O68" s="50" t="str">
        <f t="shared" si="10"/>
        <v>0V8075</v>
      </c>
      <c r="P68" s="18">
        <v>1</v>
      </c>
      <c r="Q68" s="18">
        <v>0</v>
      </c>
      <c r="R68" s="46">
        <f t="shared" si="6"/>
        <v>1</v>
      </c>
      <c r="T68" s="50" t="str">
        <f t="shared" si="11"/>
        <v>0V8075</v>
      </c>
      <c r="U68" s="19">
        <f t="shared" si="7"/>
        <v>59.884207844444447</v>
      </c>
      <c r="V68" s="19">
        <f t="shared" si="8"/>
        <v>0</v>
      </c>
    </row>
    <row r="69" spans="1:22" x14ac:dyDescent="0.2">
      <c r="A69" s="48" t="s">
        <v>427</v>
      </c>
      <c r="B69" s="48" t="s">
        <v>507</v>
      </c>
      <c r="C69" s="48" t="s">
        <v>505</v>
      </c>
      <c r="D69" s="50" t="s">
        <v>439</v>
      </c>
      <c r="E69" s="47" t="s">
        <v>534</v>
      </c>
      <c r="F69" s="51">
        <f>VLOOKUP($D69,'W19'!$B$3:$N$40,10,FALSE)</f>
        <v>15.666666666666666</v>
      </c>
      <c r="G69" s="51">
        <f>VLOOKUP($D69,'W19'!$B$3:$N$40,13,FALSE)</f>
        <v>16.75</v>
      </c>
      <c r="H69" s="52">
        <f>VLOOKUP($D69,'MIS 0V 2019'!$G$3:$V$62,16,FALSE)</f>
        <v>72.357853200000008</v>
      </c>
      <c r="I69" s="52"/>
      <c r="K69" s="50" t="str">
        <f t="shared" si="9"/>
        <v>0V8078</v>
      </c>
      <c r="L69" s="18">
        <v>1</v>
      </c>
      <c r="M69" s="18">
        <v>0</v>
      </c>
      <c r="O69" s="50" t="str">
        <f t="shared" si="10"/>
        <v>0V8078</v>
      </c>
      <c r="P69" s="18">
        <v>1</v>
      </c>
      <c r="Q69" s="18">
        <v>0</v>
      </c>
      <c r="R69" s="46">
        <f t="shared" si="6"/>
        <v>1</v>
      </c>
      <c r="T69" s="50" t="str">
        <f t="shared" si="11"/>
        <v>0V8078</v>
      </c>
      <c r="U69" s="19">
        <f t="shared" si="7"/>
        <v>72.357853200000008</v>
      </c>
      <c r="V69" s="19">
        <f t="shared" si="8"/>
        <v>0</v>
      </c>
    </row>
    <row r="70" spans="1:22" x14ac:dyDescent="0.2">
      <c r="A70" s="48" t="s">
        <v>412</v>
      </c>
      <c r="B70" s="48" t="s">
        <v>505</v>
      </c>
      <c r="C70" s="48" t="s">
        <v>507</v>
      </c>
      <c r="D70" s="50" t="s">
        <v>423</v>
      </c>
      <c r="E70" s="47" t="s">
        <v>534</v>
      </c>
      <c r="F70" s="51">
        <f>VLOOKUP($D70,'W19'!$B$3:$N$40,10,FALSE)</f>
        <v>14.333333333333334</v>
      </c>
      <c r="G70" s="51">
        <f>VLOOKUP($D70,'W19'!$B$3:$N$40,13,FALSE)</f>
        <v>15.333333333333334</v>
      </c>
      <c r="H70" s="52">
        <f>VLOOKUP($D70,'MIS 0V 2019'!$G$3:$V$62,16,FALSE)</f>
        <v>67.096270575301205</v>
      </c>
      <c r="I70" s="52"/>
      <c r="K70" s="50" t="str">
        <f t="shared" si="9"/>
        <v>0V8079</v>
      </c>
      <c r="L70" s="18">
        <v>1</v>
      </c>
      <c r="M70" s="18">
        <v>0</v>
      </c>
      <c r="O70" s="50" t="str">
        <f t="shared" si="10"/>
        <v>0V8079</v>
      </c>
      <c r="P70" s="18">
        <v>1</v>
      </c>
      <c r="Q70" s="18">
        <v>0</v>
      </c>
      <c r="R70" s="46">
        <f t="shared" si="6"/>
        <v>1</v>
      </c>
      <c r="T70" s="50" t="str">
        <f t="shared" si="11"/>
        <v>0V8079</v>
      </c>
      <c r="U70" s="19">
        <f t="shared" si="7"/>
        <v>67.096270575301205</v>
      </c>
      <c r="V70" s="19">
        <f t="shared" si="8"/>
        <v>0</v>
      </c>
    </row>
    <row r="71" spans="1:22" x14ac:dyDescent="0.2">
      <c r="A71" s="48" t="s">
        <v>427</v>
      </c>
      <c r="B71" s="48" t="s">
        <v>507</v>
      </c>
      <c r="C71" s="48" t="s">
        <v>505</v>
      </c>
      <c r="D71" s="50" t="s">
        <v>442</v>
      </c>
      <c r="E71" s="47" t="s">
        <v>534</v>
      </c>
      <c r="F71" s="51">
        <f>VLOOKUP($D71,'W19'!$B$3:$N$40,10,FALSE)</f>
        <v>16.75</v>
      </c>
      <c r="G71" s="51">
        <f>VLOOKUP($D71,'W19'!$B$3:$N$40,13,FALSE)</f>
        <v>17.833333333333332</v>
      </c>
      <c r="H71" s="52">
        <f>VLOOKUP($D71,'MIS 0V 2019'!$G$3:$V$62,16,FALSE)</f>
        <v>73.763296504237289</v>
      </c>
      <c r="I71" s="52"/>
      <c r="K71" s="50" t="str">
        <f t="shared" si="9"/>
        <v>0V8084</v>
      </c>
      <c r="L71" s="18">
        <v>1</v>
      </c>
      <c r="M71" s="18">
        <v>0</v>
      </c>
      <c r="O71" s="50" t="str">
        <f t="shared" si="10"/>
        <v>0V8084</v>
      </c>
      <c r="P71" s="18">
        <v>1</v>
      </c>
      <c r="Q71" s="18">
        <v>0</v>
      </c>
      <c r="R71" s="46">
        <f t="shared" si="6"/>
        <v>1</v>
      </c>
      <c r="T71" s="50" t="str">
        <f t="shared" si="11"/>
        <v>0V8084</v>
      </c>
      <c r="U71" s="19">
        <f t="shared" si="7"/>
        <v>73.763296504237289</v>
      </c>
      <c r="V71" s="19">
        <f t="shared" si="8"/>
        <v>0</v>
      </c>
    </row>
    <row r="72" spans="1:22" x14ac:dyDescent="0.2">
      <c r="A72" s="48" t="s">
        <v>412</v>
      </c>
      <c r="B72" s="48" t="s">
        <v>505</v>
      </c>
      <c r="C72" s="48" t="s">
        <v>507</v>
      </c>
      <c r="D72" s="50" t="s">
        <v>426</v>
      </c>
      <c r="E72" s="47" t="s">
        <v>534</v>
      </c>
      <c r="F72" s="51">
        <f>VLOOKUP($D72,'W19'!$B$3:$N$40,10,FALSE)</f>
        <v>15.416666666666666</v>
      </c>
      <c r="G72" s="51">
        <f>VLOOKUP($D72,'W19'!$B$3:$N$40,13,FALSE)</f>
        <v>16.416666666666668</v>
      </c>
      <c r="H72" s="52">
        <f>VLOOKUP($D72,'MIS 0V 2019'!$G$3:$V$62,16,FALSE)</f>
        <v>67.741125715517242</v>
      </c>
      <c r="I72" s="52"/>
      <c r="K72" s="50" t="str">
        <f t="shared" si="9"/>
        <v>0V8085</v>
      </c>
      <c r="L72" s="18">
        <v>1</v>
      </c>
      <c r="M72" s="18">
        <v>0</v>
      </c>
      <c r="O72" s="50" t="str">
        <f t="shared" si="10"/>
        <v>0V8085</v>
      </c>
      <c r="P72" s="18">
        <v>1</v>
      </c>
      <c r="Q72" s="18">
        <v>0</v>
      </c>
      <c r="R72" s="46">
        <f t="shared" si="6"/>
        <v>1</v>
      </c>
      <c r="T72" s="50" t="str">
        <f t="shared" si="11"/>
        <v>0V8085</v>
      </c>
      <c r="U72" s="19">
        <f t="shared" si="7"/>
        <v>67.741125715517242</v>
      </c>
      <c r="V72" s="19">
        <f t="shared" si="8"/>
        <v>0</v>
      </c>
    </row>
    <row r="73" spans="1:22" x14ac:dyDescent="0.2">
      <c r="A73" s="48" t="s">
        <v>381</v>
      </c>
      <c r="B73" s="48" t="s">
        <v>503</v>
      </c>
      <c r="C73" s="48" t="s">
        <v>502</v>
      </c>
      <c r="D73" s="50" t="s">
        <v>386</v>
      </c>
      <c r="E73" s="47" t="s">
        <v>534</v>
      </c>
      <c r="F73" s="51">
        <f>VLOOKUP($D73,'W19'!$B$3:$N$40,10,FALSE)</f>
        <v>10.833333333333334</v>
      </c>
      <c r="G73" s="51">
        <f>VLOOKUP($D73,'W19'!$B$3:$N$40,13,FALSE)</f>
        <v>12.083333333333334</v>
      </c>
      <c r="H73" s="52">
        <f>VLOOKUP($D73,'MIS 0V 2019'!$G$3:$V$62,16,FALSE)</f>
        <v>88.864340588888879</v>
      </c>
      <c r="I73" s="52"/>
      <c r="K73" s="50" t="str">
        <f t="shared" si="9"/>
        <v>0V8202</v>
      </c>
      <c r="L73" s="18">
        <v>1</v>
      </c>
      <c r="M73" s="18">
        <v>0</v>
      </c>
      <c r="O73" s="50" t="str">
        <f t="shared" si="10"/>
        <v>0V8202</v>
      </c>
      <c r="P73" s="18">
        <v>1</v>
      </c>
      <c r="Q73" s="18">
        <v>0</v>
      </c>
      <c r="R73" s="46">
        <f t="shared" si="6"/>
        <v>1</v>
      </c>
      <c r="T73" s="50" t="str">
        <f t="shared" si="11"/>
        <v>0V8202</v>
      </c>
      <c r="U73" s="19">
        <f t="shared" si="7"/>
        <v>88.864340588888879</v>
      </c>
      <c r="V73" s="19">
        <f t="shared" si="8"/>
        <v>0</v>
      </c>
    </row>
    <row r="74" spans="1:22" x14ac:dyDescent="0.2">
      <c r="A74" s="48" t="s">
        <v>382</v>
      </c>
      <c r="B74" s="48" t="s">
        <v>502</v>
      </c>
      <c r="C74" s="48" t="s">
        <v>503</v>
      </c>
      <c r="D74" s="50" t="s">
        <v>383</v>
      </c>
      <c r="E74" s="47" t="s">
        <v>534</v>
      </c>
      <c r="F74" s="51">
        <f>VLOOKUP($D74,'W19'!$B$3:$N$40,10,FALSE)</f>
        <v>12.416666666666666</v>
      </c>
      <c r="G74" s="51">
        <f>VLOOKUP($D74,'W19'!$B$3:$N$40,13,FALSE)</f>
        <v>13.416666666666666</v>
      </c>
      <c r="H74" s="52">
        <f>VLOOKUP($D74,'MIS 0V 2019'!$G$3:$V$62,16,FALSE)</f>
        <v>84.630182583643119</v>
      </c>
      <c r="I74" s="52"/>
      <c r="K74" s="50" t="str">
        <f t="shared" si="9"/>
        <v>0V8203</v>
      </c>
      <c r="L74" s="18">
        <v>1</v>
      </c>
      <c r="M74" s="18">
        <v>0</v>
      </c>
      <c r="O74" s="50" t="str">
        <f t="shared" si="10"/>
        <v>0V8203</v>
      </c>
      <c r="P74" s="18">
        <v>1</v>
      </c>
      <c r="Q74" s="18">
        <v>0</v>
      </c>
      <c r="R74" s="46">
        <f t="shared" si="6"/>
        <v>1</v>
      </c>
      <c r="T74" s="50" t="str">
        <f t="shared" si="11"/>
        <v>0V8203</v>
      </c>
      <c r="U74" s="19">
        <f t="shared" si="7"/>
        <v>84.630182583643119</v>
      </c>
      <c r="V74" s="19">
        <f t="shared" si="8"/>
        <v>0</v>
      </c>
    </row>
    <row r="75" spans="1:22" x14ac:dyDescent="0.2">
      <c r="A75" s="48" t="s">
        <v>381</v>
      </c>
      <c r="B75" s="48" t="s">
        <v>503</v>
      </c>
      <c r="C75" s="48" t="s">
        <v>502</v>
      </c>
      <c r="D75" s="50" t="s">
        <v>387</v>
      </c>
      <c r="E75" s="47" t="s">
        <v>534</v>
      </c>
      <c r="F75" s="51">
        <f>VLOOKUP($D75,'W19'!$B$3:$N$40,10,FALSE)</f>
        <v>13.916666666666666</v>
      </c>
      <c r="G75" s="51">
        <f>VLOOKUP($D75,'W19'!$B$3:$N$40,13,FALSE)</f>
        <v>15.166666666666666</v>
      </c>
      <c r="H75" s="52">
        <f>VLOOKUP($D75,'MIS 0V 2019'!$G$3:$V$62,16,FALSE)</f>
        <v>87.802911797979803</v>
      </c>
      <c r="I75" s="52"/>
      <c r="K75" s="50" t="str">
        <f t="shared" si="9"/>
        <v>0V8204</v>
      </c>
      <c r="L75" s="18">
        <v>1</v>
      </c>
      <c r="M75" s="18">
        <v>0</v>
      </c>
      <c r="O75" s="50" t="str">
        <f t="shared" si="10"/>
        <v>0V8204</v>
      </c>
      <c r="P75" s="18">
        <v>1</v>
      </c>
      <c r="Q75" s="18">
        <v>0</v>
      </c>
      <c r="R75" s="46">
        <f t="shared" ref="R75:R112" si="12">SUM(P75:Q75)</f>
        <v>1</v>
      </c>
      <c r="T75" s="50" t="str">
        <f t="shared" si="11"/>
        <v>0V8204</v>
      </c>
      <c r="U75" s="19">
        <f t="shared" ref="U75:U112" si="13">H75*P75</f>
        <v>87.802911797979803</v>
      </c>
      <c r="V75" s="19">
        <f t="shared" ref="V75:V112" si="14">I75*Q75</f>
        <v>0</v>
      </c>
    </row>
    <row r="76" spans="1:22" x14ac:dyDescent="0.2">
      <c r="A76" s="48" t="s">
        <v>382</v>
      </c>
      <c r="B76" s="48" t="s">
        <v>502</v>
      </c>
      <c r="C76" s="48" t="s">
        <v>503</v>
      </c>
      <c r="D76" s="50" t="s">
        <v>384</v>
      </c>
      <c r="E76" s="47" t="s">
        <v>534</v>
      </c>
      <c r="F76" s="51">
        <f>VLOOKUP($D76,'W19'!$B$3:$N$40,10,FALSE)</f>
        <v>15.5</v>
      </c>
      <c r="G76" s="51">
        <f>VLOOKUP($D76,'W19'!$B$3:$N$40,13,FALSE)</f>
        <v>16.5</v>
      </c>
      <c r="H76" s="52">
        <f>VLOOKUP($D76,'MIS 0V 2019'!$G$3:$V$62,16,FALSE)</f>
        <v>78.435829255892259</v>
      </c>
      <c r="I76" s="52"/>
      <c r="K76" s="50" t="str">
        <f t="shared" si="9"/>
        <v>0V8205</v>
      </c>
      <c r="L76" s="18">
        <v>1</v>
      </c>
      <c r="M76" s="18">
        <v>0</v>
      </c>
      <c r="O76" s="50" t="str">
        <f t="shared" si="10"/>
        <v>0V8205</v>
      </c>
      <c r="P76" s="18">
        <v>1</v>
      </c>
      <c r="Q76" s="18">
        <v>0</v>
      </c>
      <c r="R76" s="46">
        <f t="shared" si="12"/>
        <v>1</v>
      </c>
      <c r="T76" s="50" t="str">
        <f t="shared" si="11"/>
        <v>0V8205</v>
      </c>
      <c r="U76" s="19">
        <f t="shared" si="13"/>
        <v>78.435829255892259</v>
      </c>
      <c r="V76" s="19">
        <f t="shared" si="14"/>
        <v>0</v>
      </c>
    </row>
    <row r="77" spans="1:22" x14ac:dyDescent="0.2">
      <c r="A77" s="48" t="s">
        <v>395</v>
      </c>
      <c r="B77" s="48" t="s">
        <v>509</v>
      </c>
      <c r="C77" s="48" t="s">
        <v>503</v>
      </c>
      <c r="D77" s="50" t="s">
        <v>396</v>
      </c>
      <c r="E77" s="47" t="s">
        <v>534</v>
      </c>
      <c r="F77" s="51">
        <f>VLOOKUP($D77,'W19'!$B$3:$N$40,10,FALSE)</f>
        <v>9.3333333333333339</v>
      </c>
      <c r="G77" s="51">
        <f>VLOOKUP($D77,'W19'!$B$3:$N$40,13,FALSE)</f>
        <v>10.333333333333334</v>
      </c>
      <c r="H77" s="52">
        <f>VLOOKUP($D77,'MIS 0V 2019'!$G$3:$V$62,16,FALSE)</f>
        <v>77.247918645161292</v>
      </c>
      <c r="I77" s="52"/>
      <c r="K77" s="50" t="str">
        <f t="shared" si="9"/>
        <v>0V8312</v>
      </c>
      <c r="L77" s="18">
        <v>1</v>
      </c>
      <c r="M77" s="18">
        <v>0</v>
      </c>
      <c r="O77" s="50" t="str">
        <f t="shared" si="10"/>
        <v>0V8312</v>
      </c>
      <c r="P77" s="18">
        <v>1</v>
      </c>
      <c r="Q77" s="18">
        <v>0</v>
      </c>
      <c r="R77" s="46">
        <f t="shared" si="12"/>
        <v>1</v>
      </c>
      <c r="T77" s="50" t="str">
        <f t="shared" si="11"/>
        <v>0V8312</v>
      </c>
      <c r="U77" s="19">
        <f t="shared" si="13"/>
        <v>77.247918645161292</v>
      </c>
      <c r="V77" s="19">
        <f t="shared" si="14"/>
        <v>0</v>
      </c>
    </row>
    <row r="78" spans="1:22" x14ac:dyDescent="0.2">
      <c r="A78" s="48" t="s">
        <v>393</v>
      </c>
      <c r="B78" s="48" t="s">
        <v>503</v>
      </c>
      <c r="C78" s="48" t="s">
        <v>509</v>
      </c>
      <c r="D78" s="50" t="s">
        <v>394</v>
      </c>
      <c r="E78" s="47" t="s">
        <v>534</v>
      </c>
      <c r="F78" s="51">
        <f>VLOOKUP($D78,'W19'!$B$3:$N$40,10,FALSE)</f>
        <v>8</v>
      </c>
      <c r="G78" s="51">
        <f>VLOOKUP($D78,'W19'!$B$3:$N$40,13,FALSE)</f>
        <v>9</v>
      </c>
      <c r="H78" s="52">
        <f>VLOOKUP($D78,'MIS 0V 2019'!$G$3:$V$62,16,FALSE)</f>
        <v>77.020164696485622</v>
      </c>
      <c r="I78" s="52"/>
      <c r="K78" s="50" t="str">
        <f t="shared" si="9"/>
        <v>0V8313</v>
      </c>
      <c r="L78" s="18">
        <v>1</v>
      </c>
      <c r="M78" s="18">
        <v>0</v>
      </c>
      <c r="O78" s="50" t="str">
        <f t="shared" si="10"/>
        <v>0V8313</v>
      </c>
      <c r="P78" s="18">
        <v>1</v>
      </c>
      <c r="Q78" s="18">
        <v>0</v>
      </c>
      <c r="R78" s="46">
        <f t="shared" si="12"/>
        <v>1</v>
      </c>
      <c r="T78" s="50" t="str">
        <f t="shared" si="11"/>
        <v>0V8313</v>
      </c>
      <c r="U78" s="19">
        <f t="shared" si="13"/>
        <v>77.020164696485622</v>
      </c>
      <c r="V78" s="19">
        <f t="shared" si="14"/>
        <v>0</v>
      </c>
    </row>
    <row r="79" spans="1:22" x14ac:dyDescent="0.2">
      <c r="A79" s="48" t="s">
        <v>391</v>
      </c>
      <c r="B79" s="48" t="s">
        <v>508</v>
      </c>
      <c r="C79" s="48" t="s">
        <v>503</v>
      </c>
      <c r="D79" s="50" t="s">
        <v>392</v>
      </c>
      <c r="E79" s="47" t="s">
        <v>534</v>
      </c>
      <c r="F79" s="51">
        <f>VLOOKUP($D79,'W19'!$B$3:$N$40,10,FALSE)</f>
        <v>19.166666666666668</v>
      </c>
      <c r="G79" s="51">
        <f>VLOOKUP($D79,'W19'!$B$3:$N$40,13,FALSE)</f>
        <v>20.5</v>
      </c>
      <c r="H79" s="52">
        <f>VLOOKUP($D79,'MIS 0V 2019'!$G$3:$V$62,16,FALSE)</f>
        <v>107.58616407122507</v>
      </c>
      <c r="I79" s="52"/>
      <c r="K79" s="50" t="str">
        <f t="shared" si="9"/>
        <v>0V8592</v>
      </c>
      <c r="L79" s="18">
        <v>1</v>
      </c>
      <c r="M79" s="18">
        <v>0</v>
      </c>
      <c r="O79" s="50" t="str">
        <f t="shared" si="10"/>
        <v>0V8592</v>
      </c>
      <c r="P79" s="18">
        <v>1</v>
      </c>
      <c r="Q79" s="18">
        <v>0</v>
      </c>
      <c r="R79" s="46">
        <f t="shared" si="12"/>
        <v>1</v>
      </c>
      <c r="T79" s="50" t="str">
        <f t="shared" si="11"/>
        <v>0V8592</v>
      </c>
      <c r="U79" s="19">
        <f t="shared" si="13"/>
        <v>107.58616407122507</v>
      </c>
      <c r="V79" s="19">
        <f t="shared" si="14"/>
        <v>0</v>
      </c>
    </row>
    <row r="80" spans="1:22" x14ac:dyDescent="0.2">
      <c r="A80" s="48" t="s">
        <v>389</v>
      </c>
      <c r="B80" s="48" t="s">
        <v>503</v>
      </c>
      <c r="C80" s="48" t="s">
        <v>508</v>
      </c>
      <c r="D80" s="50" t="s">
        <v>390</v>
      </c>
      <c r="E80" s="47" t="s">
        <v>534</v>
      </c>
      <c r="F80" s="51">
        <f>VLOOKUP($D80,'W19'!$B$3:$N$40,10,FALSE)</f>
        <v>17.333333333333332</v>
      </c>
      <c r="G80" s="51">
        <f>VLOOKUP($D80,'W19'!$B$3:$N$40,13,FALSE)</f>
        <v>18.833333333333332</v>
      </c>
      <c r="H80" s="52">
        <f>VLOOKUP($D80,'MIS 0V 2019'!$G$3:$V$62,16,FALSE)</f>
        <v>108.05564921428572</v>
      </c>
      <c r="I80" s="52"/>
      <c r="K80" s="50" t="str">
        <f t="shared" si="9"/>
        <v>0V8593</v>
      </c>
      <c r="L80" s="18">
        <v>1</v>
      </c>
      <c r="M80" s="18">
        <v>0</v>
      </c>
      <c r="O80" s="50" t="str">
        <f t="shared" si="10"/>
        <v>0V8593</v>
      </c>
      <c r="P80" s="18">
        <v>1</v>
      </c>
      <c r="Q80" s="18">
        <v>0</v>
      </c>
      <c r="R80" s="46">
        <f t="shared" si="12"/>
        <v>1</v>
      </c>
      <c r="T80" s="50" t="str">
        <f t="shared" si="11"/>
        <v>0V8593</v>
      </c>
      <c r="U80" s="19">
        <f t="shared" si="13"/>
        <v>108.05564921428572</v>
      </c>
      <c r="V80" s="19">
        <f t="shared" si="14"/>
        <v>0</v>
      </c>
    </row>
    <row r="81" spans="1:22" x14ac:dyDescent="0.2">
      <c r="A81" s="48" t="s">
        <v>445</v>
      </c>
      <c r="B81" s="48" t="s">
        <v>510</v>
      </c>
      <c r="C81" s="48" t="s">
        <v>505</v>
      </c>
      <c r="D81" s="50" t="s">
        <v>446</v>
      </c>
      <c r="E81" s="47" t="s">
        <v>535</v>
      </c>
      <c r="F81" s="51">
        <f>VLOOKUP($D81,'W19'!$B$3:$N$40,10,FALSE)</f>
        <v>7.083333333333333</v>
      </c>
      <c r="G81" s="51">
        <f>VLOOKUP($D81,'W19'!$B$3:$N$40,13,FALSE)</f>
        <v>8</v>
      </c>
      <c r="H81" s="52">
        <f>VLOOKUP($D81,'MIS 0V 2019'!$G$3:$V$62,16,FALSE)</f>
        <v>66.77857315</v>
      </c>
      <c r="I81" s="52"/>
      <c r="K81" s="50" t="str">
        <f>D81</f>
        <v>0V8002</v>
      </c>
      <c r="L81" s="18">
        <v>1</v>
      </c>
      <c r="M81" s="18">
        <v>0</v>
      </c>
      <c r="O81" s="50" t="str">
        <f>D81</f>
        <v>0V8002</v>
      </c>
      <c r="P81" s="18">
        <v>1</v>
      </c>
      <c r="Q81" s="18">
        <v>0</v>
      </c>
      <c r="R81" s="46">
        <f t="shared" si="12"/>
        <v>1</v>
      </c>
      <c r="T81" s="50" t="str">
        <f>D81</f>
        <v>0V8002</v>
      </c>
      <c r="U81" s="19">
        <f t="shared" si="13"/>
        <v>66.77857315</v>
      </c>
      <c r="V81" s="19">
        <f t="shared" si="14"/>
        <v>0</v>
      </c>
    </row>
    <row r="82" spans="1:22" x14ac:dyDescent="0.2">
      <c r="A82" s="48" t="s">
        <v>443</v>
      </c>
      <c r="B82" s="48" t="s">
        <v>505</v>
      </c>
      <c r="C82" s="48" t="s">
        <v>510</v>
      </c>
      <c r="D82" s="50" t="s">
        <v>444</v>
      </c>
      <c r="E82" s="47" t="s">
        <v>535</v>
      </c>
      <c r="F82" s="51">
        <f>VLOOKUP($D82,'W19'!$B$3:$N$40,10,FALSE)</f>
        <v>5.916666666666667</v>
      </c>
      <c r="G82" s="51">
        <f>VLOOKUP($D82,'W19'!$B$3:$N$40,13,FALSE)</f>
        <v>6.75</v>
      </c>
      <c r="H82" s="52">
        <f>VLOOKUP($D82,'MIS 0V 2019'!$G$3:$V$62,16,FALSE)</f>
        <v>55.518596386111113</v>
      </c>
      <c r="I82" s="52"/>
      <c r="K82" s="50" t="str">
        <f t="shared" ref="K82:K118" si="15">D82</f>
        <v>0V8003</v>
      </c>
      <c r="L82" s="18">
        <v>1</v>
      </c>
      <c r="M82" s="18">
        <v>0</v>
      </c>
      <c r="O82" s="50" t="str">
        <f t="shared" ref="O82:O118" si="16">D82</f>
        <v>0V8003</v>
      </c>
      <c r="P82" s="18">
        <v>1</v>
      </c>
      <c r="Q82" s="18">
        <v>0</v>
      </c>
      <c r="R82" s="46">
        <f t="shared" si="12"/>
        <v>1</v>
      </c>
      <c r="T82" s="50" t="str">
        <f t="shared" ref="T82:T118" si="17">D82</f>
        <v>0V8003</v>
      </c>
      <c r="U82" s="19">
        <f t="shared" si="13"/>
        <v>55.518596386111113</v>
      </c>
      <c r="V82" s="19">
        <f t="shared" si="14"/>
        <v>0</v>
      </c>
    </row>
    <row r="83" spans="1:22" x14ac:dyDescent="0.2">
      <c r="A83" s="48" t="s">
        <v>399</v>
      </c>
      <c r="B83" s="48" t="s">
        <v>506</v>
      </c>
      <c r="C83" s="48" t="s">
        <v>504</v>
      </c>
      <c r="D83" s="50" t="s">
        <v>400</v>
      </c>
      <c r="E83" s="47" t="s">
        <v>535</v>
      </c>
      <c r="F83" s="51">
        <f>VLOOKUP($D83,'W19'!$B$3:$N$40,10,FALSE)</f>
        <v>11.75</v>
      </c>
      <c r="G83" s="51">
        <f>VLOOKUP($D83,'W19'!$B$3:$N$40,13,FALSE)</f>
        <v>12.666666666666666</v>
      </c>
      <c r="H83" s="52">
        <f>VLOOKUP($D83,'MIS 0V 2019'!$G$3:$V$62,16,FALSE)</f>
        <v>68.335595052631575</v>
      </c>
      <c r="I83" s="52"/>
      <c r="K83" s="50" t="str">
        <f t="shared" si="15"/>
        <v>0V8014</v>
      </c>
      <c r="L83" s="18">
        <v>1</v>
      </c>
      <c r="M83" s="18">
        <v>0</v>
      </c>
      <c r="O83" s="50" t="str">
        <f t="shared" si="16"/>
        <v>0V8014</v>
      </c>
      <c r="P83" s="18">
        <v>1</v>
      </c>
      <c r="Q83" s="18">
        <v>0</v>
      </c>
      <c r="R83" s="46">
        <f t="shared" si="12"/>
        <v>1</v>
      </c>
      <c r="T83" s="50" t="str">
        <f t="shared" si="17"/>
        <v>0V8014</v>
      </c>
      <c r="U83" s="19">
        <f t="shared" si="13"/>
        <v>68.335595052631575</v>
      </c>
      <c r="V83" s="19">
        <f t="shared" si="14"/>
        <v>0</v>
      </c>
    </row>
    <row r="84" spans="1:22" x14ac:dyDescent="0.2">
      <c r="A84" s="48" t="s">
        <v>397</v>
      </c>
      <c r="B84" s="48" t="s">
        <v>504</v>
      </c>
      <c r="C84" s="48" t="s">
        <v>506</v>
      </c>
      <c r="D84" s="50" t="s">
        <v>398</v>
      </c>
      <c r="E84" s="47" t="s">
        <v>535</v>
      </c>
      <c r="F84" s="51">
        <f>VLOOKUP($D84,'W19'!$B$3:$N$40,10,FALSE)</f>
        <v>13.166666666666666</v>
      </c>
      <c r="G84" s="51">
        <f>VLOOKUP($D84,'W19'!$B$3:$N$40,13,FALSE)</f>
        <v>14.083333333333334</v>
      </c>
      <c r="H84" s="52">
        <f>VLOOKUP($D84,'MIS 0V 2019'!$G$3:$V$62,16,FALSE)</f>
        <v>67.313080888888891</v>
      </c>
      <c r="I84" s="52"/>
      <c r="K84" s="50" t="str">
        <f t="shared" si="15"/>
        <v>0V8015</v>
      </c>
      <c r="L84" s="18">
        <v>1</v>
      </c>
      <c r="M84" s="18">
        <v>0</v>
      </c>
      <c r="O84" s="50" t="str">
        <f t="shared" si="16"/>
        <v>0V8015</v>
      </c>
      <c r="P84" s="18">
        <v>1</v>
      </c>
      <c r="Q84" s="18">
        <v>0</v>
      </c>
      <c r="R84" s="46">
        <f t="shared" si="12"/>
        <v>1</v>
      </c>
      <c r="T84" s="50" t="str">
        <f t="shared" si="17"/>
        <v>0V8015</v>
      </c>
      <c r="U84" s="19">
        <f t="shared" si="13"/>
        <v>67.313080888888891</v>
      </c>
      <c r="V84" s="19">
        <f t="shared" si="14"/>
        <v>0</v>
      </c>
    </row>
    <row r="85" spans="1:22" x14ac:dyDescent="0.2">
      <c r="A85" s="48" t="s">
        <v>427</v>
      </c>
      <c r="B85" s="48" t="s">
        <v>507</v>
      </c>
      <c r="C85" s="48" t="s">
        <v>505</v>
      </c>
      <c r="D85" s="50" t="s">
        <v>428</v>
      </c>
      <c r="E85" s="47" t="s">
        <v>535</v>
      </c>
      <c r="F85" s="51">
        <f>VLOOKUP($D85,'W19'!$B$3:$N$40,10,FALSE)</f>
        <v>7.25</v>
      </c>
      <c r="G85" s="51">
        <f>VLOOKUP($D85,'W19'!$B$3:$N$40,13,FALSE)</f>
        <v>8.3333333333333339</v>
      </c>
      <c r="H85" s="52">
        <f>VLOOKUP($D85,'MIS 0V 2019'!$G$3:$V$62,16,FALSE)</f>
        <v>69.74111944444445</v>
      </c>
      <c r="I85" s="52"/>
      <c r="K85" s="50" t="str">
        <f t="shared" si="15"/>
        <v>0V8050</v>
      </c>
      <c r="L85" s="18">
        <v>1</v>
      </c>
      <c r="M85" s="18">
        <v>0</v>
      </c>
      <c r="O85" s="50" t="str">
        <f t="shared" si="16"/>
        <v>0V8050</v>
      </c>
      <c r="P85" s="18">
        <v>1</v>
      </c>
      <c r="Q85" s="18">
        <v>0</v>
      </c>
      <c r="R85" s="46">
        <f t="shared" si="12"/>
        <v>1</v>
      </c>
      <c r="T85" s="50" t="str">
        <f t="shared" si="17"/>
        <v>0V8050</v>
      </c>
      <c r="U85" s="19">
        <f t="shared" si="13"/>
        <v>69.74111944444445</v>
      </c>
      <c r="V85" s="19">
        <f t="shared" si="14"/>
        <v>0</v>
      </c>
    </row>
    <row r="86" spans="1:22" x14ac:dyDescent="0.2">
      <c r="A86" s="48" t="s">
        <v>412</v>
      </c>
      <c r="B86" s="48" t="s">
        <v>505</v>
      </c>
      <c r="C86" s="48" t="s">
        <v>507</v>
      </c>
      <c r="D86" s="50" t="s">
        <v>413</v>
      </c>
      <c r="E86" s="47" t="s">
        <v>535</v>
      </c>
      <c r="F86" s="51">
        <f>VLOOKUP($D86,'W19'!$B$3:$N$40,10,FALSE)</f>
        <v>5.916666666666667</v>
      </c>
      <c r="G86" s="51">
        <f>VLOOKUP($D86,'W19'!$B$3:$N$40,13,FALSE)</f>
        <v>6.916666666666667</v>
      </c>
      <c r="H86" s="52">
        <f>VLOOKUP($D86,'MIS 0V 2019'!$G$3:$V$62,16,FALSE)</f>
        <v>62.486064539062497</v>
      </c>
      <c r="I86" s="52"/>
      <c r="K86" s="50" t="str">
        <f t="shared" si="15"/>
        <v>0V8051</v>
      </c>
      <c r="L86" s="18">
        <v>1</v>
      </c>
      <c r="M86" s="18">
        <v>0</v>
      </c>
      <c r="O86" s="50" t="str">
        <f t="shared" si="16"/>
        <v>0V8051</v>
      </c>
      <c r="P86" s="18">
        <v>1</v>
      </c>
      <c r="Q86" s="18">
        <v>0</v>
      </c>
      <c r="R86" s="46">
        <f t="shared" si="12"/>
        <v>1</v>
      </c>
      <c r="T86" s="50" t="str">
        <f t="shared" si="17"/>
        <v>0V8051</v>
      </c>
      <c r="U86" s="19">
        <f t="shared" si="13"/>
        <v>62.486064539062497</v>
      </c>
      <c r="V86" s="19">
        <f t="shared" si="14"/>
        <v>0</v>
      </c>
    </row>
    <row r="87" spans="1:22" x14ac:dyDescent="0.2">
      <c r="A87" s="48" t="s">
        <v>427</v>
      </c>
      <c r="B87" s="48" t="s">
        <v>507</v>
      </c>
      <c r="C87" s="48" t="s">
        <v>505</v>
      </c>
      <c r="D87" s="50" t="s">
        <v>429</v>
      </c>
      <c r="E87" s="47" t="s">
        <v>535</v>
      </c>
      <c r="F87" s="51">
        <f>VLOOKUP($D87,'W19'!$B$3:$N$40,10,FALSE)</f>
        <v>8.3333333333333339</v>
      </c>
      <c r="G87" s="51">
        <f>VLOOKUP($D87,'W19'!$B$3:$N$40,13,FALSE)</f>
        <v>9.4166666666666661</v>
      </c>
      <c r="H87" s="52">
        <f>VLOOKUP($D87,'MIS 0V 2019'!$G$3:$V$62,16,FALSE)</f>
        <v>69.686721040540547</v>
      </c>
      <c r="I87" s="52"/>
      <c r="K87" s="50" t="str">
        <f t="shared" si="15"/>
        <v>0V8052</v>
      </c>
      <c r="L87" s="18">
        <v>1</v>
      </c>
      <c r="M87" s="18">
        <v>0</v>
      </c>
      <c r="O87" s="50" t="str">
        <f t="shared" si="16"/>
        <v>0V8052</v>
      </c>
      <c r="P87" s="18">
        <v>1</v>
      </c>
      <c r="Q87" s="18">
        <v>0</v>
      </c>
      <c r="R87" s="46">
        <f t="shared" si="12"/>
        <v>1</v>
      </c>
      <c r="T87" s="50" t="str">
        <f t="shared" si="17"/>
        <v>0V8052</v>
      </c>
      <c r="U87" s="19">
        <f t="shared" si="13"/>
        <v>69.686721040540547</v>
      </c>
      <c r="V87" s="19">
        <f t="shared" si="14"/>
        <v>0</v>
      </c>
    </row>
    <row r="88" spans="1:22" x14ac:dyDescent="0.2">
      <c r="A88" s="48" t="s">
        <v>412</v>
      </c>
      <c r="B88" s="48" t="s">
        <v>505</v>
      </c>
      <c r="C88" s="48" t="s">
        <v>507</v>
      </c>
      <c r="D88" s="50" t="s">
        <v>414</v>
      </c>
      <c r="E88" s="47" t="s">
        <v>535</v>
      </c>
      <c r="F88" s="51">
        <f>VLOOKUP($D88,'W19'!$B$3:$N$40,10,FALSE)</f>
        <v>7</v>
      </c>
      <c r="G88" s="51">
        <f>VLOOKUP($D88,'W19'!$B$3:$N$40,13,FALSE)</f>
        <v>8</v>
      </c>
      <c r="H88" s="52">
        <f>VLOOKUP($D88,'MIS 0V 2019'!$G$3:$V$62,16,FALSE)</f>
        <v>64.965689222602734</v>
      </c>
      <c r="I88" s="52"/>
      <c r="K88" s="50" t="str">
        <f t="shared" si="15"/>
        <v>0V8053</v>
      </c>
      <c r="L88" s="18">
        <v>1</v>
      </c>
      <c r="M88" s="18">
        <v>0</v>
      </c>
      <c r="O88" s="50" t="str">
        <f t="shared" si="16"/>
        <v>0V8053</v>
      </c>
      <c r="P88" s="18">
        <v>1</v>
      </c>
      <c r="Q88" s="18">
        <v>0</v>
      </c>
      <c r="R88" s="46">
        <f t="shared" si="12"/>
        <v>1</v>
      </c>
      <c r="T88" s="50" t="str">
        <f t="shared" si="17"/>
        <v>0V8053</v>
      </c>
      <c r="U88" s="19">
        <f t="shared" si="13"/>
        <v>64.965689222602734</v>
      </c>
      <c r="V88" s="19">
        <f t="shared" si="14"/>
        <v>0</v>
      </c>
    </row>
    <row r="89" spans="1:22" x14ac:dyDescent="0.2">
      <c r="A89" s="48" t="s">
        <v>427</v>
      </c>
      <c r="B89" s="48" t="s">
        <v>507</v>
      </c>
      <c r="C89" s="48" t="s">
        <v>505</v>
      </c>
      <c r="D89" s="50" t="s">
        <v>430</v>
      </c>
      <c r="E89" s="47" t="s">
        <v>535</v>
      </c>
      <c r="F89" s="51">
        <f>VLOOKUP($D89,'W19'!$B$3:$N$40,10,FALSE)</f>
        <v>9.8333333333333339</v>
      </c>
      <c r="G89" s="51">
        <f>VLOOKUP($D89,'W19'!$B$3:$N$40,13,FALSE)</f>
        <v>10.916666666666666</v>
      </c>
      <c r="H89" s="52">
        <f>VLOOKUP($D89,'MIS 0V 2019'!$G$3:$V$62,16,FALSE)</f>
        <v>71.034231354740072</v>
      </c>
      <c r="I89" s="52"/>
      <c r="K89" s="50" t="str">
        <f t="shared" si="15"/>
        <v>0V8054</v>
      </c>
      <c r="L89" s="18">
        <v>1</v>
      </c>
      <c r="M89" s="18">
        <v>0</v>
      </c>
      <c r="O89" s="50" t="str">
        <f t="shared" si="16"/>
        <v>0V8054</v>
      </c>
      <c r="P89" s="18">
        <v>1</v>
      </c>
      <c r="Q89" s="18">
        <v>0</v>
      </c>
      <c r="R89" s="46">
        <f t="shared" si="12"/>
        <v>1</v>
      </c>
      <c r="T89" s="50" t="str">
        <f t="shared" si="17"/>
        <v>0V8054</v>
      </c>
      <c r="U89" s="19">
        <f t="shared" si="13"/>
        <v>71.034231354740072</v>
      </c>
      <c r="V89" s="19">
        <f t="shared" si="14"/>
        <v>0</v>
      </c>
    </row>
    <row r="90" spans="1:22" x14ac:dyDescent="0.2">
      <c r="A90" s="48" t="s">
        <v>412</v>
      </c>
      <c r="B90" s="48" t="s">
        <v>505</v>
      </c>
      <c r="C90" s="48" t="s">
        <v>507</v>
      </c>
      <c r="D90" s="50" t="s">
        <v>415</v>
      </c>
      <c r="E90" s="47" t="s">
        <v>535</v>
      </c>
      <c r="F90" s="51">
        <f>VLOOKUP($D90,'W19'!$B$3:$N$40,10,FALSE)</f>
        <v>8.5</v>
      </c>
      <c r="G90" s="51">
        <f>VLOOKUP($D90,'W19'!$B$3:$N$40,13,FALSE)</f>
        <v>9.5</v>
      </c>
      <c r="H90" s="52">
        <f>VLOOKUP($D90,'MIS 0V 2019'!$G$3:$V$62,16,FALSE)</f>
        <v>67.099067873846153</v>
      </c>
      <c r="I90" s="52"/>
      <c r="K90" s="50" t="str">
        <f t="shared" si="15"/>
        <v>0V8055</v>
      </c>
      <c r="L90" s="18">
        <v>1</v>
      </c>
      <c r="M90" s="18">
        <v>0</v>
      </c>
      <c r="O90" s="50" t="str">
        <f t="shared" si="16"/>
        <v>0V8055</v>
      </c>
      <c r="P90" s="18">
        <v>1</v>
      </c>
      <c r="Q90" s="18">
        <v>0</v>
      </c>
      <c r="R90" s="46">
        <f t="shared" si="12"/>
        <v>1</v>
      </c>
      <c r="T90" s="50" t="str">
        <f t="shared" si="17"/>
        <v>0V8055</v>
      </c>
      <c r="U90" s="19">
        <f t="shared" si="13"/>
        <v>67.099067873846153</v>
      </c>
      <c r="V90" s="19">
        <f t="shared" si="14"/>
        <v>0</v>
      </c>
    </row>
    <row r="91" spans="1:22" x14ac:dyDescent="0.2">
      <c r="A91" s="48" t="s">
        <v>427</v>
      </c>
      <c r="B91" s="48" t="s">
        <v>507</v>
      </c>
      <c r="C91" s="48" t="s">
        <v>505</v>
      </c>
      <c r="D91" s="50" t="s">
        <v>431</v>
      </c>
      <c r="E91" s="47" t="s">
        <v>535</v>
      </c>
      <c r="F91" s="51">
        <f>VLOOKUP($D91,'W19'!$B$3:$N$40,10,FALSE)</f>
        <v>15.916666666666666</v>
      </c>
      <c r="G91" s="51">
        <f>VLOOKUP($D91,'W19'!$B$3:$N$40,13,FALSE)</f>
        <v>17</v>
      </c>
      <c r="H91" s="52">
        <f>VLOOKUP($D91,'MIS 0V 2019'!$G$3:$V$62,16,FALSE)</f>
        <v>74.012473662889519</v>
      </c>
      <c r="I91" s="52"/>
      <c r="K91" s="50" t="str">
        <f t="shared" si="15"/>
        <v>0V8056</v>
      </c>
      <c r="L91" s="18">
        <v>1</v>
      </c>
      <c r="M91" s="18">
        <v>0</v>
      </c>
      <c r="O91" s="50" t="str">
        <f t="shared" si="16"/>
        <v>0V8056</v>
      </c>
      <c r="P91" s="18">
        <v>1</v>
      </c>
      <c r="Q91" s="18">
        <v>0</v>
      </c>
      <c r="R91" s="46">
        <f t="shared" si="12"/>
        <v>1</v>
      </c>
      <c r="T91" s="50" t="str">
        <f t="shared" si="17"/>
        <v>0V8056</v>
      </c>
      <c r="U91" s="19">
        <f t="shared" si="13"/>
        <v>74.012473662889519</v>
      </c>
      <c r="V91" s="19">
        <f t="shared" si="14"/>
        <v>0</v>
      </c>
    </row>
    <row r="92" spans="1:22" x14ac:dyDescent="0.2">
      <c r="A92" s="48" t="s">
        <v>412</v>
      </c>
      <c r="B92" s="48" t="s">
        <v>505</v>
      </c>
      <c r="C92" s="48" t="s">
        <v>507</v>
      </c>
      <c r="D92" s="50" t="s">
        <v>416</v>
      </c>
      <c r="E92" s="47" t="s">
        <v>535</v>
      </c>
      <c r="F92" s="51">
        <f>VLOOKUP($D92,'W19'!$B$3:$N$40,10,FALSE)</f>
        <v>9</v>
      </c>
      <c r="G92" s="51">
        <f>VLOOKUP($D92,'W19'!$B$3:$N$40,13,FALSE)</f>
        <v>10</v>
      </c>
      <c r="H92" s="52">
        <f>VLOOKUP($D92,'MIS 0V 2019'!$G$3:$V$62,16,FALSE)</f>
        <v>67.875730160112369</v>
      </c>
      <c r="I92" s="52"/>
      <c r="K92" s="50" t="str">
        <f t="shared" si="15"/>
        <v>0V8057</v>
      </c>
      <c r="L92" s="18">
        <v>1</v>
      </c>
      <c r="M92" s="18">
        <v>0</v>
      </c>
      <c r="O92" s="50" t="str">
        <f t="shared" si="16"/>
        <v>0V8057</v>
      </c>
      <c r="P92" s="18">
        <v>1</v>
      </c>
      <c r="Q92" s="18">
        <v>0</v>
      </c>
      <c r="R92" s="46">
        <f t="shared" si="12"/>
        <v>1</v>
      </c>
      <c r="T92" s="50" t="str">
        <f t="shared" si="17"/>
        <v>0V8057</v>
      </c>
      <c r="U92" s="19">
        <f t="shared" si="13"/>
        <v>67.875730160112369</v>
      </c>
      <c r="V92" s="19">
        <f t="shared" si="14"/>
        <v>0</v>
      </c>
    </row>
    <row r="93" spans="1:22" x14ac:dyDescent="0.2">
      <c r="A93" s="48" t="s">
        <v>427</v>
      </c>
      <c r="B93" s="48" t="s">
        <v>507</v>
      </c>
      <c r="C93" s="48" t="s">
        <v>505</v>
      </c>
      <c r="D93" s="50" t="s">
        <v>432</v>
      </c>
      <c r="E93" s="47" t="s">
        <v>535</v>
      </c>
      <c r="F93" s="51">
        <f>VLOOKUP($D93,'W19'!$B$3:$N$40,10,FALSE)</f>
        <v>10.916666666666666</v>
      </c>
      <c r="G93" s="51">
        <f>VLOOKUP($D93,'W19'!$B$3:$N$40,13,FALSE)</f>
        <v>12</v>
      </c>
      <c r="H93" s="52">
        <f>VLOOKUP($D93,'MIS 0V 2019'!$G$3:$V$62,16,FALSE)</f>
        <v>69.517398526479752</v>
      </c>
      <c r="I93" s="52"/>
      <c r="K93" s="50" t="str">
        <f t="shared" si="15"/>
        <v>0V8058</v>
      </c>
      <c r="L93" s="18">
        <v>1</v>
      </c>
      <c r="M93" s="18">
        <v>0</v>
      </c>
      <c r="O93" s="50" t="str">
        <f t="shared" si="16"/>
        <v>0V8058</v>
      </c>
      <c r="P93" s="18">
        <v>1</v>
      </c>
      <c r="Q93" s="18">
        <v>0</v>
      </c>
      <c r="R93" s="46">
        <f t="shared" si="12"/>
        <v>1</v>
      </c>
      <c r="T93" s="50" t="str">
        <f t="shared" si="17"/>
        <v>0V8058</v>
      </c>
      <c r="U93" s="19">
        <f t="shared" si="13"/>
        <v>69.517398526479752</v>
      </c>
      <c r="V93" s="19">
        <f t="shared" si="14"/>
        <v>0</v>
      </c>
    </row>
    <row r="94" spans="1:22" x14ac:dyDescent="0.2">
      <c r="A94" s="48" t="s">
        <v>412</v>
      </c>
      <c r="B94" s="48" t="s">
        <v>505</v>
      </c>
      <c r="C94" s="48" t="s">
        <v>507</v>
      </c>
      <c r="D94" s="50" t="s">
        <v>417</v>
      </c>
      <c r="E94" s="47" t="s">
        <v>535</v>
      </c>
      <c r="F94" s="51">
        <f>VLOOKUP($D94,'W19'!$B$3:$N$40,10,FALSE)</f>
        <v>9.5</v>
      </c>
      <c r="G94" s="51">
        <f>VLOOKUP($D94,'W19'!$B$3:$N$40,13,FALSE)</f>
        <v>10.5</v>
      </c>
      <c r="H94" s="52">
        <f>VLOOKUP($D94,'MIS 0V 2019'!$G$3:$V$62,16,FALSE)</f>
        <v>68.873409648902822</v>
      </c>
      <c r="I94" s="52"/>
      <c r="K94" s="50" t="str">
        <f t="shared" si="15"/>
        <v>0V8059</v>
      </c>
      <c r="L94" s="18">
        <v>1</v>
      </c>
      <c r="M94" s="18">
        <v>0</v>
      </c>
      <c r="O94" s="50" t="str">
        <f t="shared" si="16"/>
        <v>0V8059</v>
      </c>
      <c r="P94" s="18">
        <v>1</v>
      </c>
      <c r="Q94" s="18">
        <v>0</v>
      </c>
      <c r="R94" s="46">
        <f t="shared" si="12"/>
        <v>1</v>
      </c>
      <c r="T94" s="50" t="str">
        <f t="shared" si="17"/>
        <v>0V8059</v>
      </c>
      <c r="U94" s="19">
        <f t="shared" si="13"/>
        <v>68.873409648902822</v>
      </c>
      <c r="V94" s="19">
        <f t="shared" si="14"/>
        <v>0</v>
      </c>
    </row>
    <row r="95" spans="1:22" x14ac:dyDescent="0.2">
      <c r="A95" s="48" t="s">
        <v>402</v>
      </c>
      <c r="B95" s="48" t="s">
        <v>501</v>
      </c>
      <c r="C95" s="48" t="s">
        <v>505</v>
      </c>
      <c r="D95" s="50" t="s">
        <v>403</v>
      </c>
      <c r="E95" s="47" t="s">
        <v>535</v>
      </c>
      <c r="F95" s="51">
        <f>VLOOKUP($D95,'W19'!$B$3:$N$40,10,FALSE)</f>
        <v>7.25</v>
      </c>
      <c r="G95" s="51">
        <f>VLOOKUP($D95,'W19'!$B$3:$N$40,13,FALSE)</f>
        <v>8.5</v>
      </c>
      <c r="H95" s="52">
        <f>VLOOKUP($D95,'MIS 0V 2019'!$G$3:$V$62,16,FALSE)</f>
        <v>76.834911759002779</v>
      </c>
      <c r="I95" s="52"/>
      <c r="K95" s="50" t="str">
        <f t="shared" si="15"/>
        <v>0V8060</v>
      </c>
      <c r="L95" s="18">
        <v>1</v>
      </c>
      <c r="M95" s="18">
        <v>0</v>
      </c>
      <c r="O95" s="50" t="str">
        <f t="shared" si="16"/>
        <v>0V8060</v>
      </c>
      <c r="P95" s="18">
        <v>1</v>
      </c>
      <c r="Q95" s="18">
        <v>0</v>
      </c>
      <c r="R95" s="46">
        <f t="shared" si="12"/>
        <v>1</v>
      </c>
      <c r="T95" s="50" t="str">
        <f t="shared" si="17"/>
        <v>0V8060</v>
      </c>
      <c r="U95" s="19">
        <f t="shared" si="13"/>
        <v>76.834911759002779</v>
      </c>
      <c r="V95" s="19">
        <f t="shared" si="14"/>
        <v>0</v>
      </c>
    </row>
    <row r="96" spans="1:22" x14ac:dyDescent="0.2">
      <c r="A96" s="48" t="s">
        <v>401</v>
      </c>
      <c r="B96" s="48" t="s">
        <v>505</v>
      </c>
      <c r="C96" s="48" t="s">
        <v>501</v>
      </c>
      <c r="D96" s="50" t="s">
        <v>404</v>
      </c>
      <c r="E96" s="47" t="s">
        <v>535</v>
      </c>
      <c r="F96" s="51">
        <f>VLOOKUP($D96,'W19'!$B$3:$N$40,10,FALSE)</f>
        <v>5.916666666666667</v>
      </c>
      <c r="G96" s="51">
        <f>VLOOKUP($D96,'W19'!$B$3:$N$40,13,FALSE)</f>
        <v>6.916666666666667</v>
      </c>
      <c r="H96" s="52">
        <f>VLOOKUP($D96,'MIS 0V 2019'!$G$3:$V$62,16,FALSE)</f>
        <v>66.386974750692531</v>
      </c>
      <c r="I96" s="52"/>
      <c r="K96" s="50" t="str">
        <f t="shared" si="15"/>
        <v>0V8061</v>
      </c>
      <c r="L96" s="18">
        <v>1</v>
      </c>
      <c r="M96" s="18">
        <v>0</v>
      </c>
      <c r="O96" s="50" t="str">
        <f t="shared" si="16"/>
        <v>0V8061</v>
      </c>
      <c r="P96" s="18">
        <v>1</v>
      </c>
      <c r="Q96" s="18">
        <v>0</v>
      </c>
      <c r="R96" s="46">
        <f t="shared" si="12"/>
        <v>1</v>
      </c>
      <c r="T96" s="50" t="str">
        <f t="shared" si="17"/>
        <v>0V8061</v>
      </c>
      <c r="U96" s="19">
        <f t="shared" si="13"/>
        <v>66.386974750692531</v>
      </c>
      <c r="V96" s="19">
        <f t="shared" si="14"/>
        <v>0</v>
      </c>
    </row>
    <row r="97" spans="1:22" x14ac:dyDescent="0.2">
      <c r="A97" s="48" t="s">
        <v>427</v>
      </c>
      <c r="B97" s="48" t="s">
        <v>507</v>
      </c>
      <c r="C97" s="48" t="s">
        <v>505</v>
      </c>
      <c r="D97" s="50" t="s">
        <v>433</v>
      </c>
      <c r="E97" s="47" t="s">
        <v>535</v>
      </c>
      <c r="F97" s="51">
        <f>VLOOKUP($D97,'W19'!$B$3:$N$40,10,FALSE)</f>
        <v>14</v>
      </c>
      <c r="G97" s="51">
        <f>VLOOKUP($D97,'W19'!$B$3:$N$40,13,FALSE)</f>
        <v>15.083333333333334</v>
      </c>
      <c r="H97" s="52">
        <f>VLOOKUP($D97,'MIS 0V 2019'!$G$3:$V$62,16,FALSE)</f>
        <v>79.323627044943819</v>
      </c>
      <c r="I97" s="52"/>
      <c r="K97" s="50" t="str">
        <f t="shared" si="15"/>
        <v>0V8062</v>
      </c>
      <c r="L97" s="18">
        <v>1</v>
      </c>
      <c r="M97" s="18">
        <v>0</v>
      </c>
      <c r="O97" s="50" t="str">
        <f t="shared" si="16"/>
        <v>0V8062</v>
      </c>
      <c r="P97" s="18">
        <v>1</v>
      </c>
      <c r="Q97" s="18">
        <v>0</v>
      </c>
      <c r="R97" s="46">
        <f t="shared" si="12"/>
        <v>1</v>
      </c>
      <c r="T97" s="50" t="str">
        <f t="shared" si="17"/>
        <v>0V8062</v>
      </c>
      <c r="U97" s="19">
        <f t="shared" si="13"/>
        <v>79.323627044943819</v>
      </c>
      <c r="V97" s="19">
        <f t="shared" si="14"/>
        <v>0</v>
      </c>
    </row>
    <row r="98" spans="1:22" x14ac:dyDescent="0.2">
      <c r="A98" s="48" t="s">
        <v>412</v>
      </c>
      <c r="B98" s="48" t="s">
        <v>505</v>
      </c>
      <c r="C98" s="48" t="s">
        <v>507</v>
      </c>
      <c r="D98" s="50" t="s">
        <v>418</v>
      </c>
      <c r="E98" s="47" t="s">
        <v>535</v>
      </c>
      <c r="F98" s="51">
        <f>VLOOKUP($D98,'W19'!$B$3:$N$40,10,FALSE)</f>
        <v>10</v>
      </c>
      <c r="G98" s="51">
        <f>VLOOKUP($D98,'W19'!$B$3:$N$40,13,FALSE)</f>
        <v>11</v>
      </c>
      <c r="H98" s="52">
        <f>VLOOKUP($D98,'MIS 0V 2019'!$G$3:$V$62,16,FALSE)</f>
        <v>69.689400634328365</v>
      </c>
      <c r="I98" s="52"/>
      <c r="K98" s="50" t="str">
        <f t="shared" si="15"/>
        <v>0V8063</v>
      </c>
      <c r="L98" s="18">
        <v>1</v>
      </c>
      <c r="M98" s="18">
        <v>0</v>
      </c>
      <c r="O98" s="50" t="str">
        <f t="shared" si="16"/>
        <v>0V8063</v>
      </c>
      <c r="P98" s="18">
        <v>1</v>
      </c>
      <c r="Q98" s="18">
        <v>0</v>
      </c>
      <c r="R98" s="46">
        <f t="shared" si="12"/>
        <v>1</v>
      </c>
      <c r="T98" s="50" t="str">
        <f t="shared" si="17"/>
        <v>0V8063</v>
      </c>
      <c r="U98" s="19">
        <f t="shared" si="13"/>
        <v>69.689400634328365</v>
      </c>
      <c r="V98" s="19">
        <f t="shared" si="14"/>
        <v>0</v>
      </c>
    </row>
    <row r="99" spans="1:22" x14ac:dyDescent="0.2">
      <c r="A99" s="48" t="s">
        <v>427</v>
      </c>
      <c r="B99" s="48" t="s">
        <v>507</v>
      </c>
      <c r="C99" s="48" t="s">
        <v>505</v>
      </c>
      <c r="D99" s="50" t="s">
        <v>435</v>
      </c>
      <c r="E99" s="47" t="s">
        <v>535</v>
      </c>
      <c r="F99" s="51">
        <f>VLOOKUP($D99,'W19'!$B$3:$N$40,10,FALSE)</f>
        <v>12.75</v>
      </c>
      <c r="G99" s="51">
        <f>VLOOKUP($D99,'W19'!$B$3:$N$40,13,FALSE)</f>
        <v>13.833333333333334</v>
      </c>
      <c r="H99" s="52">
        <f>VLOOKUP($D99,'MIS 0V 2019'!$G$3:$V$62,16,FALSE)</f>
        <v>73.019011057926832</v>
      </c>
      <c r="I99" s="52"/>
      <c r="K99" s="50" t="str">
        <f t="shared" si="15"/>
        <v>0V8066</v>
      </c>
      <c r="L99" s="18">
        <v>1</v>
      </c>
      <c r="M99" s="18">
        <v>0</v>
      </c>
      <c r="O99" s="50" t="str">
        <f t="shared" si="16"/>
        <v>0V8066</v>
      </c>
      <c r="P99" s="18">
        <v>1</v>
      </c>
      <c r="Q99" s="18">
        <v>0</v>
      </c>
      <c r="R99" s="46">
        <f t="shared" si="12"/>
        <v>1</v>
      </c>
      <c r="T99" s="50" t="str">
        <f t="shared" si="17"/>
        <v>0V8066</v>
      </c>
      <c r="U99" s="19">
        <f t="shared" si="13"/>
        <v>73.019011057926832</v>
      </c>
      <c r="V99" s="19">
        <f t="shared" si="14"/>
        <v>0</v>
      </c>
    </row>
    <row r="100" spans="1:22" x14ac:dyDescent="0.2">
      <c r="A100" s="48" t="s">
        <v>412</v>
      </c>
      <c r="B100" s="48" t="s">
        <v>505</v>
      </c>
      <c r="C100" s="48" t="s">
        <v>507</v>
      </c>
      <c r="D100" s="50" t="s">
        <v>420</v>
      </c>
      <c r="E100" s="47" t="s">
        <v>535</v>
      </c>
      <c r="F100" s="51">
        <f>VLOOKUP($D100,'W19'!$B$3:$N$40,10,FALSE)</f>
        <v>11.416666666666666</v>
      </c>
      <c r="G100" s="51">
        <f>VLOOKUP($D100,'W19'!$B$3:$N$40,13,FALSE)</f>
        <v>12.416666666666666</v>
      </c>
      <c r="H100" s="52">
        <f>VLOOKUP($D100,'MIS 0V 2019'!$G$3:$V$62,16,FALSE)</f>
        <v>67.829660935384609</v>
      </c>
      <c r="I100" s="52"/>
      <c r="K100" s="50" t="str">
        <f t="shared" si="15"/>
        <v>0V8067</v>
      </c>
      <c r="L100" s="18">
        <v>1</v>
      </c>
      <c r="M100" s="18">
        <v>0</v>
      </c>
      <c r="O100" s="50" t="str">
        <f t="shared" si="16"/>
        <v>0V8067</v>
      </c>
      <c r="P100" s="18">
        <v>1</v>
      </c>
      <c r="Q100" s="18">
        <v>0</v>
      </c>
      <c r="R100" s="46">
        <f t="shared" si="12"/>
        <v>1</v>
      </c>
      <c r="T100" s="50" t="str">
        <f t="shared" si="17"/>
        <v>0V8067</v>
      </c>
      <c r="U100" s="19">
        <f t="shared" si="13"/>
        <v>67.829660935384609</v>
      </c>
      <c r="V100" s="19">
        <f t="shared" si="14"/>
        <v>0</v>
      </c>
    </row>
    <row r="101" spans="1:22" x14ac:dyDescent="0.2">
      <c r="A101" s="48" t="s">
        <v>447</v>
      </c>
      <c r="B101" s="48" t="s">
        <v>506</v>
      </c>
      <c r="C101" s="48" t="s">
        <v>507</v>
      </c>
      <c r="D101" s="50" t="s">
        <v>411</v>
      </c>
      <c r="E101" s="47" t="s">
        <v>535</v>
      </c>
      <c r="F101" s="51">
        <f>VLOOKUP($D101,'W19'!$B$3:$N$40,10,FALSE)</f>
        <v>14.583333333333334</v>
      </c>
      <c r="G101" s="51">
        <f>VLOOKUP($D101,'W19'!$B$3:$N$40,13,FALSE)</f>
        <v>15.5</v>
      </c>
      <c r="H101" s="52">
        <f>VLOOKUP($D101,'MIS 0V 2019'!$G$3:$V$62,16,FALSE)</f>
        <v>95.227870999999993</v>
      </c>
      <c r="I101" s="52"/>
      <c r="K101" s="50" t="str">
        <f t="shared" si="15"/>
        <v>0V8070</v>
      </c>
      <c r="L101" s="18">
        <v>1</v>
      </c>
      <c r="M101" s="18">
        <v>0</v>
      </c>
      <c r="O101" s="50" t="str">
        <f t="shared" si="16"/>
        <v>0V8070</v>
      </c>
      <c r="P101" s="18">
        <v>1</v>
      </c>
      <c r="Q101" s="18">
        <v>0</v>
      </c>
      <c r="R101" s="46">
        <f t="shared" si="12"/>
        <v>1</v>
      </c>
      <c r="T101" s="50" t="str">
        <f t="shared" si="17"/>
        <v>0V8070</v>
      </c>
      <c r="U101" s="19">
        <f t="shared" si="13"/>
        <v>95.227870999999993</v>
      </c>
      <c r="V101" s="19">
        <f t="shared" si="14"/>
        <v>0</v>
      </c>
    </row>
    <row r="102" spans="1:22" x14ac:dyDescent="0.2">
      <c r="A102" s="48" t="s">
        <v>449</v>
      </c>
      <c r="B102" s="48" t="s">
        <v>507</v>
      </c>
      <c r="C102" s="48" t="s">
        <v>506</v>
      </c>
      <c r="D102" s="50" t="s">
        <v>451</v>
      </c>
      <c r="E102" s="47" t="s">
        <v>535</v>
      </c>
      <c r="F102" s="51">
        <f>VLOOKUP($D102,'W19'!$B$3:$N$40,10,FALSE)</f>
        <v>10.333333333333334</v>
      </c>
      <c r="G102" s="51">
        <f>VLOOKUP($D102,'W19'!$B$3:$N$40,13,FALSE)</f>
        <v>11.25</v>
      </c>
      <c r="H102" s="52">
        <f>VLOOKUP($D102,'MIS 0V 2019'!$G$3:$V$62,16,FALSE)</f>
        <v>59.565469387186631</v>
      </c>
      <c r="I102" s="52"/>
      <c r="K102" s="50" t="str">
        <f t="shared" si="15"/>
        <v>0V8071</v>
      </c>
      <c r="L102" s="18">
        <v>1</v>
      </c>
      <c r="M102" s="18">
        <v>0</v>
      </c>
      <c r="O102" s="50" t="str">
        <f t="shared" si="16"/>
        <v>0V8071</v>
      </c>
      <c r="P102" s="18">
        <v>1</v>
      </c>
      <c r="Q102" s="18">
        <v>0</v>
      </c>
      <c r="R102" s="46">
        <f t="shared" si="12"/>
        <v>1</v>
      </c>
      <c r="T102" s="50" t="str">
        <f t="shared" si="17"/>
        <v>0V8071</v>
      </c>
      <c r="U102" s="19">
        <f t="shared" si="13"/>
        <v>59.565469387186631</v>
      </c>
      <c r="V102" s="19">
        <f t="shared" si="14"/>
        <v>0</v>
      </c>
    </row>
    <row r="103" spans="1:22" x14ac:dyDescent="0.2">
      <c r="A103" s="48" t="s">
        <v>427</v>
      </c>
      <c r="B103" s="48" t="s">
        <v>507</v>
      </c>
      <c r="C103" s="48" t="s">
        <v>505</v>
      </c>
      <c r="D103" s="50" t="s">
        <v>436</v>
      </c>
      <c r="E103" s="47" t="s">
        <v>535</v>
      </c>
      <c r="F103" s="51">
        <f>VLOOKUP($D103,'W19'!$B$3:$N$40,10,FALSE)</f>
        <v>13.833333333333334</v>
      </c>
      <c r="G103" s="51">
        <f>VLOOKUP($D103,'W19'!$B$3:$N$40,13,FALSE)</f>
        <v>14.916666666666666</v>
      </c>
      <c r="H103" s="52">
        <f>VLOOKUP($D103,'MIS 0V 2019'!$G$3:$V$62,16,FALSE)</f>
        <v>74.570694005882359</v>
      </c>
      <c r="I103" s="52"/>
      <c r="K103" s="50" t="str">
        <f t="shared" si="15"/>
        <v>0V8072</v>
      </c>
      <c r="L103" s="18">
        <v>1</v>
      </c>
      <c r="M103" s="18">
        <v>0</v>
      </c>
      <c r="O103" s="50" t="str">
        <f t="shared" si="16"/>
        <v>0V8072</v>
      </c>
      <c r="P103" s="18">
        <v>1</v>
      </c>
      <c r="Q103" s="18">
        <v>0</v>
      </c>
      <c r="R103" s="46">
        <f t="shared" si="12"/>
        <v>1</v>
      </c>
      <c r="T103" s="50" t="str">
        <f t="shared" si="17"/>
        <v>0V8072</v>
      </c>
      <c r="U103" s="19">
        <f t="shared" si="13"/>
        <v>74.570694005882359</v>
      </c>
      <c r="V103" s="19">
        <f t="shared" si="14"/>
        <v>0</v>
      </c>
    </row>
    <row r="104" spans="1:22" x14ac:dyDescent="0.2">
      <c r="A104" s="48" t="s">
        <v>412</v>
      </c>
      <c r="B104" s="48" t="s">
        <v>505</v>
      </c>
      <c r="C104" s="48" t="s">
        <v>507</v>
      </c>
      <c r="D104" s="50" t="s">
        <v>421</v>
      </c>
      <c r="E104" s="47" t="s">
        <v>535</v>
      </c>
      <c r="F104" s="51">
        <f>VLOOKUP($D104,'W19'!$B$3:$N$40,10,FALSE)</f>
        <v>12.5</v>
      </c>
      <c r="G104" s="51">
        <f>VLOOKUP($D104,'W19'!$B$3:$N$40,13,FALSE)</f>
        <v>13.5</v>
      </c>
      <c r="H104" s="52">
        <f>VLOOKUP($D104,'MIS 0V 2019'!$G$3:$V$62,16,FALSE)</f>
        <v>67.272649613569314</v>
      </c>
      <c r="I104" s="52"/>
      <c r="K104" s="50" t="str">
        <f t="shared" si="15"/>
        <v>0V8073</v>
      </c>
      <c r="L104" s="18">
        <v>1</v>
      </c>
      <c r="M104" s="18">
        <v>0</v>
      </c>
      <c r="O104" s="50" t="str">
        <f t="shared" si="16"/>
        <v>0V8073</v>
      </c>
      <c r="P104" s="18">
        <v>1</v>
      </c>
      <c r="Q104" s="18">
        <v>0</v>
      </c>
      <c r="R104" s="46">
        <f t="shared" si="12"/>
        <v>1</v>
      </c>
      <c r="T104" s="50" t="str">
        <f t="shared" si="17"/>
        <v>0V8073</v>
      </c>
      <c r="U104" s="19">
        <f t="shared" si="13"/>
        <v>67.272649613569314</v>
      </c>
      <c r="V104" s="19">
        <f t="shared" si="14"/>
        <v>0</v>
      </c>
    </row>
    <row r="105" spans="1:22" x14ac:dyDescent="0.2">
      <c r="A105" s="48" t="s">
        <v>447</v>
      </c>
      <c r="B105" s="48" t="s">
        <v>506</v>
      </c>
      <c r="C105" s="48" t="s">
        <v>507</v>
      </c>
      <c r="D105" s="50" t="s">
        <v>437</v>
      </c>
      <c r="E105" s="47" t="s">
        <v>535</v>
      </c>
      <c r="F105" s="51">
        <f>VLOOKUP($D105,'W19'!$B$3:$N$40,10,FALSE)</f>
        <v>12.75</v>
      </c>
      <c r="G105" s="51">
        <f>VLOOKUP($D105,'W19'!$B$3:$N$40,13,FALSE)</f>
        <v>13.666666666666666</v>
      </c>
      <c r="H105" s="52">
        <f>VLOOKUP($D105,'MIS 0V 2019'!$G$3:$V$62,16,FALSE)</f>
        <v>60.622748000000001</v>
      </c>
      <c r="I105" s="52"/>
      <c r="K105" s="50" t="str">
        <f t="shared" si="15"/>
        <v>0V8074</v>
      </c>
      <c r="L105" s="18">
        <v>1</v>
      </c>
      <c r="M105" s="18">
        <v>0</v>
      </c>
      <c r="O105" s="50" t="str">
        <f t="shared" si="16"/>
        <v>0V8074</v>
      </c>
      <c r="P105" s="18">
        <v>1</v>
      </c>
      <c r="Q105" s="18">
        <v>0</v>
      </c>
      <c r="R105" s="46">
        <f t="shared" si="12"/>
        <v>1</v>
      </c>
      <c r="T105" s="50" t="str">
        <f t="shared" si="17"/>
        <v>0V8074</v>
      </c>
      <c r="U105" s="19">
        <f t="shared" si="13"/>
        <v>60.622748000000001</v>
      </c>
      <c r="V105" s="19">
        <f t="shared" si="14"/>
        <v>0</v>
      </c>
    </row>
    <row r="106" spans="1:22" x14ac:dyDescent="0.2">
      <c r="A106" s="48" t="s">
        <v>449</v>
      </c>
      <c r="B106" s="48" t="s">
        <v>507</v>
      </c>
      <c r="C106" s="48" t="s">
        <v>506</v>
      </c>
      <c r="D106" s="50" t="s">
        <v>452</v>
      </c>
      <c r="E106" s="47" t="s">
        <v>535</v>
      </c>
      <c r="F106" s="51">
        <f>VLOOKUP($D106,'W19'!$B$3:$N$40,10,FALSE)</f>
        <v>11.333333333333334</v>
      </c>
      <c r="G106" s="51">
        <f>VLOOKUP($D106,'W19'!$B$3:$N$40,13,FALSE)</f>
        <v>12.25</v>
      </c>
      <c r="H106" s="52">
        <f>VLOOKUP($D106,'MIS 0V 2019'!$G$3:$V$62,16,FALSE)</f>
        <v>59.884207844444447</v>
      </c>
      <c r="I106" s="52"/>
      <c r="K106" s="50" t="str">
        <f t="shared" si="15"/>
        <v>0V8075</v>
      </c>
      <c r="L106" s="18">
        <v>1</v>
      </c>
      <c r="M106" s="18">
        <v>0</v>
      </c>
      <c r="O106" s="50" t="str">
        <f t="shared" si="16"/>
        <v>0V8075</v>
      </c>
      <c r="P106" s="18">
        <v>1</v>
      </c>
      <c r="Q106" s="18">
        <v>0</v>
      </c>
      <c r="R106" s="46">
        <f t="shared" si="12"/>
        <v>1</v>
      </c>
      <c r="T106" s="50" t="str">
        <f t="shared" si="17"/>
        <v>0V8075</v>
      </c>
      <c r="U106" s="19">
        <f t="shared" si="13"/>
        <v>59.884207844444447</v>
      </c>
      <c r="V106" s="19">
        <f t="shared" si="14"/>
        <v>0</v>
      </c>
    </row>
    <row r="107" spans="1:22" x14ac:dyDescent="0.2">
      <c r="A107" s="48" t="s">
        <v>427</v>
      </c>
      <c r="B107" s="48" t="s">
        <v>507</v>
      </c>
      <c r="C107" s="48" t="s">
        <v>505</v>
      </c>
      <c r="D107" s="50" t="s">
        <v>439</v>
      </c>
      <c r="E107" s="47" t="s">
        <v>535</v>
      </c>
      <c r="F107" s="51">
        <f>VLOOKUP($D107,'W19'!$B$3:$N$40,10,FALSE)</f>
        <v>15.666666666666666</v>
      </c>
      <c r="G107" s="51">
        <f>VLOOKUP($D107,'W19'!$B$3:$N$40,13,FALSE)</f>
        <v>16.75</v>
      </c>
      <c r="H107" s="52">
        <f>VLOOKUP($D107,'MIS 0V 2019'!$G$3:$V$62,16,FALSE)</f>
        <v>72.357853200000008</v>
      </c>
      <c r="I107" s="52"/>
      <c r="K107" s="50" t="str">
        <f t="shared" si="15"/>
        <v>0V8078</v>
      </c>
      <c r="L107" s="18">
        <v>1</v>
      </c>
      <c r="M107" s="18">
        <v>0</v>
      </c>
      <c r="O107" s="50" t="str">
        <f t="shared" si="16"/>
        <v>0V8078</v>
      </c>
      <c r="P107" s="18">
        <v>1</v>
      </c>
      <c r="Q107" s="18">
        <v>0</v>
      </c>
      <c r="R107" s="46">
        <f t="shared" si="12"/>
        <v>1</v>
      </c>
      <c r="T107" s="50" t="str">
        <f t="shared" si="17"/>
        <v>0V8078</v>
      </c>
      <c r="U107" s="19">
        <f t="shared" si="13"/>
        <v>72.357853200000008</v>
      </c>
      <c r="V107" s="19">
        <f t="shared" si="14"/>
        <v>0</v>
      </c>
    </row>
    <row r="108" spans="1:22" x14ac:dyDescent="0.2">
      <c r="A108" s="48" t="s">
        <v>412</v>
      </c>
      <c r="B108" s="48" t="s">
        <v>505</v>
      </c>
      <c r="C108" s="48" t="s">
        <v>507</v>
      </c>
      <c r="D108" s="50" t="s">
        <v>423</v>
      </c>
      <c r="E108" s="47" t="s">
        <v>535</v>
      </c>
      <c r="F108" s="51">
        <f>VLOOKUP($D108,'W19'!$B$3:$N$40,10,FALSE)</f>
        <v>14.333333333333334</v>
      </c>
      <c r="G108" s="51">
        <f>VLOOKUP($D108,'W19'!$B$3:$N$40,13,FALSE)</f>
        <v>15.333333333333334</v>
      </c>
      <c r="H108" s="52">
        <f>VLOOKUP($D108,'MIS 0V 2019'!$G$3:$V$62,16,FALSE)</f>
        <v>67.096270575301205</v>
      </c>
      <c r="I108" s="52"/>
      <c r="K108" s="50" t="str">
        <f t="shared" si="15"/>
        <v>0V8079</v>
      </c>
      <c r="L108" s="18">
        <v>1</v>
      </c>
      <c r="M108" s="18">
        <v>0</v>
      </c>
      <c r="O108" s="50" t="str">
        <f t="shared" si="16"/>
        <v>0V8079</v>
      </c>
      <c r="P108" s="18">
        <v>1</v>
      </c>
      <c r="Q108" s="18">
        <v>0</v>
      </c>
      <c r="R108" s="46">
        <f t="shared" si="12"/>
        <v>1</v>
      </c>
      <c r="T108" s="50" t="str">
        <f t="shared" si="17"/>
        <v>0V8079</v>
      </c>
      <c r="U108" s="19">
        <f t="shared" si="13"/>
        <v>67.096270575301205</v>
      </c>
      <c r="V108" s="19">
        <f t="shared" si="14"/>
        <v>0</v>
      </c>
    </row>
    <row r="109" spans="1:22" x14ac:dyDescent="0.2">
      <c r="A109" s="48" t="s">
        <v>427</v>
      </c>
      <c r="B109" s="48" t="s">
        <v>507</v>
      </c>
      <c r="C109" s="48" t="s">
        <v>505</v>
      </c>
      <c r="D109" s="50" t="s">
        <v>442</v>
      </c>
      <c r="E109" s="47" t="s">
        <v>535</v>
      </c>
      <c r="F109" s="51">
        <f>VLOOKUP($D109,'W19'!$B$3:$N$40,10,FALSE)</f>
        <v>16.75</v>
      </c>
      <c r="G109" s="51">
        <f>VLOOKUP($D109,'W19'!$B$3:$N$40,13,FALSE)</f>
        <v>17.833333333333332</v>
      </c>
      <c r="H109" s="52">
        <f>VLOOKUP($D109,'MIS 0V 2019'!$G$3:$V$62,16,FALSE)</f>
        <v>73.763296504237289</v>
      </c>
      <c r="I109" s="52"/>
      <c r="K109" s="50" t="str">
        <f t="shared" si="15"/>
        <v>0V8084</v>
      </c>
      <c r="L109" s="18">
        <v>1</v>
      </c>
      <c r="M109" s="18">
        <v>0</v>
      </c>
      <c r="O109" s="50" t="str">
        <f t="shared" si="16"/>
        <v>0V8084</v>
      </c>
      <c r="P109" s="18">
        <v>1</v>
      </c>
      <c r="Q109" s="18">
        <v>0</v>
      </c>
      <c r="R109" s="46">
        <f t="shared" si="12"/>
        <v>1</v>
      </c>
      <c r="T109" s="50" t="str">
        <f t="shared" si="17"/>
        <v>0V8084</v>
      </c>
      <c r="U109" s="19">
        <f t="shared" si="13"/>
        <v>73.763296504237289</v>
      </c>
      <c r="V109" s="19">
        <f t="shared" si="14"/>
        <v>0</v>
      </c>
    </row>
    <row r="110" spans="1:22" x14ac:dyDescent="0.2">
      <c r="A110" s="48" t="s">
        <v>412</v>
      </c>
      <c r="B110" s="48" t="s">
        <v>505</v>
      </c>
      <c r="C110" s="48" t="s">
        <v>507</v>
      </c>
      <c r="D110" s="50" t="s">
        <v>426</v>
      </c>
      <c r="E110" s="47" t="s">
        <v>535</v>
      </c>
      <c r="F110" s="51">
        <f>VLOOKUP($D110,'W19'!$B$3:$N$40,10,FALSE)</f>
        <v>15.416666666666666</v>
      </c>
      <c r="G110" s="51">
        <f>VLOOKUP($D110,'W19'!$B$3:$N$40,13,FALSE)</f>
        <v>16.416666666666668</v>
      </c>
      <c r="H110" s="52">
        <f>VLOOKUP($D110,'MIS 0V 2019'!$G$3:$V$62,16,FALSE)</f>
        <v>67.741125715517242</v>
      </c>
      <c r="I110" s="52"/>
      <c r="K110" s="50" t="str">
        <f t="shared" si="15"/>
        <v>0V8085</v>
      </c>
      <c r="L110" s="18">
        <v>1</v>
      </c>
      <c r="M110" s="18">
        <v>0</v>
      </c>
      <c r="O110" s="50" t="str">
        <f t="shared" si="16"/>
        <v>0V8085</v>
      </c>
      <c r="P110" s="18">
        <v>1</v>
      </c>
      <c r="Q110" s="18">
        <v>0</v>
      </c>
      <c r="R110" s="46">
        <f t="shared" si="12"/>
        <v>1</v>
      </c>
      <c r="T110" s="50" t="str">
        <f t="shared" si="17"/>
        <v>0V8085</v>
      </c>
      <c r="U110" s="19">
        <f t="shared" si="13"/>
        <v>67.741125715517242</v>
      </c>
      <c r="V110" s="19">
        <f t="shared" si="14"/>
        <v>0</v>
      </c>
    </row>
    <row r="111" spans="1:22" x14ac:dyDescent="0.2">
      <c r="A111" s="48" t="s">
        <v>381</v>
      </c>
      <c r="B111" s="48" t="s">
        <v>503</v>
      </c>
      <c r="C111" s="48" t="s">
        <v>502</v>
      </c>
      <c r="D111" s="50" t="s">
        <v>386</v>
      </c>
      <c r="E111" s="47" t="s">
        <v>535</v>
      </c>
      <c r="F111" s="51">
        <f>VLOOKUP($D111,'W19'!$B$3:$N$40,10,FALSE)</f>
        <v>10.833333333333334</v>
      </c>
      <c r="G111" s="51">
        <f>VLOOKUP($D111,'W19'!$B$3:$N$40,13,FALSE)</f>
        <v>12.083333333333334</v>
      </c>
      <c r="H111" s="52">
        <f>VLOOKUP($D111,'MIS 0V 2019'!$G$3:$V$62,16,FALSE)</f>
        <v>88.864340588888879</v>
      </c>
      <c r="I111" s="52"/>
      <c r="K111" s="50" t="str">
        <f t="shared" si="15"/>
        <v>0V8202</v>
      </c>
      <c r="L111" s="18">
        <v>1</v>
      </c>
      <c r="M111" s="18">
        <v>0</v>
      </c>
      <c r="O111" s="50" t="str">
        <f t="shared" si="16"/>
        <v>0V8202</v>
      </c>
      <c r="P111" s="18">
        <v>1</v>
      </c>
      <c r="Q111" s="18">
        <v>0</v>
      </c>
      <c r="R111" s="46">
        <f t="shared" si="12"/>
        <v>1</v>
      </c>
      <c r="T111" s="50" t="str">
        <f t="shared" si="17"/>
        <v>0V8202</v>
      </c>
      <c r="U111" s="19">
        <f t="shared" si="13"/>
        <v>88.864340588888879</v>
      </c>
      <c r="V111" s="19">
        <f t="shared" si="14"/>
        <v>0</v>
      </c>
    </row>
    <row r="112" spans="1:22" x14ac:dyDescent="0.2">
      <c r="A112" s="48" t="s">
        <v>382</v>
      </c>
      <c r="B112" s="48" t="s">
        <v>502</v>
      </c>
      <c r="C112" s="48" t="s">
        <v>503</v>
      </c>
      <c r="D112" s="50" t="s">
        <v>383</v>
      </c>
      <c r="E112" s="47" t="s">
        <v>535</v>
      </c>
      <c r="F112" s="51">
        <f>VLOOKUP($D112,'W19'!$B$3:$N$40,10,FALSE)</f>
        <v>12.416666666666666</v>
      </c>
      <c r="G112" s="51">
        <f>VLOOKUP($D112,'W19'!$B$3:$N$40,13,FALSE)</f>
        <v>13.416666666666666</v>
      </c>
      <c r="H112" s="52">
        <f>VLOOKUP($D112,'MIS 0V 2019'!$G$3:$V$62,16,FALSE)</f>
        <v>84.630182583643119</v>
      </c>
      <c r="I112" s="52"/>
      <c r="K112" s="50" t="str">
        <f t="shared" si="15"/>
        <v>0V8203</v>
      </c>
      <c r="L112" s="18">
        <v>1</v>
      </c>
      <c r="M112" s="18">
        <v>0</v>
      </c>
      <c r="O112" s="50" t="str">
        <f t="shared" si="16"/>
        <v>0V8203</v>
      </c>
      <c r="P112" s="18">
        <v>1</v>
      </c>
      <c r="Q112" s="18">
        <v>0</v>
      </c>
      <c r="R112" s="46">
        <f t="shared" si="12"/>
        <v>1</v>
      </c>
      <c r="T112" s="50" t="str">
        <f t="shared" si="17"/>
        <v>0V8203</v>
      </c>
      <c r="U112" s="19">
        <f t="shared" si="13"/>
        <v>84.630182583643119</v>
      </c>
      <c r="V112" s="19">
        <f t="shared" si="14"/>
        <v>0</v>
      </c>
    </row>
    <row r="113" spans="1:22" x14ac:dyDescent="0.2">
      <c r="A113" s="48" t="s">
        <v>381</v>
      </c>
      <c r="B113" s="48" t="s">
        <v>503</v>
      </c>
      <c r="C113" s="48" t="s">
        <v>502</v>
      </c>
      <c r="D113" s="50" t="s">
        <v>387</v>
      </c>
      <c r="E113" s="47" t="s">
        <v>535</v>
      </c>
      <c r="F113" s="51">
        <f>VLOOKUP($D113,'W19'!$B$3:$N$40,10,FALSE)</f>
        <v>13.916666666666666</v>
      </c>
      <c r="G113" s="51">
        <f>VLOOKUP($D113,'W19'!$B$3:$N$40,13,FALSE)</f>
        <v>15.166666666666666</v>
      </c>
      <c r="H113" s="52">
        <f>VLOOKUP($D113,'MIS 0V 2019'!$G$3:$V$62,16,FALSE)</f>
        <v>87.802911797979803</v>
      </c>
      <c r="I113" s="52"/>
      <c r="K113" s="50" t="str">
        <f t="shared" si="15"/>
        <v>0V8204</v>
      </c>
      <c r="L113" s="18">
        <v>1</v>
      </c>
      <c r="M113" s="18">
        <v>0</v>
      </c>
      <c r="O113" s="50" t="str">
        <f t="shared" si="16"/>
        <v>0V8204</v>
      </c>
      <c r="P113" s="18">
        <v>1</v>
      </c>
      <c r="Q113" s="18">
        <v>0</v>
      </c>
      <c r="R113" s="46">
        <f t="shared" ref="R113:R150" si="18">SUM(P113:Q113)</f>
        <v>1</v>
      </c>
      <c r="T113" s="50" t="str">
        <f t="shared" si="17"/>
        <v>0V8204</v>
      </c>
      <c r="U113" s="19">
        <f t="shared" ref="U113:U150" si="19">H113*P113</f>
        <v>87.802911797979803</v>
      </c>
      <c r="V113" s="19">
        <f t="shared" ref="V113:V150" si="20">I113*Q113</f>
        <v>0</v>
      </c>
    </row>
    <row r="114" spans="1:22" x14ac:dyDescent="0.2">
      <c r="A114" s="48" t="s">
        <v>382</v>
      </c>
      <c r="B114" s="48" t="s">
        <v>502</v>
      </c>
      <c r="C114" s="48" t="s">
        <v>503</v>
      </c>
      <c r="D114" s="50" t="s">
        <v>384</v>
      </c>
      <c r="E114" s="47" t="s">
        <v>535</v>
      </c>
      <c r="F114" s="51">
        <f>VLOOKUP($D114,'W19'!$B$3:$N$40,10,FALSE)</f>
        <v>15.5</v>
      </c>
      <c r="G114" s="51">
        <f>VLOOKUP($D114,'W19'!$B$3:$N$40,13,FALSE)</f>
        <v>16.5</v>
      </c>
      <c r="H114" s="52">
        <f>VLOOKUP($D114,'MIS 0V 2019'!$G$3:$V$62,16,FALSE)</f>
        <v>78.435829255892259</v>
      </c>
      <c r="I114" s="52"/>
      <c r="K114" s="50" t="str">
        <f t="shared" si="15"/>
        <v>0V8205</v>
      </c>
      <c r="L114" s="18">
        <v>1</v>
      </c>
      <c r="M114" s="18">
        <v>0</v>
      </c>
      <c r="O114" s="50" t="str">
        <f t="shared" si="16"/>
        <v>0V8205</v>
      </c>
      <c r="P114" s="18">
        <v>1</v>
      </c>
      <c r="Q114" s="18">
        <v>0</v>
      </c>
      <c r="R114" s="46">
        <f t="shared" si="18"/>
        <v>1</v>
      </c>
      <c r="T114" s="50" t="str">
        <f t="shared" si="17"/>
        <v>0V8205</v>
      </c>
      <c r="U114" s="19">
        <f t="shared" si="19"/>
        <v>78.435829255892259</v>
      </c>
      <c r="V114" s="19">
        <f t="shared" si="20"/>
        <v>0</v>
      </c>
    </row>
    <row r="115" spans="1:22" x14ac:dyDescent="0.2">
      <c r="A115" s="48" t="s">
        <v>395</v>
      </c>
      <c r="B115" s="48" t="s">
        <v>509</v>
      </c>
      <c r="C115" s="48" t="s">
        <v>503</v>
      </c>
      <c r="D115" s="50" t="s">
        <v>396</v>
      </c>
      <c r="E115" s="47" t="s">
        <v>535</v>
      </c>
      <c r="F115" s="51">
        <f>VLOOKUP($D115,'W19'!$B$3:$N$40,10,FALSE)</f>
        <v>9.3333333333333339</v>
      </c>
      <c r="G115" s="51">
        <f>VLOOKUP($D115,'W19'!$B$3:$N$40,13,FALSE)</f>
        <v>10.333333333333334</v>
      </c>
      <c r="H115" s="52">
        <f>VLOOKUP($D115,'MIS 0V 2019'!$G$3:$V$62,16,FALSE)</f>
        <v>77.247918645161292</v>
      </c>
      <c r="I115" s="52"/>
      <c r="K115" s="50" t="str">
        <f t="shared" si="15"/>
        <v>0V8312</v>
      </c>
      <c r="L115" s="18">
        <v>1</v>
      </c>
      <c r="M115" s="18">
        <v>0</v>
      </c>
      <c r="O115" s="50" t="str">
        <f t="shared" si="16"/>
        <v>0V8312</v>
      </c>
      <c r="P115" s="18">
        <v>1</v>
      </c>
      <c r="Q115" s="18">
        <v>0</v>
      </c>
      <c r="R115" s="46">
        <f t="shared" si="18"/>
        <v>1</v>
      </c>
      <c r="T115" s="50" t="str">
        <f t="shared" si="17"/>
        <v>0V8312</v>
      </c>
      <c r="U115" s="19">
        <f t="shared" si="19"/>
        <v>77.247918645161292</v>
      </c>
      <c r="V115" s="19">
        <f t="shared" si="20"/>
        <v>0</v>
      </c>
    </row>
    <row r="116" spans="1:22" x14ac:dyDescent="0.2">
      <c r="A116" s="48" t="s">
        <v>393</v>
      </c>
      <c r="B116" s="48" t="s">
        <v>503</v>
      </c>
      <c r="C116" s="48" t="s">
        <v>509</v>
      </c>
      <c r="D116" s="50" t="s">
        <v>394</v>
      </c>
      <c r="E116" s="47" t="s">
        <v>535</v>
      </c>
      <c r="F116" s="51">
        <f>VLOOKUP($D116,'W19'!$B$3:$N$40,10,FALSE)</f>
        <v>8</v>
      </c>
      <c r="G116" s="51">
        <f>VLOOKUP($D116,'W19'!$B$3:$N$40,13,FALSE)</f>
        <v>9</v>
      </c>
      <c r="H116" s="52">
        <f>VLOOKUP($D116,'MIS 0V 2019'!$G$3:$V$62,16,FALSE)</f>
        <v>77.020164696485622</v>
      </c>
      <c r="I116" s="52"/>
      <c r="K116" s="50" t="str">
        <f t="shared" si="15"/>
        <v>0V8313</v>
      </c>
      <c r="L116" s="18">
        <v>1</v>
      </c>
      <c r="M116" s="18">
        <v>0</v>
      </c>
      <c r="O116" s="50" t="str">
        <f t="shared" si="16"/>
        <v>0V8313</v>
      </c>
      <c r="P116" s="18">
        <v>1</v>
      </c>
      <c r="Q116" s="18">
        <v>0</v>
      </c>
      <c r="R116" s="46">
        <f t="shared" si="18"/>
        <v>1</v>
      </c>
      <c r="T116" s="50" t="str">
        <f t="shared" si="17"/>
        <v>0V8313</v>
      </c>
      <c r="U116" s="19">
        <f t="shared" si="19"/>
        <v>77.020164696485622</v>
      </c>
      <c r="V116" s="19">
        <f t="shared" si="20"/>
        <v>0</v>
      </c>
    </row>
    <row r="117" spans="1:22" x14ac:dyDescent="0.2">
      <c r="A117" s="48" t="s">
        <v>391</v>
      </c>
      <c r="B117" s="48" t="s">
        <v>508</v>
      </c>
      <c r="C117" s="48" t="s">
        <v>503</v>
      </c>
      <c r="D117" s="50" t="s">
        <v>392</v>
      </c>
      <c r="E117" s="47" t="s">
        <v>535</v>
      </c>
      <c r="F117" s="51">
        <f>VLOOKUP($D117,'W19'!$B$3:$N$40,10,FALSE)</f>
        <v>19.166666666666668</v>
      </c>
      <c r="G117" s="51">
        <f>VLOOKUP($D117,'W19'!$B$3:$N$40,13,FALSE)</f>
        <v>20.5</v>
      </c>
      <c r="H117" s="52">
        <f>VLOOKUP($D117,'MIS 0V 2019'!$G$3:$V$62,16,FALSE)</f>
        <v>107.58616407122507</v>
      </c>
      <c r="I117" s="52"/>
      <c r="K117" s="50" t="str">
        <f t="shared" si="15"/>
        <v>0V8592</v>
      </c>
      <c r="L117" s="18">
        <v>1</v>
      </c>
      <c r="M117" s="18">
        <v>0</v>
      </c>
      <c r="O117" s="50" t="str">
        <f t="shared" si="16"/>
        <v>0V8592</v>
      </c>
      <c r="P117" s="18">
        <v>1</v>
      </c>
      <c r="Q117" s="18">
        <v>0</v>
      </c>
      <c r="R117" s="46">
        <f t="shared" si="18"/>
        <v>1</v>
      </c>
      <c r="T117" s="50" t="str">
        <f t="shared" si="17"/>
        <v>0V8592</v>
      </c>
      <c r="U117" s="19">
        <f t="shared" si="19"/>
        <v>107.58616407122507</v>
      </c>
      <c r="V117" s="19">
        <f t="shared" si="20"/>
        <v>0</v>
      </c>
    </row>
    <row r="118" spans="1:22" x14ac:dyDescent="0.2">
      <c r="A118" s="48" t="s">
        <v>389</v>
      </c>
      <c r="B118" s="48" t="s">
        <v>503</v>
      </c>
      <c r="C118" s="48" t="s">
        <v>508</v>
      </c>
      <c r="D118" s="50" t="s">
        <v>390</v>
      </c>
      <c r="E118" s="47" t="s">
        <v>535</v>
      </c>
      <c r="F118" s="51">
        <f>VLOOKUP($D118,'W19'!$B$3:$N$40,10,FALSE)</f>
        <v>17.333333333333332</v>
      </c>
      <c r="G118" s="51">
        <f>VLOOKUP($D118,'W19'!$B$3:$N$40,13,FALSE)</f>
        <v>18.833333333333332</v>
      </c>
      <c r="H118" s="52">
        <f>VLOOKUP($D118,'MIS 0V 2019'!$G$3:$V$62,16,FALSE)</f>
        <v>108.05564921428572</v>
      </c>
      <c r="I118" s="52"/>
      <c r="K118" s="50" t="str">
        <f t="shared" si="15"/>
        <v>0V8593</v>
      </c>
      <c r="L118" s="18">
        <v>1</v>
      </c>
      <c r="M118" s="18">
        <v>0</v>
      </c>
      <c r="O118" s="50" t="str">
        <f t="shared" si="16"/>
        <v>0V8593</v>
      </c>
      <c r="P118" s="18">
        <v>1</v>
      </c>
      <c r="Q118" s="18">
        <v>0</v>
      </c>
      <c r="R118" s="46">
        <f t="shared" si="18"/>
        <v>1</v>
      </c>
      <c r="T118" s="50" t="str">
        <f t="shared" si="17"/>
        <v>0V8593</v>
      </c>
      <c r="U118" s="19">
        <f t="shared" si="19"/>
        <v>108.05564921428572</v>
      </c>
      <c r="V118" s="19">
        <f t="shared" si="20"/>
        <v>0</v>
      </c>
    </row>
    <row r="119" spans="1:22" x14ac:dyDescent="0.2">
      <c r="A119" s="48" t="s">
        <v>445</v>
      </c>
      <c r="B119" s="48" t="s">
        <v>510</v>
      </c>
      <c r="C119" s="48" t="s">
        <v>505</v>
      </c>
      <c r="D119" s="50" t="s">
        <v>446</v>
      </c>
      <c r="E119" s="47" t="s">
        <v>536</v>
      </c>
      <c r="F119" s="51">
        <f>VLOOKUP($D119,'W19'!$B$3:$N$40,10,FALSE)</f>
        <v>7.083333333333333</v>
      </c>
      <c r="G119" s="51">
        <f>VLOOKUP($D119,'W19'!$B$3:$N$40,13,FALSE)</f>
        <v>8</v>
      </c>
      <c r="H119" s="52">
        <f>VLOOKUP($D119,'MIS 0V 2019'!$G$3:$V$62,16,FALSE)</f>
        <v>66.77857315</v>
      </c>
      <c r="I119" s="52"/>
      <c r="K119" s="50" t="str">
        <f>D119</f>
        <v>0V8002</v>
      </c>
      <c r="L119" s="18">
        <v>1</v>
      </c>
      <c r="M119" s="18">
        <v>0</v>
      </c>
      <c r="O119" s="50" t="str">
        <f>D119</f>
        <v>0V8002</v>
      </c>
      <c r="P119" s="18">
        <v>1</v>
      </c>
      <c r="Q119" s="18">
        <v>0</v>
      </c>
      <c r="R119" s="46">
        <f t="shared" si="18"/>
        <v>1</v>
      </c>
      <c r="T119" s="50" t="str">
        <f>D119</f>
        <v>0V8002</v>
      </c>
      <c r="U119" s="19">
        <f t="shared" si="19"/>
        <v>66.77857315</v>
      </c>
      <c r="V119" s="19">
        <f t="shared" si="20"/>
        <v>0</v>
      </c>
    </row>
    <row r="120" spans="1:22" x14ac:dyDescent="0.2">
      <c r="A120" s="48" t="s">
        <v>443</v>
      </c>
      <c r="B120" s="48" t="s">
        <v>505</v>
      </c>
      <c r="C120" s="48" t="s">
        <v>510</v>
      </c>
      <c r="D120" s="50" t="s">
        <v>444</v>
      </c>
      <c r="E120" s="47" t="s">
        <v>536</v>
      </c>
      <c r="F120" s="51">
        <f>VLOOKUP($D120,'W19'!$B$3:$N$40,10,FALSE)</f>
        <v>5.916666666666667</v>
      </c>
      <c r="G120" s="51">
        <f>VLOOKUP($D120,'W19'!$B$3:$N$40,13,FALSE)</f>
        <v>6.75</v>
      </c>
      <c r="H120" s="52">
        <f>VLOOKUP($D120,'MIS 0V 2019'!$G$3:$V$62,16,FALSE)</f>
        <v>55.518596386111113</v>
      </c>
      <c r="I120" s="52"/>
      <c r="K120" s="50" t="str">
        <f t="shared" ref="K120:K156" si="21">D120</f>
        <v>0V8003</v>
      </c>
      <c r="L120" s="18">
        <v>1</v>
      </c>
      <c r="M120" s="18">
        <v>0</v>
      </c>
      <c r="O120" s="50" t="str">
        <f t="shared" ref="O120:O156" si="22">D120</f>
        <v>0V8003</v>
      </c>
      <c r="P120" s="18">
        <v>1</v>
      </c>
      <c r="Q120" s="18">
        <v>0</v>
      </c>
      <c r="R120" s="46">
        <f t="shared" si="18"/>
        <v>1</v>
      </c>
      <c r="T120" s="50" t="str">
        <f t="shared" ref="T120:T156" si="23">D120</f>
        <v>0V8003</v>
      </c>
      <c r="U120" s="19">
        <f t="shared" si="19"/>
        <v>55.518596386111113</v>
      </c>
      <c r="V120" s="19">
        <f t="shared" si="20"/>
        <v>0</v>
      </c>
    </row>
    <row r="121" spans="1:22" x14ac:dyDescent="0.2">
      <c r="A121" s="48" t="s">
        <v>399</v>
      </c>
      <c r="B121" s="48" t="s">
        <v>506</v>
      </c>
      <c r="C121" s="48" t="s">
        <v>504</v>
      </c>
      <c r="D121" s="50" t="s">
        <v>400</v>
      </c>
      <c r="E121" s="47" t="s">
        <v>536</v>
      </c>
      <c r="F121" s="51">
        <f>VLOOKUP($D121,'W19'!$B$3:$N$40,10,FALSE)</f>
        <v>11.75</v>
      </c>
      <c r="G121" s="51">
        <f>VLOOKUP($D121,'W19'!$B$3:$N$40,13,FALSE)</f>
        <v>12.666666666666666</v>
      </c>
      <c r="H121" s="52">
        <f>VLOOKUP($D121,'MIS 0V 2019'!$G$3:$V$62,16,FALSE)</f>
        <v>68.335595052631575</v>
      </c>
      <c r="I121" s="52"/>
      <c r="K121" s="50" t="str">
        <f t="shared" si="21"/>
        <v>0V8014</v>
      </c>
      <c r="L121" s="18">
        <v>1</v>
      </c>
      <c r="M121" s="18">
        <v>0</v>
      </c>
      <c r="O121" s="50" t="str">
        <f t="shared" si="22"/>
        <v>0V8014</v>
      </c>
      <c r="P121" s="18">
        <v>1</v>
      </c>
      <c r="Q121" s="18">
        <v>0</v>
      </c>
      <c r="R121" s="46">
        <f t="shared" si="18"/>
        <v>1</v>
      </c>
      <c r="T121" s="50" t="str">
        <f t="shared" si="23"/>
        <v>0V8014</v>
      </c>
      <c r="U121" s="19">
        <f t="shared" si="19"/>
        <v>68.335595052631575</v>
      </c>
      <c r="V121" s="19">
        <f t="shared" si="20"/>
        <v>0</v>
      </c>
    </row>
    <row r="122" spans="1:22" x14ac:dyDescent="0.2">
      <c r="A122" s="48" t="s">
        <v>397</v>
      </c>
      <c r="B122" s="48" t="s">
        <v>504</v>
      </c>
      <c r="C122" s="48" t="s">
        <v>506</v>
      </c>
      <c r="D122" s="50" t="s">
        <v>398</v>
      </c>
      <c r="E122" s="47" t="s">
        <v>536</v>
      </c>
      <c r="F122" s="51">
        <f>VLOOKUP($D122,'W19'!$B$3:$N$40,10,FALSE)</f>
        <v>13.166666666666666</v>
      </c>
      <c r="G122" s="51">
        <f>VLOOKUP($D122,'W19'!$B$3:$N$40,13,FALSE)</f>
        <v>14.083333333333334</v>
      </c>
      <c r="H122" s="52">
        <f>VLOOKUP($D122,'MIS 0V 2019'!$G$3:$V$62,16,FALSE)</f>
        <v>67.313080888888891</v>
      </c>
      <c r="I122" s="52"/>
      <c r="K122" s="50" t="str">
        <f t="shared" si="21"/>
        <v>0V8015</v>
      </c>
      <c r="L122" s="18">
        <v>1</v>
      </c>
      <c r="M122" s="18">
        <v>0</v>
      </c>
      <c r="O122" s="50" t="str">
        <f t="shared" si="22"/>
        <v>0V8015</v>
      </c>
      <c r="P122" s="18">
        <v>1</v>
      </c>
      <c r="Q122" s="18">
        <v>0</v>
      </c>
      <c r="R122" s="46">
        <f t="shared" si="18"/>
        <v>1</v>
      </c>
      <c r="T122" s="50" t="str">
        <f t="shared" si="23"/>
        <v>0V8015</v>
      </c>
      <c r="U122" s="19">
        <f t="shared" si="19"/>
        <v>67.313080888888891</v>
      </c>
      <c r="V122" s="19">
        <f t="shared" si="20"/>
        <v>0</v>
      </c>
    </row>
    <row r="123" spans="1:22" x14ac:dyDescent="0.2">
      <c r="A123" s="48" t="s">
        <v>427</v>
      </c>
      <c r="B123" s="48" t="s">
        <v>507</v>
      </c>
      <c r="C123" s="48" t="s">
        <v>505</v>
      </c>
      <c r="D123" s="50" t="s">
        <v>428</v>
      </c>
      <c r="E123" s="47" t="s">
        <v>536</v>
      </c>
      <c r="F123" s="51">
        <f>VLOOKUP($D123,'W19'!$B$3:$N$40,10,FALSE)</f>
        <v>7.25</v>
      </c>
      <c r="G123" s="51">
        <f>VLOOKUP($D123,'W19'!$B$3:$N$40,13,FALSE)</f>
        <v>8.3333333333333339</v>
      </c>
      <c r="H123" s="52">
        <f>VLOOKUP($D123,'MIS 0V 2019'!$G$3:$V$62,16,FALSE)</f>
        <v>69.74111944444445</v>
      </c>
      <c r="I123" s="52"/>
      <c r="K123" s="50" t="str">
        <f t="shared" si="21"/>
        <v>0V8050</v>
      </c>
      <c r="L123" s="18">
        <v>1</v>
      </c>
      <c r="M123" s="18">
        <v>0</v>
      </c>
      <c r="O123" s="50" t="str">
        <f t="shared" si="22"/>
        <v>0V8050</v>
      </c>
      <c r="P123" s="18">
        <v>1</v>
      </c>
      <c r="Q123" s="18">
        <v>0</v>
      </c>
      <c r="R123" s="46">
        <f t="shared" si="18"/>
        <v>1</v>
      </c>
      <c r="T123" s="50" t="str">
        <f t="shared" si="23"/>
        <v>0V8050</v>
      </c>
      <c r="U123" s="19">
        <f t="shared" si="19"/>
        <v>69.74111944444445</v>
      </c>
      <c r="V123" s="19">
        <f t="shared" si="20"/>
        <v>0</v>
      </c>
    </row>
    <row r="124" spans="1:22" x14ac:dyDescent="0.2">
      <c r="A124" s="48" t="s">
        <v>412</v>
      </c>
      <c r="B124" s="48" t="s">
        <v>505</v>
      </c>
      <c r="C124" s="48" t="s">
        <v>507</v>
      </c>
      <c r="D124" s="50" t="s">
        <v>413</v>
      </c>
      <c r="E124" s="47" t="s">
        <v>536</v>
      </c>
      <c r="F124" s="51">
        <f>VLOOKUP($D124,'W19'!$B$3:$N$40,10,FALSE)</f>
        <v>5.916666666666667</v>
      </c>
      <c r="G124" s="51">
        <f>VLOOKUP($D124,'W19'!$B$3:$N$40,13,FALSE)</f>
        <v>6.916666666666667</v>
      </c>
      <c r="H124" s="52">
        <f>VLOOKUP($D124,'MIS 0V 2019'!$G$3:$V$62,16,FALSE)</f>
        <v>62.486064539062497</v>
      </c>
      <c r="I124" s="52"/>
      <c r="K124" s="50" t="str">
        <f t="shared" si="21"/>
        <v>0V8051</v>
      </c>
      <c r="L124" s="18">
        <v>1</v>
      </c>
      <c r="M124" s="18">
        <v>0</v>
      </c>
      <c r="O124" s="50" t="str">
        <f t="shared" si="22"/>
        <v>0V8051</v>
      </c>
      <c r="P124" s="18">
        <v>1</v>
      </c>
      <c r="Q124" s="18">
        <v>0</v>
      </c>
      <c r="R124" s="46">
        <f t="shared" si="18"/>
        <v>1</v>
      </c>
      <c r="T124" s="50" t="str">
        <f t="shared" si="23"/>
        <v>0V8051</v>
      </c>
      <c r="U124" s="19">
        <f t="shared" si="19"/>
        <v>62.486064539062497</v>
      </c>
      <c r="V124" s="19">
        <f t="shared" si="20"/>
        <v>0</v>
      </c>
    </row>
    <row r="125" spans="1:22" x14ac:dyDescent="0.2">
      <c r="A125" s="48" t="s">
        <v>427</v>
      </c>
      <c r="B125" s="48" t="s">
        <v>507</v>
      </c>
      <c r="C125" s="48" t="s">
        <v>505</v>
      </c>
      <c r="D125" s="50" t="s">
        <v>429</v>
      </c>
      <c r="E125" s="47" t="s">
        <v>536</v>
      </c>
      <c r="F125" s="51">
        <f>VLOOKUP($D125,'W19'!$B$3:$N$40,10,FALSE)</f>
        <v>8.3333333333333339</v>
      </c>
      <c r="G125" s="51">
        <f>VLOOKUP($D125,'W19'!$B$3:$N$40,13,FALSE)</f>
        <v>9.4166666666666661</v>
      </c>
      <c r="H125" s="52">
        <f>VLOOKUP($D125,'MIS 0V 2019'!$G$3:$V$62,16,FALSE)</f>
        <v>69.686721040540547</v>
      </c>
      <c r="I125" s="52"/>
      <c r="K125" s="50" t="str">
        <f t="shared" si="21"/>
        <v>0V8052</v>
      </c>
      <c r="L125" s="18">
        <v>1</v>
      </c>
      <c r="M125" s="18">
        <v>0</v>
      </c>
      <c r="O125" s="50" t="str">
        <f t="shared" si="22"/>
        <v>0V8052</v>
      </c>
      <c r="P125" s="18">
        <v>1</v>
      </c>
      <c r="Q125" s="18">
        <v>0</v>
      </c>
      <c r="R125" s="46">
        <f t="shared" si="18"/>
        <v>1</v>
      </c>
      <c r="T125" s="50" t="str">
        <f t="shared" si="23"/>
        <v>0V8052</v>
      </c>
      <c r="U125" s="19">
        <f t="shared" si="19"/>
        <v>69.686721040540547</v>
      </c>
      <c r="V125" s="19">
        <f t="shared" si="20"/>
        <v>0</v>
      </c>
    </row>
    <row r="126" spans="1:22" x14ac:dyDescent="0.2">
      <c r="A126" s="48" t="s">
        <v>412</v>
      </c>
      <c r="B126" s="48" t="s">
        <v>505</v>
      </c>
      <c r="C126" s="48" t="s">
        <v>507</v>
      </c>
      <c r="D126" s="50" t="s">
        <v>414</v>
      </c>
      <c r="E126" s="47" t="s">
        <v>536</v>
      </c>
      <c r="F126" s="51">
        <f>VLOOKUP($D126,'W19'!$B$3:$N$40,10,FALSE)</f>
        <v>7</v>
      </c>
      <c r="G126" s="51">
        <f>VLOOKUP($D126,'W19'!$B$3:$N$40,13,FALSE)</f>
        <v>8</v>
      </c>
      <c r="H126" s="52">
        <f>VLOOKUP($D126,'MIS 0V 2019'!$G$3:$V$62,16,FALSE)</f>
        <v>64.965689222602734</v>
      </c>
      <c r="I126" s="52"/>
      <c r="K126" s="50" t="str">
        <f t="shared" si="21"/>
        <v>0V8053</v>
      </c>
      <c r="L126" s="18">
        <v>1</v>
      </c>
      <c r="M126" s="18">
        <v>0</v>
      </c>
      <c r="O126" s="50" t="str">
        <f t="shared" si="22"/>
        <v>0V8053</v>
      </c>
      <c r="P126" s="18">
        <v>1</v>
      </c>
      <c r="Q126" s="18">
        <v>0</v>
      </c>
      <c r="R126" s="46">
        <f t="shared" si="18"/>
        <v>1</v>
      </c>
      <c r="T126" s="50" t="str">
        <f t="shared" si="23"/>
        <v>0V8053</v>
      </c>
      <c r="U126" s="19">
        <f t="shared" si="19"/>
        <v>64.965689222602734</v>
      </c>
      <c r="V126" s="19">
        <f t="shared" si="20"/>
        <v>0</v>
      </c>
    </row>
    <row r="127" spans="1:22" x14ac:dyDescent="0.2">
      <c r="A127" s="48" t="s">
        <v>427</v>
      </c>
      <c r="B127" s="48" t="s">
        <v>507</v>
      </c>
      <c r="C127" s="48" t="s">
        <v>505</v>
      </c>
      <c r="D127" s="50" t="s">
        <v>430</v>
      </c>
      <c r="E127" s="47" t="s">
        <v>536</v>
      </c>
      <c r="F127" s="51">
        <f>VLOOKUP($D127,'W19'!$B$3:$N$40,10,FALSE)</f>
        <v>9.8333333333333339</v>
      </c>
      <c r="G127" s="51">
        <f>VLOOKUP($D127,'W19'!$B$3:$N$40,13,FALSE)</f>
        <v>10.916666666666666</v>
      </c>
      <c r="H127" s="52">
        <f>VLOOKUP($D127,'MIS 0V 2019'!$G$3:$V$62,16,FALSE)</f>
        <v>71.034231354740072</v>
      </c>
      <c r="I127" s="52"/>
      <c r="K127" s="50" t="str">
        <f t="shared" si="21"/>
        <v>0V8054</v>
      </c>
      <c r="L127" s="18">
        <v>1</v>
      </c>
      <c r="M127" s="18">
        <v>0</v>
      </c>
      <c r="O127" s="50" t="str">
        <f t="shared" si="22"/>
        <v>0V8054</v>
      </c>
      <c r="P127" s="18">
        <v>1</v>
      </c>
      <c r="Q127" s="18">
        <v>0</v>
      </c>
      <c r="R127" s="46">
        <f t="shared" si="18"/>
        <v>1</v>
      </c>
      <c r="T127" s="50" t="str">
        <f t="shared" si="23"/>
        <v>0V8054</v>
      </c>
      <c r="U127" s="19">
        <f t="shared" si="19"/>
        <v>71.034231354740072</v>
      </c>
      <c r="V127" s="19">
        <f t="shared" si="20"/>
        <v>0</v>
      </c>
    </row>
    <row r="128" spans="1:22" x14ac:dyDescent="0.2">
      <c r="A128" s="48" t="s">
        <v>412</v>
      </c>
      <c r="B128" s="48" t="s">
        <v>505</v>
      </c>
      <c r="C128" s="48" t="s">
        <v>507</v>
      </c>
      <c r="D128" s="50" t="s">
        <v>415</v>
      </c>
      <c r="E128" s="47" t="s">
        <v>536</v>
      </c>
      <c r="F128" s="51">
        <f>VLOOKUP($D128,'W19'!$B$3:$N$40,10,FALSE)</f>
        <v>8.5</v>
      </c>
      <c r="G128" s="51">
        <f>VLOOKUP($D128,'W19'!$B$3:$N$40,13,FALSE)</f>
        <v>9.5</v>
      </c>
      <c r="H128" s="52">
        <f>VLOOKUP($D128,'MIS 0V 2019'!$G$3:$V$62,16,FALSE)</f>
        <v>67.099067873846153</v>
      </c>
      <c r="I128" s="52"/>
      <c r="K128" s="50" t="str">
        <f t="shared" si="21"/>
        <v>0V8055</v>
      </c>
      <c r="L128" s="18">
        <v>1</v>
      </c>
      <c r="M128" s="18">
        <v>0</v>
      </c>
      <c r="O128" s="50" t="str">
        <f t="shared" si="22"/>
        <v>0V8055</v>
      </c>
      <c r="P128" s="18">
        <v>1</v>
      </c>
      <c r="Q128" s="18">
        <v>0</v>
      </c>
      <c r="R128" s="46">
        <f t="shared" si="18"/>
        <v>1</v>
      </c>
      <c r="T128" s="50" t="str">
        <f t="shared" si="23"/>
        <v>0V8055</v>
      </c>
      <c r="U128" s="19">
        <f t="shared" si="19"/>
        <v>67.099067873846153</v>
      </c>
      <c r="V128" s="19">
        <f t="shared" si="20"/>
        <v>0</v>
      </c>
    </row>
    <row r="129" spans="1:22" x14ac:dyDescent="0.2">
      <c r="A129" s="48" t="s">
        <v>427</v>
      </c>
      <c r="B129" s="48" t="s">
        <v>507</v>
      </c>
      <c r="C129" s="48" t="s">
        <v>505</v>
      </c>
      <c r="D129" s="50" t="s">
        <v>431</v>
      </c>
      <c r="E129" s="47" t="s">
        <v>536</v>
      </c>
      <c r="F129" s="51">
        <f>VLOOKUP($D129,'W19'!$B$3:$N$40,10,FALSE)</f>
        <v>15.916666666666666</v>
      </c>
      <c r="G129" s="51">
        <f>VLOOKUP($D129,'W19'!$B$3:$N$40,13,FALSE)</f>
        <v>17</v>
      </c>
      <c r="H129" s="52">
        <f>VLOOKUP($D129,'MIS 0V 2019'!$G$3:$V$62,16,FALSE)</f>
        <v>74.012473662889519</v>
      </c>
      <c r="I129" s="52"/>
      <c r="K129" s="50" t="str">
        <f t="shared" si="21"/>
        <v>0V8056</v>
      </c>
      <c r="L129" s="18">
        <v>1</v>
      </c>
      <c r="M129" s="18">
        <v>0</v>
      </c>
      <c r="O129" s="50" t="str">
        <f t="shared" si="22"/>
        <v>0V8056</v>
      </c>
      <c r="P129" s="18">
        <v>1</v>
      </c>
      <c r="Q129" s="18">
        <v>0</v>
      </c>
      <c r="R129" s="46">
        <f t="shared" si="18"/>
        <v>1</v>
      </c>
      <c r="T129" s="50" t="str">
        <f t="shared" si="23"/>
        <v>0V8056</v>
      </c>
      <c r="U129" s="19">
        <f t="shared" si="19"/>
        <v>74.012473662889519</v>
      </c>
      <c r="V129" s="19">
        <f t="shared" si="20"/>
        <v>0</v>
      </c>
    </row>
    <row r="130" spans="1:22" x14ac:dyDescent="0.2">
      <c r="A130" s="48" t="s">
        <v>412</v>
      </c>
      <c r="B130" s="48" t="s">
        <v>505</v>
      </c>
      <c r="C130" s="48" t="s">
        <v>507</v>
      </c>
      <c r="D130" s="50" t="s">
        <v>416</v>
      </c>
      <c r="E130" s="47" t="s">
        <v>536</v>
      </c>
      <c r="F130" s="51">
        <f>VLOOKUP($D130,'W19'!$B$3:$N$40,10,FALSE)</f>
        <v>9</v>
      </c>
      <c r="G130" s="51">
        <f>VLOOKUP($D130,'W19'!$B$3:$N$40,13,FALSE)</f>
        <v>10</v>
      </c>
      <c r="H130" s="52">
        <f>VLOOKUP($D130,'MIS 0V 2019'!$G$3:$V$62,16,FALSE)</f>
        <v>67.875730160112369</v>
      </c>
      <c r="I130" s="52"/>
      <c r="K130" s="50" t="str">
        <f t="shared" si="21"/>
        <v>0V8057</v>
      </c>
      <c r="L130" s="18">
        <v>1</v>
      </c>
      <c r="M130" s="18">
        <v>0</v>
      </c>
      <c r="O130" s="50" t="str">
        <f t="shared" si="22"/>
        <v>0V8057</v>
      </c>
      <c r="P130" s="18">
        <v>1</v>
      </c>
      <c r="Q130" s="18">
        <v>0</v>
      </c>
      <c r="R130" s="46">
        <f t="shared" si="18"/>
        <v>1</v>
      </c>
      <c r="T130" s="50" t="str">
        <f t="shared" si="23"/>
        <v>0V8057</v>
      </c>
      <c r="U130" s="19">
        <f t="shared" si="19"/>
        <v>67.875730160112369</v>
      </c>
      <c r="V130" s="19">
        <f t="shared" si="20"/>
        <v>0</v>
      </c>
    </row>
    <row r="131" spans="1:22" x14ac:dyDescent="0.2">
      <c r="A131" s="48" t="s">
        <v>427</v>
      </c>
      <c r="B131" s="48" t="s">
        <v>507</v>
      </c>
      <c r="C131" s="48" t="s">
        <v>505</v>
      </c>
      <c r="D131" s="50" t="s">
        <v>432</v>
      </c>
      <c r="E131" s="47" t="s">
        <v>536</v>
      </c>
      <c r="F131" s="51">
        <f>VLOOKUP($D131,'W19'!$B$3:$N$40,10,FALSE)</f>
        <v>10.916666666666666</v>
      </c>
      <c r="G131" s="51">
        <f>VLOOKUP($D131,'W19'!$B$3:$N$40,13,FALSE)</f>
        <v>12</v>
      </c>
      <c r="H131" s="52">
        <f>VLOOKUP($D131,'MIS 0V 2019'!$G$3:$V$62,16,FALSE)</f>
        <v>69.517398526479752</v>
      </c>
      <c r="I131" s="52"/>
      <c r="K131" s="50" t="str">
        <f t="shared" si="21"/>
        <v>0V8058</v>
      </c>
      <c r="L131" s="18">
        <v>1</v>
      </c>
      <c r="M131" s="18">
        <v>0</v>
      </c>
      <c r="O131" s="50" t="str">
        <f t="shared" si="22"/>
        <v>0V8058</v>
      </c>
      <c r="P131" s="18">
        <v>1</v>
      </c>
      <c r="Q131" s="18">
        <v>0</v>
      </c>
      <c r="R131" s="46">
        <f t="shared" si="18"/>
        <v>1</v>
      </c>
      <c r="T131" s="50" t="str">
        <f t="shared" si="23"/>
        <v>0V8058</v>
      </c>
      <c r="U131" s="19">
        <f t="shared" si="19"/>
        <v>69.517398526479752</v>
      </c>
      <c r="V131" s="19">
        <f t="shared" si="20"/>
        <v>0</v>
      </c>
    </row>
    <row r="132" spans="1:22" x14ac:dyDescent="0.2">
      <c r="A132" s="48" t="s">
        <v>412</v>
      </c>
      <c r="B132" s="48" t="s">
        <v>505</v>
      </c>
      <c r="C132" s="48" t="s">
        <v>507</v>
      </c>
      <c r="D132" s="50" t="s">
        <v>417</v>
      </c>
      <c r="E132" s="47" t="s">
        <v>536</v>
      </c>
      <c r="F132" s="51">
        <f>VLOOKUP($D132,'W19'!$B$3:$N$40,10,FALSE)</f>
        <v>9.5</v>
      </c>
      <c r="G132" s="51">
        <f>VLOOKUP($D132,'W19'!$B$3:$N$40,13,FALSE)</f>
        <v>10.5</v>
      </c>
      <c r="H132" s="52">
        <f>VLOOKUP($D132,'MIS 0V 2019'!$G$3:$V$62,16,FALSE)</f>
        <v>68.873409648902822</v>
      </c>
      <c r="I132" s="52"/>
      <c r="K132" s="50" t="str">
        <f t="shared" si="21"/>
        <v>0V8059</v>
      </c>
      <c r="L132" s="18">
        <v>1</v>
      </c>
      <c r="M132" s="18">
        <v>0</v>
      </c>
      <c r="O132" s="50" t="str">
        <f t="shared" si="22"/>
        <v>0V8059</v>
      </c>
      <c r="P132" s="18">
        <v>1</v>
      </c>
      <c r="Q132" s="18">
        <v>0</v>
      </c>
      <c r="R132" s="46">
        <f t="shared" si="18"/>
        <v>1</v>
      </c>
      <c r="T132" s="50" t="str">
        <f t="shared" si="23"/>
        <v>0V8059</v>
      </c>
      <c r="U132" s="19">
        <f t="shared" si="19"/>
        <v>68.873409648902822</v>
      </c>
      <c r="V132" s="19">
        <f t="shared" si="20"/>
        <v>0</v>
      </c>
    </row>
    <row r="133" spans="1:22" x14ac:dyDescent="0.2">
      <c r="A133" s="48" t="s">
        <v>402</v>
      </c>
      <c r="B133" s="48" t="s">
        <v>501</v>
      </c>
      <c r="C133" s="48" t="s">
        <v>505</v>
      </c>
      <c r="D133" s="50" t="s">
        <v>403</v>
      </c>
      <c r="E133" s="47" t="s">
        <v>536</v>
      </c>
      <c r="F133" s="51">
        <f>VLOOKUP($D133,'W19'!$B$3:$N$40,10,FALSE)</f>
        <v>7.25</v>
      </c>
      <c r="G133" s="51">
        <f>VLOOKUP($D133,'W19'!$B$3:$N$40,13,FALSE)</f>
        <v>8.5</v>
      </c>
      <c r="H133" s="52">
        <f>VLOOKUP($D133,'MIS 0V 2019'!$G$3:$V$62,16,FALSE)</f>
        <v>76.834911759002779</v>
      </c>
      <c r="I133" s="52"/>
      <c r="K133" s="50" t="str">
        <f t="shared" si="21"/>
        <v>0V8060</v>
      </c>
      <c r="L133" s="18">
        <v>1</v>
      </c>
      <c r="M133" s="18">
        <v>0</v>
      </c>
      <c r="O133" s="50" t="str">
        <f t="shared" si="22"/>
        <v>0V8060</v>
      </c>
      <c r="P133" s="18">
        <v>1</v>
      </c>
      <c r="Q133" s="18">
        <v>0</v>
      </c>
      <c r="R133" s="46">
        <f t="shared" si="18"/>
        <v>1</v>
      </c>
      <c r="T133" s="50" t="str">
        <f t="shared" si="23"/>
        <v>0V8060</v>
      </c>
      <c r="U133" s="19">
        <f t="shared" si="19"/>
        <v>76.834911759002779</v>
      </c>
      <c r="V133" s="19">
        <f t="shared" si="20"/>
        <v>0</v>
      </c>
    </row>
    <row r="134" spans="1:22" x14ac:dyDescent="0.2">
      <c r="A134" s="48" t="s">
        <v>401</v>
      </c>
      <c r="B134" s="48" t="s">
        <v>505</v>
      </c>
      <c r="C134" s="48" t="s">
        <v>501</v>
      </c>
      <c r="D134" s="50" t="s">
        <v>404</v>
      </c>
      <c r="E134" s="47" t="s">
        <v>536</v>
      </c>
      <c r="F134" s="51">
        <f>VLOOKUP($D134,'W19'!$B$3:$N$40,10,FALSE)</f>
        <v>5.916666666666667</v>
      </c>
      <c r="G134" s="51">
        <f>VLOOKUP($D134,'W19'!$B$3:$N$40,13,FALSE)</f>
        <v>6.916666666666667</v>
      </c>
      <c r="H134" s="52">
        <f>VLOOKUP($D134,'MIS 0V 2019'!$G$3:$V$62,16,FALSE)</f>
        <v>66.386974750692531</v>
      </c>
      <c r="I134" s="52"/>
      <c r="K134" s="50" t="str">
        <f t="shared" si="21"/>
        <v>0V8061</v>
      </c>
      <c r="L134" s="18">
        <v>1</v>
      </c>
      <c r="M134" s="18">
        <v>0</v>
      </c>
      <c r="O134" s="50" t="str">
        <f t="shared" si="22"/>
        <v>0V8061</v>
      </c>
      <c r="P134" s="18">
        <v>1</v>
      </c>
      <c r="Q134" s="18">
        <v>0</v>
      </c>
      <c r="R134" s="46">
        <f t="shared" si="18"/>
        <v>1</v>
      </c>
      <c r="T134" s="50" t="str">
        <f t="shared" si="23"/>
        <v>0V8061</v>
      </c>
      <c r="U134" s="19">
        <f t="shared" si="19"/>
        <v>66.386974750692531</v>
      </c>
      <c r="V134" s="19">
        <f t="shared" si="20"/>
        <v>0</v>
      </c>
    </row>
    <row r="135" spans="1:22" x14ac:dyDescent="0.2">
      <c r="A135" s="48" t="s">
        <v>427</v>
      </c>
      <c r="B135" s="48" t="s">
        <v>507</v>
      </c>
      <c r="C135" s="48" t="s">
        <v>505</v>
      </c>
      <c r="D135" s="50" t="s">
        <v>433</v>
      </c>
      <c r="E135" s="47" t="s">
        <v>536</v>
      </c>
      <c r="F135" s="51">
        <f>VLOOKUP($D135,'W19'!$B$3:$N$40,10,FALSE)</f>
        <v>14</v>
      </c>
      <c r="G135" s="51">
        <f>VLOOKUP($D135,'W19'!$B$3:$N$40,13,FALSE)</f>
        <v>15.083333333333334</v>
      </c>
      <c r="H135" s="52">
        <f>VLOOKUP($D135,'MIS 0V 2019'!$G$3:$V$62,16,FALSE)</f>
        <v>79.323627044943819</v>
      </c>
      <c r="I135" s="52"/>
      <c r="K135" s="50" t="str">
        <f t="shared" si="21"/>
        <v>0V8062</v>
      </c>
      <c r="L135" s="18">
        <v>1</v>
      </c>
      <c r="M135" s="18">
        <v>0</v>
      </c>
      <c r="O135" s="50" t="str">
        <f t="shared" si="22"/>
        <v>0V8062</v>
      </c>
      <c r="P135" s="18">
        <v>1</v>
      </c>
      <c r="Q135" s="18">
        <v>0</v>
      </c>
      <c r="R135" s="46">
        <f t="shared" si="18"/>
        <v>1</v>
      </c>
      <c r="T135" s="50" t="str">
        <f t="shared" si="23"/>
        <v>0V8062</v>
      </c>
      <c r="U135" s="19">
        <f t="shared" si="19"/>
        <v>79.323627044943819</v>
      </c>
      <c r="V135" s="19">
        <f t="shared" si="20"/>
        <v>0</v>
      </c>
    </row>
    <row r="136" spans="1:22" x14ac:dyDescent="0.2">
      <c r="A136" s="48" t="s">
        <v>412</v>
      </c>
      <c r="B136" s="48" t="s">
        <v>505</v>
      </c>
      <c r="C136" s="48" t="s">
        <v>507</v>
      </c>
      <c r="D136" s="50" t="s">
        <v>418</v>
      </c>
      <c r="E136" s="47" t="s">
        <v>536</v>
      </c>
      <c r="F136" s="51">
        <f>VLOOKUP($D136,'W19'!$B$3:$N$40,10,FALSE)</f>
        <v>10</v>
      </c>
      <c r="G136" s="51">
        <f>VLOOKUP($D136,'W19'!$B$3:$N$40,13,FALSE)</f>
        <v>11</v>
      </c>
      <c r="H136" s="52">
        <f>VLOOKUP($D136,'MIS 0V 2019'!$G$3:$V$62,16,FALSE)</f>
        <v>69.689400634328365</v>
      </c>
      <c r="I136" s="52"/>
      <c r="K136" s="50" t="str">
        <f t="shared" si="21"/>
        <v>0V8063</v>
      </c>
      <c r="L136" s="18">
        <v>1</v>
      </c>
      <c r="M136" s="18">
        <v>0</v>
      </c>
      <c r="O136" s="50" t="str">
        <f t="shared" si="22"/>
        <v>0V8063</v>
      </c>
      <c r="P136" s="18">
        <v>1</v>
      </c>
      <c r="Q136" s="18">
        <v>0</v>
      </c>
      <c r="R136" s="46">
        <f t="shared" si="18"/>
        <v>1</v>
      </c>
      <c r="T136" s="50" t="str">
        <f t="shared" si="23"/>
        <v>0V8063</v>
      </c>
      <c r="U136" s="19">
        <f t="shared" si="19"/>
        <v>69.689400634328365</v>
      </c>
      <c r="V136" s="19">
        <f t="shared" si="20"/>
        <v>0</v>
      </c>
    </row>
    <row r="137" spans="1:22" x14ac:dyDescent="0.2">
      <c r="A137" s="48" t="s">
        <v>427</v>
      </c>
      <c r="B137" s="48" t="s">
        <v>507</v>
      </c>
      <c r="C137" s="48" t="s">
        <v>505</v>
      </c>
      <c r="D137" s="50" t="s">
        <v>435</v>
      </c>
      <c r="E137" s="47" t="s">
        <v>536</v>
      </c>
      <c r="F137" s="51">
        <f>VLOOKUP($D137,'W19'!$B$3:$N$40,10,FALSE)</f>
        <v>12.75</v>
      </c>
      <c r="G137" s="51">
        <f>VLOOKUP($D137,'W19'!$B$3:$N$40,13,FALSE)</f>
        <v>13.833333333333334</v>
      </c>
      <c r="H137" s="52">
        <f>VLOOKUP($D137,'MIS 0V 2019'!$G$3:$V$62,16,FALSE)</f>
        <v>73.019011057926832</v>
      </c>
      <c r="I137" s="52"/>
      <c r="K137" s="50" t="str">
        <f t="shared" si="21"/>
        <v>0V8066</v>
      </c>
      <c r="L137" s="18">
        <v>1</v>
      </c>
      <c r="M137" s="18">
        <v>0</v>
      </c>
      <c r="O137" s="50" t="str">
        <f t="shared" si="22"/>
        <v>0V8066</v>
      </c>
      <c r="P137" s="18">
        <v>1</v>
      </c>
      <c r="Q137" s="18">
        <v>0</v>
      </c>
      <c r="R137" s="46">
        <f t="shared" si="18"/>
        <v>1</v>
      </c>
      <c r="T137" s="50" t="str">
        <f t="shared" si="23"/>
        <v>0V8066</v>
      </c>
      <c r="U137" s="19">
        <f t="shared" si="19"/>
        <v>73.019011057926832</v>
      </c>
      <c r="V137" s="19">
        <f t="shared" si="20"/>
        <v>0</v>
      </c>
    </row>
    <row r="138" spans="1:22" x14ac:dyDescent="0.2">
      <c r="A138" s="48" t="s">
        <v>412</v>
      </c>
      <c r="B138" s="48" t="s">
        <v>505</v>
      </c>
      <c r="C138" s="48" t="s">
        <v>507</v>
      </c>
      <c r="D138" s="50" t="s">
        <v>420</v>
      </c>
      <c r="E138" s="47" t="s">
        <v>536</v>
      </c>
      <c r="F138" s="51">
        <f>VLOOKUP($D138,'W19'!$B$3:$N$40,10,FALSE)</f>
        <v>11.416666666666666</v>
      </c>
      <c r="G138" s="51">
        <f>VLOOKUP($D138,'W19'!$B$3:$N$40,13,FALSE)</f>
        <v>12.416666666666666</v>
      </c>
      <c r="H138" s="52">
        <f>VLOOKUP($D138,'MIS 0V 2019'!$G$3:$V$62,16,FALSE)</f>
        <v>67.829660935384609</v>
      </c>
      <c r="I138" s="52"/>
      <c r="K138" s="50" t="str">
        <f t="shared" si="21"/>
        <v>0V8067</v>
      </c>
      <c r="L138" s="18">
        <v>1</v>
      </c>
      <c r="M138" s="18">
        <v>0</v>
      </c>
      <c r="O138" s="50" t="str">
        <f t="shared" si="22"/>
        <v>0V8067</v>
      </c>
      <c r="P138" s="18">
        <v>1</v>
      </c>
      <c r="Q138" s="18">
        <v>0</v>
      </c>
      <c r="R138" s="46">
        <f t="shared" si="18"/>
        <v>1</v>
      </c>
      <c r="T138" s="50" t="str">
        <f t="shared" si="23"/>
        <v>0V8067</v>
      </c>
      <c r="U138" s="19">
        <f t="shared" si="19"/>
        <v>67.829660935384609</v>
      </c>
      <c r="V138" s="19">
        <f t="shared" si="20"/>
        <v>0</v>
      </c>
    </row>
    <row r="139" spans="1:22" x14ac:dyDescent="0.2">
      <c r="A139" s="48" t="s">
        <v>447</v>
      </c>
      <c r="B139" s="48" t="s">
        <v>506</v>
      </c>
      <c r="C139" s="48" t="s">
        <v>507</v>
      </c>
      <c r="D139" s="50" t="s">
        <v>411</v>
      </c>
      <c r="E139" s="47" t="s">
        <v>536</v>
      </c>
      <c r="F139" s="51">
        <f>VLOOKUP($D139,'W19'!$B$3:$N$40,10,FALSE)</f>
        <v>14.583333333333334</v>
      </c>
      <c r="G139" s="51">
        <f>VLOOKUP($D139,'W19'!$B$3:$N$40,13,FALSE)</f>
        <v>15.5</v>
      </c>
      <c r="H139" s="52">
        <f>VLOOKUP($D139,'MIS 0V 2019'!$G$3:$V$62,16,FALSE)</f>
        <v>95.227870999999993</v>
      </c>
      <c r="I139" s="52"/>
      <c r="K139" s="50" t="str">
        <f t="shared" si="21"/>
        <v>0V8070</v>
      </c>
      <c r="L139" s="18">
        <v>1</v>
      </c>
      <c r="M139" s="18">
        <v>0</v>
      </c>
      <c r="O139" s="50" t="str">
        <f t="shared" si="22"/>
        <v>0V8070</v>
      </c>
      <c r="P139" s="18">
        <v>1</v>
      </c>
      <c r="Q139" s="18">
        <v>0</v>
      </c>
      <c r="R139" s="46">
        <f t="shared" si="18"/>
        <v>1</v>
      </c>
      <c r="T139" s="50" t="str">
        <f t="shared" si="23"/>
        <v>0V8070</v>
      </c>
      <c r="U139" s="19">
        <f t="shared" si="19"/>
        <v>95.227870999999993</v>
      </c>
      <c r="V139" s="19">
        <f t="shared" si="20"/>
        <v>0</v>
      </c>
    </row>
    <row r="140" spans="1:22" x14ac:dyDescent="0.2">
      <c r="A140" s="48" t="s">
        <v>449</v>
      </c>
      <c r="B140" s="48" t="s">
        <v>507</v>
      </c>
      <c r="C140" s="48" t="s">
        <v>506</v>
      </c>
      <c r="D140" s="50" t="s">
        <v>451</v>
      </c>
      <c r="E140" s="47" t="s">
        <v>536</v>
      </c>
      <c r="F140" s="51">
        <f>VLOOKUP($D140,'W19'!$B$3:$N$40,10,FALSE)</f>
        <v>10.333333333333334</v>
      </c>
      <c r="G140" s="51">
        <f>VLOOKUP($D140,'W19'!$B$3:$N$40,13,FALSE)</f>
        <v>11.25</v>
      </c>
      <c r="H140" s="52">
        <f>VLOOKUP($D140,'MIS 0V 2019'!$G$3:$V$62,16,FALSE)</f>
        <v>59.565469387186631</v>
      </c>
      <c r="I140" s="52"/>
      <c r="K140" s="50" t="str">
        <f t="shared" si="21"/>
        <v>0V8071</v>
      </c>
      <c r="L140" s="18">
        <v>1</v>
      </c>
      <c r="M140" s="18">
        <v>0</v>
      </c>
      <c r="O140" s="50" t="str">
        <f t="shared" si="22"/>
        <v>0V8071</v>
      </c>
      <c r="P140" s="18">
        <v>1</v>
      </c>
      <c r="Q140" s="18">
        <v>0</v>
      </c>
      <c r="R140" s="46">
        <f t="shared" si="18"/>
        <v>1</v>
      </c>
      <c r="T140" s="50" t="str">
        <f t="shared" si="23"/>
        <v>0V8071</v>
      </c>
      <c r="U140" s="19">
        <f t="shared" si="19"/>
        <v>59.565469387186631</v>
      </c>
      <c r="V140" s="19">
        <f t="shared" si="20"/>
        <v>0</v>
      </c>
    </row>
    <row r="141" spans="1:22" x14ac:dyDescent="0.2">
      <c r="A141" s="48" t="s">
        <v>427</v>
      </c>
      <c r="B141" s="48" t="s">
        <v>507</v>
      </c>
      <c r="C141" s="48" t="s">
        <v>505</v>
      </c>
      <c r="D141" s="50" t="s">
        <v>436</v>
      </c>
      <c r="E141" s="47" t="s">
        <v>536</v>
      </c>
      <c r="F141" s="51">
        <f>VLOOKUP($D141,'W19'!$B$3:$N$40,10,FALSE)</f>
        <v>13.833333333333334</v>
      </c>
      <c r="G141" s="51">
        <f>VLOOKUP($D141,'W19'!$B$3:$N$40,13,FALSE)</f>
        <v>14.916666666666666</v>
      </c>
      <c r="H141" s="52">
        <f>VLOOKUP($D141,'MIS 0V 2019'!$G$3:$V$62,16,FALSE)</f>
        <v>74.570694005882359</v>
      </c>
      <c r="I141" s="52"/>
      <c r="K141" s="50" t="str">
        <f t="shared" si="21"/>
        <v>0V8072</v>
      </c>
      <c r="L141" s="18">
        <v>1</v>
      </c>
      <c r="M141" s="18">
        <v>0</v>
      </c>
      <c r="O141" s="50" t="str">
        <f t="shared" si="22"/>
        <v>0V8072</v>
      </c>
      <c r="P141" s="18">
        <v>1</v>
      </c>
      <c r="Q141" s="18">
        <v>0</v>
      </c>
      <c r="R141" s="46">
        <f t="shared" si="18"/>
        <v>1</v>
      </c>
      <c r="T141" s="50" t="str">
        <f t="shared" si="23"/>
        <v>0V8072</v>
      </c>
      <c r="U141" s="19">
        <f t="shared" si="19"/>
        <v>74.570694005882359</v>
      </c>
      <c r="V141" s="19">
        <f t="shared" si="20"/>
        <v>0</v>
      </c>
    </row>
    <row r="142" spans="1:22" x14ac:dyDescent="0.2">
      <c r="A142" s="48" t="s">
        <v>412</v>
      </c>
      <c r="B142" s="48" t="s">
        <v>505</v>
      </c>
      <c r="C142" s="48" t="s">
        <v>507</v>
      </c>
      <c r="D142" s="50" t="s">
        <v>421</v>
      </c>
      <c r="E142" s="47" t="s">
        <v>536</v>
      </c>
      <c r="F142" s="51">
        <f>VLOOKUP($D142,'W19'!$B$3:$N$40,10,FALSE)</f>
        <v>12.5</v>
      </c>
      <c r="G142" s="51">
        <f>VLOOKUP($D142,'W19'!$B$3:$N$40,13,FALSE)</f>
        <v>13.5</v>
      </c>
      <c r="H142" s="52">
        <f>VLOOKUP($D142,'MIS 0V 2019'!$G$3:$V$62,16,FALSE)</f>
        <v>67.272649613569314</v>
      </c>
      <c r="I142" s="52"/>
      <c r="K142" s="50" t="str">
        <f t="shared" si="21"/>
        <v>0V8073</v>
      </c>
      <c r="L142" s="18">
        <v>1</v>
      </c>
      <c r="M142" s="18">
        <v>0</v>
      </c>
      <c r="O142" s="50" t="str">
        <f t="shared" si="22"/>
        <v>0V8073</v>
      </c>
      <c r="P142" s="18">
        <v>1</v>
      </c>
      <c r="Q142" s="18">
        <v>0</v>
      </c>
      <c r="R142" s="46">
        <f t="shared" si="18"/>
        <v>1</v>
      </c>
      <c r="T142" s="50" t="str">
        <f t="shared" si="23"/>
        <v>0V8073</v>
      </c>
      <c r="U142" s="19">
        <f t="shared" si="19"/>
        <v>67.272649613569314</v>
      </c>
      <c r="V142" s="19">
        <f t="shared" si="20"/>
        <v>0</v>
      </c>
    </row>
    <row r="143" spans="1:22" x14ac:dyDescent="0.2">
      <c r="A143" s="48" t="s">
        <v>447</v>
      </c>
      <c r="B143" s="48" t="s">
        <v>506</v>
      </c>
      <c r="C143" s="48" t="s">
        <v>507</v>
      </c>
      <c r="D143" s="50" t="s">
        <v>437</v>
      </c>
      <c r="E143" s="47" t="s">
        <v>536</v>
      </c>
      <c r="F143" s="51">
        <f>VLOOKUP($D143,'W19'!$B$3:$N$40,10,FALSE)</f>
        <v>12.75</v>
      </c>
      <c r="G143" s="51">
        <f>VLOOKUP($D143,'W19'!$B$3:$N$40,13,FALSE)</f>
        <v>13.666666666666666</v>
      </c>
      <c r="H143" s="52">
        <f>VLOOKUP($D143,'MIS 0V 2019'!$G$3:$V$62,16,FALSE)</f>
        <v>60.622748000000001</v>
      </c>
      <c r="I143" s="52"/>
      <c r="K143" s="50" t="str">
        <f t="shared" si="21"/>
        <v>0V8074</v>
      </c>
      <c r="L143" s="18">
        <v>1</v>
      </c>
      <c r="M143" s="18">
        <v>0</v>
      </c>
      <c r="O143" s="50" t="str">
        <f t="shared" si="22"/>
        <v>0V8074</v>
      </c>
      <c r="P143" s="18">
        <v>1</v>
      </c>
      <c r="Q143" s="18">
        <v>0</v>
      </c>
      <c r="R143" s="46">
        <f t="shared" si="18"/>
        <v>1</v>
      </c>
      <c r="T143" s="50" t="str">
        <f t="shared" si="23"/>
        <v>0V8074</v>
      </c>
      <c r="U143" s="19">
        <f t="shared" si="19"/>
        <v>60.622748000000001</v>
      </c>
      <c r="V143" s="19">
        <f t="shared" si="20"/>
        <v>0</v>
      </c>
    </row>
    <row r="144" spans="1:22" x14ac:dyDescent="0.2">
      <c r="A144" s="48" t="s">
        <v>449</v>
      </c>
      <c r="B144" s="48" t="s">
        <v>507</v>
      </c>
      <c r="C144" s="48" t="s">
        <v>506</v>
      </c>
      <c r="D144" s="50" t="s">
        <v>452</v>
      </c>
      <c r="E144" s="47" t="s">
        <v>536</v>
      </c>
      <c r="F144" s="51">
        <f>VLOOKUP($D144,'W19'!$B$3:$N$40,10,FALSE)</f>
        <v>11.333333333333334</v>
      </c>
      <c r="G144" s="51">
        <f>VLOOKUP($D144,'W19'!$B$3:$N$40,13,FALSE)</f>
        <v>12.25</v>
      </c>
      <c r="H144" s="52">
        <f>VLOOKUP($D144,'MIS 0V 2019'!$G$3:$V$62,16,FALSE)</f>
        <v>59.884207844444447</v>
      </c>
      <c r="I144" s="52"/>
      <c r="K144" s="50" t="str">
        <f t="shared" si="21"/>
        <v>0V8075</v>
      </c>
      <c r="L144" s="18">
        <v>1</v>
      </c>
      <c r="M144" s="18">
        <v>0</v>
      </c>
      <c r="O144" s="50" t="str">
        <f t="shared" si="22"/>
        <v>0V8075</v>
      </c>
      <c r="P144" s="18">
        <v>1</v>
      </c>
      <c r="Q144" s="18">
        <v>0</v>
      </c>
      <c r="R144" s="46">
        <f t="shared" si="18"/>
        <v>1</v>
      </c>
      <c r="T144" s="50" t="str">
        <f t="shared" si="23"/>
        <v>0V8075</v>
      </c>
      <c r="U144" s="19">
        <f t="shared" si="19"/>
        <v>59.884207844444447</v>
      </c>
      <c r="V144" s="19">
        <f t="shared" si="20"/>
        <v>0</v>
      </c>
    </row>
    <row r="145" spans="1:22" x14ac:dyDescent="0.2">
      <c r="A145" s="48" t="s">
        <v>427</v>
      </c>
      <c r="B145" s="48" t="s">
        <v>507</v>
      </c>
      <c r="C145" s="48" t="s">
        <v>505</v>
      </c>
      <c r="D145" s="50" t="s">
        <v>439</v>
      </c>
      <c r="E145" s="47" t="s">
        <v>536</v>
      </c>
      <c r="F145" s="51">
        <f>VLOOKUP($D145,'W19'!$B$3:$N$40,10,FALSE)</f>
        <v>15.666666666666666</v>
      </c>
      <c r="G145" s="51">
        <f>VLOOKUP($D145,'W19'!$B$3:$N$40,13,FALSE)</f>
        <v>16.75</v>
      </c>
      <c r="H145" s="52">
        <f>VLOOKUP($D145,'MIS 0V 2019'!$G$3:$V$62,16,FALSE)</f>
        <v>72.357853200000008</v>
      </c>
      <c r="I145" s="52"/>
      <c r="K145" s="50" t="str">
        <f t="shared" si="21"/>
        <v>0V8078</v>
      </c>
      <c r="L145" s="18">
        <v>1</v>
      </c>
      <c r="M145" s="18">
        <v>0</v>
      </c>
      <c r="O145" s="50" t="str">
        <f t="shared" si="22"/>
        <v>0V8078</v>
      </c>
      <c r="P145" s="18">
        <v>1</v>
      </c>
      <c r="Q145" s="18">
        <v>0</v>
      </c>
      <c r="R145" s="46">
        <f t="shared" si="18"/>
        <v>1</v>
      </c>
      <c r="T145" s="50" t="str">
        <f t="shared" si="23"/>
        <v>0V8078</v>
      </c>
      <c r="U145" s="19">
        <f t="shared" si="19"/>
        <v>72.357853200000008</v>
      </c>
      <c r="V145" s="19">
        <f t="shared" si="20"/>
        <v>0</v>
      </c>
    </row>
    <row r="146" spans="1:22" x14ac:dyDescent="0.2">
      <c r="A146" s="48" t="s">
        <v>412</v>
      </c>
      <c r="B146" s="48" t="s">
        <v>505</v>
      </c>
      <c r="C146" s="48" t="s">
        <v>507</v>
      </c>
      <c r="D146" s="50" t="s">
        <v>423</v>
      </c>
      <c r="E146" s="47" t="s">
        <v>536</v>
      </c>
      <c r="F146" s="51">
        <f>VLOOKUP($D146,'W19'!$B$3:$N$40,10,FALSE)</f>
        <v>14.333333333333334</v>
      </c>
      <c r="G146" s="51">
        <f>VLOOKUP($D146,'W19'!$B$3:$N$40,13,FALSE)</f>
        <v>15.333333333333334</v>
      </c>
      <c r="H146" s="52">
        <f>VLOOKUP($D146,'MIS 0V 2019'!$G$3:$V$62,16,FALSE)</f>
        <v>67.096270575301205</v>
      </c>
      <c r="I146" s="52"/>
      <c r="K146" s="50" t="str">
        <f t="shared" si="21"/>
        <v>0V8079</v>
      </c>
      <c r="L146" s="18">
        <v>1</v>
      </c>
      <c r="M146" s="18">
        <v>0</v>
      </c>
      <c r="O146" s="50" t="str">
        <f t="shared" si="22"/>
        <v>0V8079</v>
      </c>
      <c r="P146" s="18">
        <v>1</v>
      </c>
      <c r="Q146" s="18">
        <v>0</v>
      </c>
      <c r="R146" s="46">
        <f t="shared" si="18"/>
        <v>1</v>
      </c>
      <c r="T146" s="50" t="str">
        <f t="shared" si="23"/>
        <v>0V8079</v>
      </c>
      <c r="U146" s="19">
        <f t="shared" si="19"/>
        <v>67.096270575301205</v>
      </c>
      <c r="V146" s="19">
        <f t="shared" si="20"/>
        <v>0</v>
      </c>
    </row>
    <row r="147" spans="1:22" x14ac:dyDescent="0.2">
      <c r="A147" s="48" t="s">
        <v>427</v>
      </c>
      <c r="B147" s="48" t="s">
        <v>507</v>
      </c>
      <c r="C147" s="48" t="s">
        <v>505</v>
      </c>
      <c r="D147" s="50" t="s">
        <v>442</v>
      </c>
      <c r="E147" s="47" t="s">
        <v>536</v>
      </c>
      <c r="F147" s="51">
        <f>VLOOKUP($D147,'W19'!$B$3:$N$40,10,FALSE)</f>
        <v>16.75</v>
      </c>
      <c r="G147" s="51">
        <f>VLOOKUP($D147,'W19'!$B$3:$N$40,13,FALSE)</f>
        <v>17.833333333333332</v>
      </c>
      <c r="H147" s="52">
        <f>VLOOKUP($D147,'MIS 0V 2019'!$G$3:$V$62,16,FALSE)</f>
        <v>73.763296504237289</v>
      </c>
      <c r="I147" s="52"/>
      <c r="K147" s="50" t="str">
        <f t="shared" si="21"/>
        <v>0V8084</v>
      </c>
      <c r="L147" s="18">
        <v>1</v>
      </c>
      <c r="M147" s="18">
        <v>0</v>
      </c>
      <c r="O147" s="50" t="str">
        <f t="shared" si="22"/>
        <v>0V8084</v>
      </c>
      <c r="P147" s="18">
        <v>1</v>
      </c>
      <c r="Q147" s="18">
        <v>0</v>
      </c>
      <c r="R147" s="46">
        <f t="shared" si="18"/>
        <v>1</v>
      </c>
      <c r="T147" s="50" t="str">
        <f t="shared" si="23"/>
        <v>0V8084</v>
      </c>
      <c r="U147" s="19">
        <f t="shared" si="19"/>
        <v>73.763296504237289</v>
      </c>
      <c r="V147" s="19">
        <f t="shared" si="20"/>
        <v>0</v>
      </c>
    </row>
    <row r="148" spans="1:22" x14ac:dyDescent="0.2">
      <c r="A148" s="48" t="s">
        <v>412</v>
      </c>
      <c r="B148" s="48" t="s">
        <v>505</v>
      </c>
      <c r="C148" s="48" t="s">
        <v>507</v>
      </c>
      <c r="D148" s="50" t="s">
        <v>426</v>
      </c>
      <c r="E148" s="47" t="s">
        <v>536</v>
      </c>
      <c r="F148" s="51">
        <f>VLOOKUP($D148,'W19'!$B$3:$N$40,10,FALSE)</f>
        <v>15.416666666666666</v>
      </c>
      <c r="G148" s="51">
        <f>VLOOKUP($D148,'W19'!$B$3:$N$40,13,FALSE)</f>
        <v>16.416666666666668</v>
      </c>
      <c r="H148" s="52">
        <f>VLOOKUP($D148,'MIS 0V 2019'!$G$3:$V$62,16,FALSE)</f>
        <v>67.741125715517242</v>
      </c>
      <c r="I148" s="52"/>
      <c r="K148" s="50" t="str">
        <f t="shared" si="21"/>
        <v>0V8085</v>
      </c>
      <c r="L148" s="18">
        <v>1</v>
      </c>
      <c r="M148" s="18">
        <v>0</v>
      </c>
      <c r="O148" s="50" t="str">
        <f t="shared" si="22"/>
        <v>0V8085</v>
      </c>
      <c r="P148" s="18">
        <v>1</v>
      </c>
      <c r="Q148" s="18">
        <v>0</v>
      </c>
      <c r="R148" s="46">
        <f t="shared" si="18"/>
        <v>1</v>
      </c>
      <c r="T148" s="50" t="str">
        <f t="shared" si="23"/>
        <v>0V8085</v>
      </c>
      <c r="U148" s="19">
        <f t="shared" si="19"/>
        <v>67.741125715517242</v>
      </c>
      <c r="V148" s="19">
        <f t="shared" si="20"/>
        <v>0</v>
      </c>
    </row>
    <row r="149" spans="1:22" x14ac:dyDescent="0.2">
      <c r="A149" s="48" t="s">
        <v>381</v>
      </c>
      <c r="B149" s="48" t="s">
        <v>503</v>
      </c>
      <c r="C149" s="48" t="s">
        <v>502</v>
      </c>
      <c r="D149" s="50" t="s">
        <v>386</v>
      </c>
      <c r="E149" s="47" t="s">
        <v>536</v>
      </c>
      <c r="F149" s="51">
        <f>VLOOKUP($D149,'W19'!$B$3:$N$40,10,FALSE)</f>
        <v>10.833333333333334</v>
      </c>
      <c r="G149" s="51">
        <f>VLOOKUP($D149,'W19'!$B$3:$N$40,13,FALSE)</f>
        <v>12.083333333333334</v>
      </c>
      <c r="H149" s="52">
        <f>VLOOKUP($D149,'MIS 0V 2019'!$G$3:$V$62,16,FALSE)</f>
        <v>88.864340588888879</v>
      </c>
      <c r="I149" s="52"/>
      <c r="K149" s="50" t="str">
        <f t="shared" si="21"/>
        <v>0V8202</v>
      </c>
      <c r="L149" s="18">
        <v>1</v>
      </c>
      <c r="M149" s="18">
        <v>0</v>
      </c>
      <c r="O149" s="50" t="str">
        <f t="shared" si="22"/>
        <v>0V8202</v>
      </c>
      <c r="P149" s="18">
        <v>1</v>
      </c>
      <c r="Q149" s="18">
        <v>0</v>
      </c>
      <c r="R149" s="46">
        <f t="shared" si="18"/>
        <v>1</v>
      </c>
      <c r="T149" s="50" t="str">
        <f t="shared" si="23"/>
        <v>0V8202</v>
      </c>
      <c r="U149" s="19">
        <f t="shared" si="19"/>
        <v>88.864340588888879</v>
      </c>
      <c r="V149" s="19">
        <f t="shared" si="20"/>
        <v>0</v>
      </c>
    </row>
    <row r="150" spans="1:22" x14ac:dyDescent="0.2">
      <c r="A150" s="48" t="s">
        <v>382</v>
      </c>
      <c r="B150" s="48" t="s">
        <v>502</v>
      </c>
      <c r="C150" s="48" t="s">
        <v>503</v>
      </c>
      <c r="D150" s="50" t="s">
        <v>383</v>
      </c>
      <c r="E150" s="47" t="s">
        <v>536</v>
      </c>
      <c r="F150" s="51">
        <f>VLOOKUP($D150,'W19'!$B$3:$N$40,10,FALSE)</f>
        <v>12.416666666666666</v>
      </c>
      <c r="G150" s="51">
        <f>VLOOKUP($D150,'W19'!$B$3:$N$40,13,FALSE)</f>
        <v>13.416666666666666</v>
      </c>
      <c r="H150" s="52">
        <f>VLOOKUP($D150,'MIS 0V 2019'!$G$3:$V$62,16,FALSE)</f>
        <v>84.630182583643119</v>
      </c>
      <c r="I150" s="52"/>
      <c r="K150" s="50" t="str">
        <f t="shared" si="21"/>
        <v>0V8203</v>
      </c>
      <c r="L150" s="18">
        <v>1</v>
      </c>
      <c r="M150" s="18">
        <v>0</v>
      </c>
      <c r="O150" s="50" t="str">
        <f t="shared" si="22"/>
        <v>0V8203</v>
      </c>
      <c r="P150" s="18">
        <v>1</v>
      </c>
      <c r="Q150" s="18">
        <v>0</v>
      </c>
      <c r="R150" s="46">
        <f t="shared" si="18"/>
        <v>1</v>
      </c>
      <c r="T150" s="50" t="str">
        <f t="shared" si="23"/>
        <v>0V8203</v>
      </c>
      <c r="U150" s="19">
        <f t="shared" si="19"/>
        <v>84.630182583643119</v>
      </c>
      <c r="V150" s="19">
        <f t="shared" si="20"/>
        <v>0</v>
      </c>
    </row>
    <row r="151" spans="1:22" x14ac:dyDescent="0.2">
      <c r="A151" s="48" t="s">
        <v>381</v>
      </c>
      <c r="B151" s="48" t="s">
        <v>503</v>
      </c>
      <c r="C151" s="48" t="s">
        <v>502</v>
      </c>
      <c r="D151" s="50" t="s">
        <v>387</v>
      </c>
      <c r="E151" s="47" t="s">
        <v>536</v>
      </c>
      <c r="F151" s="51">
        <f>VLOOKUP($D151,'W19'!$B$3:$N$40,10,FALSE)</f>
        <v>13.916666666666666</v>
      </c>
      <c r="G151" s="51">
        <f>VLOOKUP($D151,'W19'!$B$3:$N$40,13,FALSE)</f>
        <v>15.166666666666666</v>
      </c>
      <c r="H151" s="52">
        <f>VLOOKUP($D151,'MIS 0V 2019'!$G$3:$V$62,16,FALSE)</f>
        <v>87.802911797979803</v>
      </c>
      <c r="I151" s="52"/>
      <c r="K151" s="50" t="str">
        <f t="shared" si="21"/>
        <v>0V8204</v>
      </c>
      <c r="L151" s="18">
        <v>1</v>
      </c>
      <c r="M151" s="18">
        <v>0</v>
      </c>
      <c r="O151" s="50" t="str">
        <f t="shared" si="22"/>
        <v>0V8204</v>
      </c>
      <c r="P151" s="18">
        <v>1</v>
      </c>
      <c r="Q151" s="18">
        <v>0</v>
      </c>
      <c r="R151" s="46">
        <f t="shared" ref="R151:R188" si="24">SUM(P151:Q151)</f>
        <v>1</v>
      </c>
      <c r="T151" s="50" t="str">
        <f t="shared" si="23"/>
        <v>0V8204</v>
      </c>
      <c r="U151" s="19">
        <f t="shared" ref="U151:U188" si="25">H151*P151</f>
        <v>87.802911797979803</v>
      </c>
      <c r="V151" s="19">
        <f t="shared" ref="V151:V188" si="26">I151*Q151</f>
        <v>0</v>
      </c>
    </row>
    <row r="152" spans="1:22" x14ac:dyDescent="0.2">
      <c r="A152" s="48" t="s">
        <v>382</v>
      </c>
      <c r="B152" s="48" t="s">
        <v>502</v>
      </c>
      <c r="C152" s="48" t="s">
        <v>503</v>
      </c>
      <c r="D152" s="50" t="s">
        <v>384</v>
      </c>
      <c r="E152" s="47" t="s">
        <v>536</v>
      </c>
      <c r="F152" s="51">
        <f>VLOOKUP($D152,'W19'!$B$3:$N$40,10,FALSE)</f>
        <v>15.5</v>
      </c>
      <c r="G152" s="51">
        <f>VLOOKUP($D152,'W19'!$B$3:$N$40,13,FALSE)</f>
        <v>16.5</v>
      </c>
      <c r="H152" s="52">
        <f>VLOOKUP($D152,'MIS 0V 2019'!$G$3:$V$62,16,FALSE)</f>
        <v>78.435829255892259</v>
      </c>
      <c r="I152" s="52"/>
      <c r="K152" s="50" t="str">
        <f t="shared" si="21"/>
        <v>0V8205</v>
      </c>
      <c r="L152" s="18">
        <v>1</v>
      </c>
      <c r="M152" s="18">
        <v>0</v>
      </c>
      <c r="O152" s="50" t="str">
        <f t="shared" si="22"/>
        <v>0V8205</v>
      </c>
      <c r="P152" s="18">
        <v>1</v>
      </c>
      <c r="Q152" s="18">
        <v>0</v>
      </c>
      <c r="R152" s="46">
        <f t="shared" si="24"/>
        <v>1</v>
      </c>
      <c r="T152" s="50" t="str">
        <f t="shared" si="23"/>
        <v>0V8205</v>
      </c>
      <c r="U152" s="19">
        <f t="shared" si="25"/>
        <v>78.435829255892259</v>
      </c>
      <c r="V152" s="19">
        <f t="shared" si="26"/>
        <v>0</v>
      </c>
    </row>
    <row r="153" spans="1:22" x14ac:dyDescent="0.2">
      <c r="A153" s="48" t="s">
        <v>395</v>
      </c>
      <c r="B153" s="48" t="s">
        <v>509</v>
      </c>
      <c r="C153" s="48" t="s">
        <v>503</v>
      </c>
      <c r="D153" s="50" t="s">
        <v>396</v>
      </c>
      <c r="E153" s="47" t="s">
        <v>536</v>
      </c>
      <c r="F153" s="51">
        <f>VLOOKUP($D153,'W19'!$B$3:$N$40,10,FALSE)</f>
        <v>9.3333333333333339</v>
      </c>
      <c r="G153" s="51">
        <f>VLOOKUP($D153,'W19'!$B$3:$N$40,13,FALSE)</f>
        <v>10.333333333333334</v>
      </c>
      <c r="H153" s="52">
        <f>VLOOKUP($D153,'MIS 0V 2019'!$G$3:$V$62,16,FALSE)</f>
        <v>77.247918645161292</v>
      </c>
      <c r="I153" s="52"/>
      <c r="K153" s="50" t="str">
        <f t="shared" si="21"/>
        <v>0V8312</v>
      </c>
      <c r="L153" s="18">
        <v>1</v>
      </c>
      <c r="M153" s="18">
        <v>0</v>
      </c>
      <c r="O153" s="50" t="str">
        <f t="shared" si="22"/>
        <v>0V8312</v>
      </c>
      <c r="P153" s="18">
        <v>1</v>
      </c>
      <c r="Q153" s="18">
        <v>0</v>
      </c>
      <c r="R153" s="46">
        <f t="shared" si="24"/>
        <v>1</v>
      </c>
      <c r="T153" s="50" t="str">
        <f t="shared" si="23"/>
        <v>0V8312</v>
      </c>
      <c r="U153" s="19">
        <f t="shared" si="25"/>
        <v>77.247918645161292</v>
      </c>
      <c r="V153" s="19">
        <f t="shared" si="26"/>
        <v>0</v>
      </c>
    </row>
    <row r="154" spans="1:22" x14ac:dyDescent="0.2">
      <c r="A154" s="48" t="s">
        <v>393</v>
      </c>
      <c r="B154" s="48" t="s">
        <v>503</v>
      </c>
      <c r="C154" s="48" t="s">
        <v>509</v>
      </c>
      <c r="D154" s="50" t="s">
        <v>394</v>
      </c>
      <c r="E154" s="47" t="s">
        <v>536</v>
      </c>
      <c r="F154" s="51">
        <f>VLOOKUP($D154,'W19'!$B$3:$N$40,10,FALSE)</f>
        <v>8</v>
      </c>
      <c r="G154" s="51">
        <f>VLOOKUP($D154,'W19'!$B$3:$N$40,13,FALSE)</f>
        <v>9</v>
      </c>
      <c r="H154" s="52">
        <f>VLOOKUP($D154,'MIS 0V 2019'!$G$3:$V$62,16,FALSE)</f>
        <v>77.020164696485622</v>
      </c>
      <c r="I154" s="52"/>
      <c r="K154" s="50" t="str">
        <f t="shared" si="21"/>
        <v>0V8313</v>
      </c>
      <c r="L154" s="18">
        <v>1</v>
      </c>
      <c r="M154" s="18">
        <v>0</v>
      </c>
      <c r="O154" s="50" t="str">
        <f t="shared" si="22"/>
        <v>0V8313</v>
      </c>
      <c r="P154" s="18">
        <v>1</v>
      </c>
      <c r="Q154" s="18">
        <v>0</v>
      </c>
      <c r="R154" s="46">
        <f t="shared" si="24"/>
        <v>1</v>
      </c>
      <c r="T154" s="50" t="str">
        <f t="shared" si="23"/>
        <v>0V8313</v>
      </c>
      <c r="U154" s="19">
        <f t="shared" si="25"/>
        <v>77.020164696485622</v>
      </c>
      <c r="V154" s="19">
        <f t="shared" si="26"/>
        <v>0</v>
      </c>
    </row>
    <row r="155" spans="1:22" x14ac:dyDescent="0.2">
      <c r="A155" s="48" t="s">
        <v>391</v>
      </c>
      <c r="B155" s="48" t="s">
        <v>508</v>
      </c>
      <c r="C155" s="48" t="s">
        <v>503</v>
      </c>
      <c r="D155" s="50" t="s">
        <v>392</v>
      </c>
      <c r="E155" s="47" t="s">
        <v>536</v>
      </c>
      <c r="F155" s="51">
        <f>VLOOKUP($D155,'W19'!$B$3:$N$40,10,FALSE)</f>
        <v>19.166666666666668</v>
      </c>
      <c r="G155" s="51">
        <f>VLOOKUP($D155,'W19'!$B$3:$N$40,13,FALSE)</f>
        <v>20.5</v>
      </c>
      <c r="H155" s="52">
        <f>VLOOKUP($D155,'MIS 0V 2019'!$G$3:$V$62,16,FALSE)</f>
        <v>107.58616407122507</v>
      </c>
      <c r="I155" s="52"/>
      <c r="K155" s="50" t="str">
        <f t="shared" si="21"/>
        <v>0V8592</v>
      </c>
      <c r="L155" s="18">
        <v>1</v>
      </c>
      <c r="M155" s="18">
        <v>0</v>
      </c>
      <c r="O155" s="50" t="str">
        <f t="shared" si="22"/>
        <v>0V8592</v>
      </c>
      <c r="P155" s="18">
        <v>1</v>
      </c>
      <c r="Q155" s="18">
        <v>0</v>
      </c>
      <c r="R155" s="46">
        <f t="shared" si="24"/>
        <v>1</v>
      </c>
      <c r="T155" s="50" t="str">
        <f t="shared" si="23"/>
        <v>0V8592</v>
      </c>
      <c r="U155" s="19">
        <f t="shared" si="25"/>
        <v>107.58616407122507</v>
      </c>
      <c r="V155" s="19">
        <f t="shared" si="26"/>
        <v>0</v>
      </c>
    </row>
    <row r="156" spans="1:22" x14ac:dyDescent="0.2">
      <c r="A156" s="48" t="s">
        <v>389</v>
      </c>
      <c r="B156" s="48" t="s">
        <v>503</v>
      </c>
      <c r="C156" s="48" t="s">
        <v>508</v>
      </c>
      <c r="D156" s="50" t="s">
        <v>390</v>
      </c>
      <c r="E156" s="47" t="s">
        <v>536</v>
      </c>
      <c r="F156" s="51">
        <f>VLOOKUP($D156,'W19'!$B$3:$N$40,10,FALSE)</f>
        <v>17.333333333333332</v>
      </c>
      <c r="G156" s="51">
        <f>VLOOKUP($D156,'W19'!$B$3:$N$40,13,FALSE)</f>
        <v>18.833333333333332</v>
      </c>
      <c r="H156" s="52">
        <f>VLOOKUP($D156,'MIS 0V 2019'!$G$3:$V$62,16,FALSE)</f>
        <v>108.05564921428572</v>
      </c>
      <c r="I156" s="52"/>
      <c r="K156" s="50" t="str">
        <f t="shared" si="21"/>
        <v>0V8593</v>
      </c>
      <c r="L156" s="18">
        <v>1</v>
      </c>
      <c r="M156" s="18">
        <v>0</v>
      </c>
      <c r="O156" s="50" t="str">
        <f t="shared" si="22"/>
        <v>0V8593</v>
      </c>
      <c r="P156" s="18">
        <v>1</v>
      </c>
      <c r="Q156" s="18">
        <v>0</v>
      </c>
      <c r="R156" s="46">
        <f t="shared" si="24"/>
        <v>1</v>
      </c>
      <c r="T156" s="50" t="str">
        <f t="shared" si="23"/>
        <v>0V8593</v>
      </c>
      <c r="U156" s="19">
        <f t="shared" si="25"/>
        <v>108.05564921428572</v>
      </c>
      <c r="V156" s="19">
        <f t="shared" si="26"/>
        <v>0</v>
      </c>
    </row>
    <row r="157" spans="1:22" x14ac:dyDescent="0.2">
      <c r="A157" s="48" t="s">
        <v>445</v>
      </c>
      <c r="B157" s="48" t="s">
        <v>510</v>
      </c>
      <c r="C157" s="48" t="s">
        <v>505</v>
      </c>
      <c r="D157" s="50" t="s">
        <v>446</v>
      </c>
      <c r="E157" s="47" t="s">
        <v>537</v>
      </c>
      <c r="F157" s="51">
        <f>VLOOKUP($D157,'W19'!$B$3:$N$40,10,FALSE)</f>
        <v>7.083333333333333</v>
      </c>
      <c r="G157" s="51">
        <f>VLOOKUP($D157,'W19'!$B$3:$N$40,13,FALSE)</f>
        <v>8</v>
      </c>
      <c r="H157" s="52">
        <f>VLOOKUP($D157,'MIS 0V 2019'!$G$3:$V$62,16,FALSE)</f>
        <v>66.77857315</v>
      </c>
      <c r="I157" s="52"/>
      <c r="K157" s="50" t="str">
        <f>D157</f>
        <v>0V8002</v>
      </c>
      <c r="L157" s="18">
        <v>1</v>
      </c>
      <c r="M157" s="18">
        <v>0</v>
      </c>
      <c r="O157" s="50" t="str">
        <f>D157</f>
        <v>0V8002</v>
      </c>
      <c r="P157" s="18">
        <v>1</v>
      </c>
      <c r="Q157" s="18">
        <v>0</v>
      </c>
      <c r="R157" s="46">
        <f t="shared" si="24"/>
        <v>1</v>
      </c>
      <c r="T157" s="50" t="str">
        <f>D157</f>
        <v>0V8002</v>
      </c>
      <c r="U157" s="19">
        <f t="shared" si="25"/>
        <v>66.77857315</v>
      </c>
      <c r="V157" s="19">
        <f t="shared" si="26"/>
        <v>0</v>
      </c>
    </row>
    <row r="158" spans="1:22" x14ac:dyDescent="0.2">
      <c r="A158" s="48" t="s">
        <v>443</v>
      </c>
      <c r="B158" s="48" t="s">
        <v>505</v>
      </c>
      <c r="C158" s="48" t="s">
        <v>510</v>
      </c>
      <c r="D158" s="50" t="s">
        <v>444</v>
      </c>
      <c r="E158" s="47" t="s">
        <v>537</v>
      </c>
      <c r="F158" s="51">
        <f>VLOOKUP($D158,'W19'!$B$3:$N$40,10,FALSE)</f>
        <v>5.916666666666667</v>
      </c>
      <c r="G158" s="51">
        <f>VLOOKUP($D158,'W19'!$B$3:$N$40,13,FALSE)</f>
        <v>6.75</v>
      </c>
      <c r="H158" s="52">
        <f>VLOOKUP($D158,'MIS 0V 2019'!$G$3:$V$62,16,FALSE)</f>
        <v>55.518596386111113</v>
      </c>
      <c r="I158" s="52"/>
      <c r="K158" s="50" t="str">
        <f t="shared" ref="K158:K194" si="27">D158</f>
        <v>0V8003</v>
      </c>
      <c r="L158" s="18">
        <v>1</v>
      </c>
      <c r="M158" s="18">
        <v>0</v>
      </c>
      <c r="O158" s="50" t="str">
        <f t="shared" ref="O158:O194" si="28">D158</f>
        <v>0V8003</v>
      </c>
      <c r="P158" s="18">
        <v>1</v>
      </c>
      <c r="Q158" s="18">
        <v>0</v>
      </c>
      <c r="R158" s="46">
        <f t="shared" si="24"/>
        <v>1</v>
      </c>
      <c r="T158" s="50" t="str">
        <f t="shared" ref="T158:T194" si="29">D158</f>
        <v>0V8003</v>
      </c>
      <c r="U158" s="19">
        <f t="shared" si="25"/>
        <v>55.518596386111113</v>
      </c>
      <c r="V158" s="19">
        <f t="shared" si="26"/>
        <v>0</v>
      </c>
    </row>
    <row r="159" spans="1:22" x14ac:dyDescent="0.2">
      <c r="A159" s="48" t="s">
        <v>399</v>
      </c>
      <c r="B159" s="48" t="s">
        <v>506</v>
      </c>
      <c r="C159" s="48" t="s">
        <v>504</v>
      </c>
      <c r="D159" s="50" t="s">
        <v>400</v>
      </c>
      <c r="E159" s="47" t="s">
        <v>537</v>
      </c>
      <c r="F159" s="51">
        <f>VLOOKUP($D159,'W19'!$B$3:$N$40,10,FALSE)</f>
        <v>11.75</v>
      </c>
      <c r="G159" s="51">
        <f>VLOOKUP($D159,'W19'!$B$3:$N$40,13,FALSE)</f>
        <v>12.666666666666666</v>
      </c>
      <c r="H159" s="52">
        <f>VLOOKUP($D159,'MIS 0V 2019'!$G$3:$V$62,16,FALSE)</f>
        <v>68.335595052631575</v>
      </c>
      <c r="I159" s="52"/>
      <c r="K159" s="50" t="str">
        <f t="shared" si="27"/>
        <v>0V8014</v>
      </c>
      <c r="L159" s="18">
        <v>1</v>
      </c>
      <c r="M159" s="18">
        <v>0</v>
      </c>
      <c r="O159" s="50" t="str">
        <f t="shared" si="28"/>
        <v>0V8014</v>
      </c>
      <c r="P159" s="18">
        <v>1</v>
      </c>
      <c r="Q159" s="18">
        <v>0</v>
      </c>
      <c r="R159" s="46">
        <f t="shared" si="24"/>
        <v>1</v>
      </c>
      <c r="T159" s="50" t="str">
        <f t="shared" si="29"/>
        <v>0V8014</v>
      </c>
      <c r="U159" s="19">
        <f t="shared" si="25"/>
        <v>68.335595052631575</v>
      </c>
      <c r="V159" s="19">
        <f t="shared" si="26"/>
        <v>0</v>
      </c>
    </row>
    <row r="160" spans="1:22" x14ac:dyDescent="0.2">
      <c r="A160" s="48" t="s">
        <v>397</v>
      </c>
      <c r="B160" s="48" t="s">
        <v>504</v>
      </c>
      <c r="C160" s="48" t="s">
        <v>506</v>
      </c>
      <c r="D160" s="50" t="s">
        <v>398</v>
      </c>
      <c r="E160" s="47" t="s">
        <v>537</v>
      </c>
      <c r="F160" s="51">
        <f>VLOOKUP($D160,'W19'!$B$3:$N$40,10,FALSE)</f>
        <v>13.166666666666666</v>
      </c>
      <c r="G160" s="51">
        <f>VLOOKUP($D160,'W19'!$B$3:$N$40,13,FALSE)</f>
        <v>14.083333333333334</v>
      </c>
      <c r="H160" s="52">
        <f>VLOOKUP($D160,'MIS 0V 2019'!$G$3:$V$62,16,FALSE)</f>
        <v>67.313080888888891</v>
      </c>
      <c r="I160" s="52"/>
      <c r="K160" s="50" t="str">
        <f t="shared" si="27"/>
        <v>0V8015</v>
      </c>
      <c r="L160" s="18">
        <v>1</v>
      </c>
      <c r="M160" s="18">
        <v>0</v>
      </c>
      <c r="O160" s="50" t="str">
        <f t="shared" si="28"/>
        <v>0V8015</v>
      </c>
      <c r="P160" s="18">
        <v>1</v>
      </c>
      <c r="Q160" s="18">
        <v>0</v>
      </c>
      <c r="R160" s="46">
        <f t="shared" si="24"/>
        <v>1</v>
      </c>
      <c r="T160" s="50" t="str">
        <f t="shared" si="29"/>
        <v>0V8015</v>
      </c>
      <c r="U160" s="19">
        <f t="shared" si="25"/>
        <v>67.313080888888891</v>
      </c>
      <c r="V160" s="19">
        <f t="shared" si="26"/>
        <v>0</v>
      </c>
    </row>
    <row r="161" spans="1:22" x14ac:dyDescent="0.2">
      <c r="A161" s="48" t="s">
        <v>427</v>
      </c>
      <c r="B161" s="48" t="s">
        <v>507</v>
      </c>
      <c r="C161" s="48" t="s">
        <v>505</v>
      </c>
      <c r="D161" s="50" t="s">
        <v>428</v>
      </c>
      <c r="E161" s="47" t="s">
        <v>537</v>
      </c>
      <c r="F161" s="51">
        <f>VLOOKUP($D161,'W19'!$B$3:$N$40,10,FALSE)</f>
        <v>7.25</v>
      </c>
      <c r="G161" s="51">
        <f>VLOOKUP($D161,'W19'!$B$3:$N$40,13,FALSE)</f>
        <v>8.3333333333333339</v>
      </c>
      <c r="H161" s="52">
        <f>VLOOKUP($D161,'MIS 0V 2019'!$G$3:$V$62,16,FALSE)</f>
        <v>69.74111944444445</v>
      </c>
      <c r="I161" s="52"/>
      <c r="K161" s="50" t="str">
        <f t="shared" si="27"/>
        <v>0V8050</v>
      </c>
      <c r="L161" s="18">
        <v>1</v>
      </c>
      <c r="M161" s="18">
        <v>0</v>
      </c>
      <c r="O161" s="50" t="str">
        <f t="shared" si="28"/>
        <v>0V8050</v>
      </c>
      <c r="P161" s="18">
        <v>1</v>
      </c>
      <c r="Q161" s="18">
        <v>0</v>
      </c>
      <c r="R161" s="46">
        <f t="shared" si="24"/>
        <v>1</v>
      </c>
      <c r="T161" s="50" t="str">
        <f t="shared" si="29"/>
        <v>0V8050</v>
      </c>
      <c r="U161" s="19">
        <f t="shared" si="25"/>
        <v>69.74111944444445</v>
      </c>
      <c r="V161" s="19">
        <f t="shared" si="26"/>
        <v>0</v>
      </c>
    </row>
    <row r="162" spans="1:22" x14ac:dyDescent="0.2">
      <c r="A162" s="48" t="s">
        <v>412</v>
      </c>
      <c r="B162" s="48" t="s">
        <v>505</v>
      </c>
      <c r="C162" s="48" t="s">
        <v>507</v>
      </c>
      <c r="D162" s="50" t="s">
        <v>413</v>
      </c>
      <c r="E162" s="47" t="s">
        <v>537</v>
      </c>
      <c r="F162" s="51">
        <f>VLOOKUP($D162,'W19'!$B$3:$N$40,10,FALSE)</f>
        <v>5.916666666666667</v>
      </c>
      <c r="G162" s="51">
        <f>VLOOKUP($D162,'W19'!$B$3:$N$40,13,FALSE)</f>
        <v>6.916666666666667</v>
      </c>
      <c r="H162" s="52">
        <f>VLOOKUP($D162,'MIS 0V 2019'!$G$3:$V$62,16,FALSE)</f>
        <v>62.486064539062497</v>
      </c>
      <c r="I162" s="52"/>
      <c r="K162" s="50" t="str">
        <f t="shared" si="27"/>
        <v>0V8051</v>
      </c>
      <c r="L162" s="18">
        <v>1</v>
      </c>
      <c r="M162" s="18">
        <v>0</v>
      </c>
      <c r="O162" s="50" t="str">
        <f t="shared" si="28"/>
        <v>0V8051</v>
      </c>
      <c r="P162" s="18">
        <v>1</v>
      </c>
      <c r="Q162" s="18">
        <v>0</v>
      </c>
      <c r="R162" s="46">
        <f t="shared" si="24"/>
        <v>1</v>
      </c>
      <c r="T162" s="50" t="str">
        <f t="shared" si="29"/>
        <v>0V8051</v>
      </c>
      <c r="U162" s="19">
        <f t="shared" si="25"/>
        <v>62.486064539062497</v>
      </c>
      <c r="V162" s="19">
        <f t="shared" si="26"/>
        <v>0</v>
      </c>
    </row>
    <row r="163" spans="1:22" x14ac:dyDescent="0.2">
      <c r="A163" s="48" t="s">
        <v>427</v>
      </c>
      <c r="B163" s="48" t="s">
        <v>507</v>
      </c>
      <c r="C163" s="48" t="s">
        <v>505</v>
      </c>
      <c r="D163" s="50" t="s">
        <v>429</v>
      </c>
      <c r="E163" s="47" t="s">
        <v>537</v>
      </c>
      <c r="F163" s="51">
        <f>VLOOKUP($D163,'W19'!$B$3:$N$40,10,FALSE)</f>
        <v>8.3333333333333339</v>
      </c>
      <c r="G163" s="51">
        <f>VLOOKUP($D163,'W19'!$B$3:$N$40,13,FALSE)</f>
        <v>9.4166666666666661</v>
      </c>
      <c r="H163" s="52">
        <f>VLOOKUP($D163,'MIS 0V 2019'!$G$3:$V$62,16,FALSE)</f>
        <v>69.686721040540547</v>
      </c>
      <c r="I163" s="52"/>
      <c r="K163" s="50" t="str">
        <f t="shared" si="27"/>
        <v>0V8052</v>
      </c>
      <c r="L163" s="18">
        <v>1</v>
      </c>
      <c r="M163" s="18">
        <v>0</v>
      </c>
      <c r="O163" s="50" t="str">
        <f t="shared" si="28"/>
        <v>0V8052</v>
      </c>
      <c r="P163" s="18">
        <v>1</v>
      </c>
      <c r="Q163" s="18">
        <v>0</v>
      </c>
      <c r="R163" s="46">
        <f t="shared" si="24"/>
        <v>1</v>
      </c>
      <c r="T163" s="50" t="str">
        <f t="shared" si="29"/>
        <v>0V8052</v>
      </c>
      <c r="U163" s="19">
        <f t="shared" si="25"/>
        <v>69.686721040540547</v>
      </c>
      <c r="V163" s="19">
        <f t="shared" si="26"/>
        <v>0</v>
      </c>
    </row>
    <row r="164" spans="1:22" x14ac:dyDescent="0.2">
      <c r="A164" s="48" t="s">
        <v>412</v>
      </c>
      <c r="B164" s="48" t="s">
        <v>505</v>
      </c>
      <c r="C164" s="48" t="s">
        <v>507</v>
      </c>
      <c r="D164" s="50" t="s">
        <v>414</v>
      </c>
      <c r="E164" s="47" t="s">
        <v>537</v>
      </c>
      <c r="F164" s="51">
        <f>VLOOKUP($D164,'W19'!$B$3:$N$40,10,FALSE)</f>
        <v>7</v>
      </c>
      <c r="G164" s="51">
        <f>VLOOKUP($D164,'W19'!$B$3:$N$40,13,FALSE)</f>
        <v>8</v>
      </c>
      <c r="H164" s="52">
        <f>VLOOKUP($D164,'MIS 0V 2019'!$G$3:$V$62,16,FALSE)</f>
        <v>64.965689222602734</v>
      </c>
      <c r="I164" s="52"/>
      <c r="K164" s="50" t="str">
        <f t="shared" si="27"/>
        <v>0V8053</v>
      </c>
      <c r="L164" s="18">
        <v>1</v>
      </c>
      <c r="M164" s="18">
        <v>0</v>
      </c>
      <c r="O164" s="50" t="str">
        <f t="shared" si="28"/>
        <v>0V8053</v>
      </c>
      <c r="P164" s="18">
        <v>1</v>
      </c>
      <c r="Q164" s="18">
        <v>0</v>
      </c>
      <c r="R164" s="46">
        <f t="shared" si="24"/>
        <v>1</v>
      </c>
      <c r="T164" s="50" t="str">
        <f t="shared" si="29"/>
        <v>0V8053</v>
      </c>
      <c r="U164" s="19">
        <f t="shared" si="25"/>
        <v>64.965689222602734</v>
      </c>
      <c r="V164" s="19">
        <f t="shared" si="26"/>
        <v>0</v>
      </c>
    </row>
    <row r="165" spans="1:22" x14ac:dyDescent="0.2">
      <c r="A165" s="48" t="s">
        <v>427</v>
      </c>
      <c r="B165" s="48" t="s">
        <v>507</v>
      </c>
      <c r="C165" s="48" t="s">
        <v>505</v>
      </c>
      <c r="D165" s="50" t="s">
        <v>430</v>
      </c>
      <c r="E165" s="47" t="s">
        <v>537</v>
      </c>
      <c r="F165" s="51">
        <f>VLOOKUP($D165,'W19'!$B$3:$N$40,10,FALSE)</f>
        <v>9.8333333333333339</v>
      </c>
      <c r="G165" s="51">
        <f>VLOOKUP($D165,'W19'!$B$3:$N$40,13,FALSE)</f>
        <v>10.916666666666666</v>
      </c>
      <c r="H165" s="52">
        <f>VLOOKUP($D165,'MIS 0V 2019'!$G$3:$V$62,16,FALSE)</f>
        <v>71.034231354740072</v>
      </c>
      <c r="I165" s="52"/>
      <c r="K165" s="50" t="str">
        <f t="shared" si="27"/>
        <v>0V8054</v>
      </c>
      <c r="L165" s="18">
        <v>1</v>
      </c>
      <c r="M165" s="18">
        <v>0</v>
      </c>
      <c r="O165" s="50" t="str">
        <f t="shared" si="28"/>
        <v>0V8054</v>
      </c>
      <c r="P165" s="18">
        <v>1</v>
      </c>
      <c r="Q165" s="18">
        <v>0</v>
      </c>
      <c r="R165" s="46">
        <f t="shared" si="24"/>
        <v>1</v>
      </c>
      <c r="T165" s="50" t="str">
        <f t="shared" si="29"/>
        <v>0V8054</v>
      </c>
      <c r="U165" s="19">
        <f t="shared" si="25"/>
        <v>71.034231354740072</v>
      </c>
      <c r="V165" s="19">
        <f t="shared" si="26"/>
        <v>0</v>
      </c>
    </row>
    <row r="166" spans="1:22" x14ac:dyDescent="0.2">
      <c r="A166" s="48" t="s">
        <v>412</v>
      </c>
      <c r="B166" s="48" t="s">
        <v>505</v>
      </c>
      <c r="C166" s="48" t="s">
        <v>507</v>
      </c>
      <c r="D166" s="50" t="s">
        <v>415</v>
      </c>
      <c r="E166" s="47" t="s">
        <v>537</v>
      </c>
      <c r="F166" s="51">
        <f>VLOOKUP($D166,'W19'!$B$3:$N$40,10,FALSE)</f>
        <v>8.5</v>
      </c>
      <c r="G166" s="51">
        <f>VLOOKUP($D166,'W19'!$B$3:$N$40,13,FALSE)</f>
        <v>9.5</v>
      </c>
      <c r="H166" s="52">
        <f>VLOOKUP($D166,'MIS 0V 2019'!$G$3:$V$62,16,FALSE)</f>
        <v>67.099067873846153</v>
      </c>
      <c r="I166" s="52"/>
      <c r="K166" s="50" t="str">
        <f t="shared" si="27"/>
        <v>0V8055</v>
      </c>
      <c r="L166" s="18">
        <v>1</v>
      </c>
      <c r="M166" s="18">
        <v>0</v>
      </c>
      <c r="O166" s="50" t="str">
        <f t="shared" si="28"/>
        <v>0V8055</v>
      </c>
      <c r="P166" s="18">
        <v>1</v>
      </c>
      <c r="Q166" s="18">
        <v>0</v>
      </c>
      <c r="R166" s="46">
        <f t="shared" si="24"/>
        <v>1</v>
      </c>
      <c r="T166" s="50" t="str">
        <f t="shared" si="29"/>
        <v>0V8055</v>
      </c>
      <c r="U166" s="19">
        <f t="shared" si="25"/>
        <v>67.099067873846153</v>
      </c>
      <c r="V166" s="19">
        <f t="shared" si="26"/>
        <v>0</v>
      </c>
    </row>
    <row r="167" spans="1:22" x14ac:dyDescent="0.2">
      <c r="A167" s="48" t="s">
        <v>427</v>
      </c>
      <c r="B167" s="48" t="s">
        <v>507</v>
      </c>
      <c r="C167" s="48" t="s">
        <v>505</v>
      </c>
      <c r="D167" s="50" t="s">
        <v>431</v>
      </c>
      <c r="E167" s="47" t="s">
        <v>537</v>
      </c>
      <c r="F167" s="51">
        <f>VLOOKUP($D167,'W19'!$B$3:$N$40,10,FALSE)</f>
        <v>15.916666666666666</v>
      </c>
      <c r="G167" s="51">
        <f>VLOOKUP($D167,'W19'!$B$3:$N$40,13,FALSE)</f>
        <v>17</v>
      </c>
      <c r="H167" s="52">
        <f>VLOOKUP($D167,'MIS 0V 2019'!$G$3:$V$62,16,FALSE)</f>
        <v>74.012473662889519</v>
      </c>
      <c r="I167" s="52"/>
      <c r="K167" s="50" t="str">
        <f t="shared" si="27"/>
        <v>0V8056</v>
      </c>
      <c r="L167" s="18">
        <v>1</v>
      </c>
      <c r="M167" s="18">
        <v>0</v>
      </c>
      <c r="O167" s="50" t="str">
        <f t="shared" si="28"/>
        <v>0V8056</v>
      </c>
      <c r="P167" s="18">
        <v>1</v>
      </c>
      <c r="Q167" s="18">
        <v>0</v>
      </c>
      <c r="R167" s="46">
        <f t="shared" si="24"/>
        <v>1</v>
      </c>
      <c r="T167" s="50" t="str">
        <f t="shared" si="29"/>
        <v>0V8056</v>
      </c>
      <c r="U167" s="19">
        <f t="shared" si="25"/>
        <v>74.012473662889519</v>
      </c>
      <c r="V167" s="19">
        <f t="shared" si="26"/>
        <v>0</v>
      </c>
    </row>
    <row r="168" spans="1:22" x14ac:dyDescent="0.2">
      <c r="A168" s="48" t="s">
        <v>412</v>
      </c>
      <c r="B168" s="48" t="s">
        <v>505</v>
      </c>
      <c r="C168" s="48" t="s">
        <v>507</v>
      </c>
      <c r="D168" s="50" t="s">
        <v>416</v>
      </c>
      <c r="E168" s="47" t="s">
        <v>537</v>
      </c>
      <c r="F168" s="51">
        <f>VLOOKUP($D168,'W19'!$B$3:$N$40,10,FALSE)</f>
        <v>9</v>
      </c>
      <c r="G168" s="51">
        <f>VLOOKUP($D168,'W19'!$B$3:$N$40,13,FALSE)</f>
        <v>10</v>
      </c>
      <c r="H168" s="52">
        <f>VLOOKUP($D168,'MIS 0V 2019'!$G$3:$V$62,16,FALSE)</f>
        <v>67.875730160112369</v>
      </c>
      <c r="I168" s="52"/>
      <c r="K168" s="50" t="str">
        <f t="shared" si="27"/>
        <v>0V8057</v>
      </c>
      <c r="L168" s="18">
        <v>1</v>
      </c>
      <c r="M168" s="18">
        <v>0</v>
      </c>
      <c r="O168" s="50" t="str">
        <f t="shared" si="28"/>
        <v>0V8057</v>
      </c>
      <c r="P168" s="18">
        <v>1</v>
      </c>
      <c r="Q168" s="18">
        <v>0</v>
      </c>
      <c r="R168" s="46">
        <f t="shared" si="24"/>
        <v>1</v>
      </c>
      <c r="T168" s="50" t="str">
        <f t="shared" si="29"/>
        <v>0V8057</v>
      </c>
      <c r="U168" s="19">
        <f t="shared" si="25"/>
        <v>67.875730160112369</v>
      </c>
      <c r="V168" s="19">
        <f t="shared" si="26"/>
        <v>0</v>
      </c>
    </row>
    <row r="169" spans="1:22" x14ac:dyDescent="0.2">
      <c r="A169" s="48" t="s">
        <v>427</v>
      </c>
      <c r="B169" s="48" t="s">
        <v>507</v>
      </c>
      <c r="C169" s="48" t="s">
        <v>505</v>
      </c>
      <c r="D169" s="50" t="s">
        <v>432</v>
      </c>
      <c r="E169" s="47" t="s">
        <v>537</v>
      </c>
      <c r="F169" s="51">
        <f>VLOOKUP($D169,'W19'!$B$3:$N$40,10,FALSE)</f>
        <v>10.916666666666666</v>
      </c>
      <c r="G169" s="51">
        <f>VLOOKUP($D169,'W19'!$B$3:$N$40,13,FALSE)</f>
        <v>12</v>
      </c>
      <c r="H169" s="52">
        <f>VLOOKUP($D169,'MIS 0V 2019'!$G$3:$V$62,16,FALSE)</f>
        <v>69.517398526479752</v>
      </c>
      <c r="I169" s="52"/>
      <c r="K169" s="50" t="str">
        <f t="shared" si="27"/>
        <v>0V8058</v>
      </c>
      <c r="L169" s="18">
        <v>1</v>
      </c>
      <c r="M169" s="18">
        <v>0</v>
      </c>
      <c r="O169" s="50" t="str">
        <f t="shared" si="28"/>
        <v>0V8058</v>
      </c>
      <c r="P169" s="18">
        <v>1</v>
      </c>
      <c r="Q169" s="18">
        <v>0</v>
      </c>
      <c r="R169" s="46">
        <f t="shared" si="24"/>
        <v>1</v>
      </c>
      <c r="T169" s="50" t="str">
        <f t="shared" si="29"/>
        <v>0V8058</v>
      </c>
      <c r="U169" s="19">
        <f t="shared" si="25"/>
        <v>69.517398526479752</v>
      </c>
      <c r="V169" s="19">
        <f t="shared" si="26"/>
        <v>0</v>
      </c>
    </row>
    <row r="170" spans="1:22" x14ac:dyDescent="0.2">
      <c r="A170" s="48" t="s">
        <v>412</v>
      </c>
      <c r="B170" s="48" t="s">
        <v>505</v>
      </c>
      <c r="C170" s="48" t="s">
        <v>507</v>
      </c>
      <c r="D170" s="50" t="s">
        <v>417</v>
      </c>
      <c r="E170" s="47" t="s">
        <v>537</v>
      </c>
      <c r="F170" s="51">
        <f>VLOOKUP($D170,'W19'!$B$3:$N$40,10,FALSE)</f>
        <v>9.5</v>
      </c>
      <c r="G170" s="51">
        <f>VLOOKUP($D170,'W19'!$B$3:$N$40,13,FALSE)</f>
        <v>10.5</v>
      </c>
      <c r="H170" s="52">
        <f>VLOOKUP($D170,'MIS 0V 2019'!$G$3:$V$62,16,FALSE)</f>
        <v>68.873409648902822</v>
      </c>
      <c r="I170" s="52"/>
      <c r="K170" s="50" t="str">
        <f t="shared" si="27"/>
        <v>0V8059</v>
      </c>
      <c r="L170" s="18">
        <v>1</v>
      </c>
      <c r="M170" s="18">
        <v>0</v>
      </c>
      <c r="O170" s="50" t="str">
        <f t="shared" si="28"/>
        <v>0V8059</v>
      </c>
      <c r="P170" s="18">
        <v>1</v>
      </c>
      <c r="Q170" s="18">
        <v>0</v>
      </c>
      <c r="R170" s="46">
        <f t="shared" si="24"/>
        <v>1</v>
      </c>
      <c r="T170" s="50" t="str">
        <f t="shared" si="29"/>
        <v>0V8059</v>
      </c>
      <c r="U170" s="19">
        <f t="shared" si="25"/>
        <v>68.873409648902822</v>
      </c>
      <c r="V170" s="19">
        <f t="shared" si="26"/>
        <v>0</v>
      </c>
    </row>
    <row r="171" spans="1:22" x14ac:dyDescent="0.2">
      <c r="A171" s="48" t="s">
        <v>402</v>
      </c>
      <c r="B171" s="48" t="s">
        <v>501</v>
      </c>
      <c r="C171" s="48" t="s">
        <v>505</v>
      </c>
      <c r="D171" s="50" t="s">
        <v>403</v>
      </c>
      <c r="E171" s="47" t="s">
        <v>537</v>
      </c>
      <c r="F171" s="51">
        <f>VLOOKUP($D171,'W19'!$B$3:$N$40,10,FALSE)</f>
        <v>7.25</v>
      </c>
      <c r="G171" s="51">
        <f>VLOOKUP($D171,'W19'!$B$3:$N$40,13,FALSE)</f>
        <v>8.5</v>
      </c>
      <c r="H171" s="52">
        <f>VLOOKUP($D171,'MIS 0V 2019'!$G$3:$V$62,16,FALSE)</f>
        <v>76.834911759002779</v>
      </c>
      <c r="I171" s="52"/>
      <c r="K171" s="50" t="str">
        <f t="shared" si="27"/>
        <v>0V8060</v>
      </c>
      <c r="L171" s="18">
        <v>1</v>
      </c>
      <c r="M171" s="18">
        <v>0</v>
      </c>
      <c r="O171" s="50" t="str">
        <f t="shared" si="28"/>
        <v>0V8060</v>
      </c>
      <c r="P171" s="18">
        <v>1</v>
      </c>
      <c r="Q171" s="18">
        <v>0</v>
      </c>
      <c r="R171" s="46">
        <f t="shared" si="24"/>
        <v>1</v>
      </c>
      <c r="T171" s="50" t="str">
        <f t="shared" si="29"/>
        <v>0V8060</v>
      </c>
      <c r="U171" s="19">
        <f t="shared" si="25"/>
        <v>76.834911759002779</v>
      </c>
      <c r="V171" s="19">
        <f t="shared" si="26"/>
        <v>0</v>
      </c>
    </row>
    <row r="172" spans="1:22" x14ac:dyDescent="0.2">
      <c r="A172" s="48" t="s">
        <v>401</v>
      </c>
      <c r="B172" s="48" t="s">
        <v>505</v>
      </c>
      <c r="C172" s="48" t="s">
        <v>501</v>
      </c>
      <c r="D172" s="50" t="s">
        <v>404</v>
      </c>
      <c r="E172" s="47" t="s">
        <v>537</v>
      </c>
      <c r="F172" s="51">
        <f>VLOOKUP($D172,'W19'!$B$3:$N$40,10,FALSE)</f>
        <v>5.916666666666667</v>
      </c>
      <c r="G172" s="51">
        <f>VLOOKUP($D172,'W19'!$B$3:$N$40,13,FALSE)</f>
        <v>6.916666666666667</v>
      </c>
      <c r="H172" s="52">
        <f>VLOOKUP($D172,'MIS 0V 2019'!$G$3:$V$62,16,FALSE)</f>
        <v>66.386974750692531</v>
      </c>
      <c r="I172" s="52"/>
      <c r="K172" s="50" t="str">
        <f t="shared" si="27"/>
        <v>0V8061</v>
      </c>
      <c r="L172" s="18">
        <v>1</v>
      </c>
      <c r="M172" s="18">
        <v>0</v>
      </c>
      <c r="O172" s="50" t="str">
        <f t="shared" si="28"/>
        <v>0V8061</v>
      </c>
      <c r="P172" s="18">
        <v>1</v>
      </c>
      <c r="Q172" s="18">
        <v>0</v>
      </c>
      <c r="R172" s="46">
        <f t="shared" si="24"/>
        <v>1</v>
      </c>
      <c r="T172" s="50" t="str">
        <f t="shared" si="29"/>
        <v>0V8061</v>
      </c>
      <c r="U172" s="19">
        <f t="shared" si="25"/>
        <v>66.386974750692531</v>
      </c>
      <c r="V172" s="19">
        <f t="shared" si="26"/>
        <v>0</v>
      </c>
    </row>
    <row r="173" spans="1:22" x14ac:dyDescent="0.2">
      <c r="A173" s="48" t="s">
        <v>427</v>
      </c>
      <c r="B173" s="48" t="s">
        <v>507</v>
      </c>
      <c r="C173" s="48" t="s">
        <v>505</v>
      </c>
      <c r="D173" s="50" t="s">
        <v>433</v>
      </c>
      <c r="E173" s="47" t="s">
        <v>537</v>
      </c>
      <c r="F173" s="51">
        <f>VLOOKUP($D173,'W19'!$B$3:$N$40,10,FALSE)</f>
        <v>14</v>
      </c>
      <c r="G173" s="51">
        <f>VLOOKUP($D173,'W19'!$B$3:$N$40,13,FALSE)</f>
        <v>15.083333333333334</v>
      </c>
      <c r="H173" s="52">
        <f>VLOOKUP($D173,'MIS 0V 2019'!$G$3:$V$62,16,FALSE)</f>
        <v>79.323627044943819</v>
      </c>
      <c r="I173" s="52"/>
      <c r="K173" s="50" t="str">
        <f t="shared" si="27"/>
        <v>0V8062</v>
      </c>
      <c r="L173" s="18">
        <v>1</v>
      </c>
      <c r="M173" s="18">
        <v>0</v>
      </c>
      <c r="O173" s="50" t="str">
        <f t="shared" si="28"/>
        <v>0V8062</v>
      </c>
      <c r="P173" s="18">
        <v>1</v>
      </c>
      <c r="Q173" s="18">
        <v>0</v>
      </c>
      <c r="R173" s="46">
        <f t="shared" si="24"/>
        <v>1</v>
      </c>
      <c r="T173" s="50" t="str">
        <f t="shared" si="29"/>
        <v>0V8062</v>
      </c>
      <c r="U173" s="19">
        <f t="shared" si="25"/>
        <v>79.323627044943819</v>
      </c>
      <c r="V173" s="19">
        <f t="shared" si="26"/>
        <v>0</v>
      </c>
    </row>
    <row r="174" spans="1:22" x14ac:dyDescent="0.2">
      <c r="A174" s="48" t="s">
        <v>412</v>
      </c>
      <c r="B174" s="48" t="s">
        <v>505</v>
      </c>
      <c r="C174" s="48" t="s">
        <v>507</v>
      </c>
      <c r="D174" s="50" t="s">
        <v>418</v>
      </c>
      <c r="E174" s="47" t="s">
        <v>537</v>
      </c>
      <c r="F174" s="51">
        <f>VLOOKUP($D174,'W19'!$B$3:$N$40,10,FALSE)</f>
        <v>10</v>
      </c>
      <c r="G174" s="51">
        <f>VLOOKUP($D174,'W19'!$B$3:$N$40,13,FALSE)</f>
        <v>11</v>
      </c>
      <c r="H174" s="52">
        <f>VLOOKUP($D174,'MIS 0V 2019'!$G$3:$V$62,16,FALSE)</f>
        <v>69.689400634328365</v>
      </c>
      <c r="I174" s="52"/>
      <c r="K174" s="50" t="str">
        <f t="shared" si="27"/>
        <v>0V8063</v>
      </c>
      <c r="L174" s="18">
        <v>1</v>
      </c>
      <c r="M174" s="18">
        <v>0</v>
      </c>
      <c r="O174" s="50" t="str">
        <f t="shared" si="28"/>
        <v>0V8063</v>
      </c>
      <c r="P174" s="18">
        <v>1</v>
      </c>
      <c r="Q174" s="18">
        <v>0</v>
      </c>
      <c r="R174" s="46">
        <f t="shared" si="24"/>
        <v>1</v>
      </c>
      <c r="T174" s="50" t="str">
        <f t="shared" si="29"/>
        <v>0V8063</v>
      </c>
      <c r="U174" s="19">
        <f t="shared" si="25"/>
        <v>69.689400634328365</v>
      </c>
      <c r="V174" s="19">
        <f t="shared" si="26"/>
        <v>0</v>
      </c>
    </row>
    <row r="175" spans="1:22" x14ac:dyDescent="0.2">
      <c r="A175" s="48" t="s">
        <v>427</v>
      </c>
      <c r="B175" s="48" t="s">
        <v>507</v>
      </c>
      <c r="C175" s="48" t="s">
        <v>505</v>
      </c>
      <c r="D175" s="50" t="s">
        <v>435</v>
      </c>
      <c r="E175" s="47" t="s">
        <v>537</v>
      </c>
      <c r="F175" s="51">
        <f>VLOOKUP($D175,'W19'!$B$3:$N$40,10,FALSE)</f>
        <v>12.75</v>
      </c>
      <c r="G175" s="51">
        <f>VLOOKUP($D175,'W19'!$B$3:$N$40,13,FALSE)</f>
        <v>13.833333333333334</v>
      </c>
      <c r="H175" s="52">
        <f>VLOOKUP($D175,'MIS 0V 2019'!$G$3:$V$62,16,FALSE)</f>
        <v>73.019011057926832</v>
      </c>
      <c r="I175" s="52"/>
      <c r="K175" s="50" t="str">
        <f t="shared" si="27"/>
        <v>0V8066</v>
      </c>
      <c r="L175" s="18">
        <v>1</v>
      </c>
      <c r="M175" s="18">
        <v>0</v>
      </c>
      <c r="O175" s="50" t="str">
        <f t="shared" si="28"/>
        <v>0V8066</v>
      </c>
      <c r="P175" s="18">
        <v>1</v>
      </c>
      <c r="Q175" s="18">
        <v>0</v>
      </c>
      <c r="R175" s="46">
        <f t="shared" si="24"/>
        <v>1</v>
      </c>
      <c r="T175" s="50" t="str">
        <f t="shared" si="29"/>
        <v>0V8066</v>
      </c>
      <c r="U175" s="19">
        <f t="shared" si="25"/>
        <v>73.019011057926832</v>
      </c>
      <c r="V175" s="19">
        <f t="shared" si="26"/>
        <v>0</v>
      </c>
    </row>
    <row r="176" spans="1:22" x14ac:dyDescent="0.2">
      <c r="A176" s="48" t="s">
        <v>412</v>
      </c>
      <c r="B176" s="48" t="s">
        <v>505</v>
      </c>
      <c r="C176" s="48" t="s">
        <v>507</v>
      </c>
      <c r="D176" s="50" t="s">
        <v>420</v>
      </c>
      <c r="E176" s="47" t="s">
        <v>537</v>
      </c>
      <c r="F176" s="51">
        <f>VLOOKUP($D176,'W19'!$B$3:$N$40,10,FALSE)</f>
        <v>11.416666666666666</v>
      </c>
      <c r="G176" s="51">
        <f>VLOOKUP($D176,'W19'!$B$3:$N$40,13,FALSE)</f>
        <v>12.416666666666666</v>
      </c>
      <c r="H176" s="52">
        <f>VLOOKUP($D176,'MIS 0V 2019'!$G$3:$V$62,16,FALSE)</f>
        <v>67.829660935384609</v>
      </c>
      <c r="I176" s="52"/>
      <c r="K176" s="50" t="str">
        <f t="shared" si="27"/>
        <v>0V8067</v>
      </c>
      <c r="L176" s="18">
        <v>1</v>
      </c>
      <c r="M176" s="18">
        <v>0</v>
      </c>
      <c r="O176" s="50" t="str">
        <f t="shared" si="28"/>
        <v>0V8067</v>
      </c>
      <c r="P176" s="18">
        <v>1</v>
      </c>
      <c r="Q176" s="18">
        <v>0</v>
      </c>
      <c r="R176" s="46">
        <f t="shared" si="24"/>
        <v>1</v>
      </c>
      <c r="T176" s="50" t="str">
        <f t="shared" si="29"/>
        <v>0V8067</v>
      </c>
      <c r="U176" s="19">
        <f t="shared" si="25"/>
        <v>67.829660935384609</v>
      </c>
      <c r="V176" s="19">
        <f t="shared" si="26"/>
        <v>0</v>
      </c>
    </row>
    <row r="177" spans="1:22" x14ac:dyDescent="0.2">
      <c r="A177" s="48" t="s">
        <v>447</v>
      </c>
      <c r="B177" s="48" t="s">
        <v>506</v>
      </c>
      <c r="C177" s="48" t="s">
        <v>507</v>
      </c>
      <c r="D177" s="50" t="s">
        <v>411</v>
      </c>
      <c r="E177" s="47" t="s">
        <v>537</v>
      </c>
      <c r="F177" s="51">
        <f>VLOOKUP($D177,'W19'!$B$3:$N$40,10,FALSE)</f>
        <v>14.583333333333334</v>
      </c>
      <c r="G177" s="51">
        <f>VLOOKUP($D177,'W19'!$B$3:$N$40,13,FALSE)</f>
        <v>15.5</v>
      </c>
      <c r="H177" s="52">
        <f>VLOOKUP($D177,'MIS 0V 2019'!$G$3:$V$62,16,FALSE)</f>
        <v>95.227870999999993</v>
      </c>
      <c r="I177" s="52"/>
      <c r="K177" s="50" t="str">
        <f t="shared" si="27"/>
        <v>0V8070</v>
      </c>
      <c r="L177" s="18">
        <v>1</v>
      </c>
      <c r="M177" s="18">
        <v>0</v>
      </c>
      <c r="O177" s="50" t="str">
        <f t="shared" si="28"/>
        <v>0V8070</v>
      </c>
      <c r="P177" s="18">
        <v>1</v>
      </c>
      <c r="Q177" s="18">
        <v>0</v>
      </c>
      <c r="R177" s="46">
        <f t="shared" si="24"/>
        <v>1</v>
      </c>
      <c r="T177" s="50" t="str">
        <f t="shared" si="29"/>
        <v>0V8070</v>
      </c>
      <c r="U177" s="19">
        <f t="shared" si="25"/>
        <v>95.227870999999993</v>
      </c>
      <c r="V177" s="19">
        <f t="shared" si="26"/>
        <v>0</v>
      </c>
    </row>
    <row r="178" spans="1:22" x14ac:dyDescent="0.2">
      <c r="A178" s="48" t="s">
        <v>449</v>
      </c>
      <c r="B178" s="48" t="s">
        <v>507</v>
      </c>
      <c r="C178" s="48" t="s">
        <v>506</v>
      </c>
      <c r="D178" s="50" t="s">
        <v>451</v>
      </c>
      <c r="E178" s="47" t="s">
        <v>537</v>
      </c>
      <c r="F178" s="51">
        <f>VLOOKUP($D178,'W19'!$B$3:$N$40,10,FALSE)</f>
        <v>10.333333333333334</v>
      </c>
      <c r="G178" s="51">
        <f>VLOOKUP($D178,'W19'!$B$3:$N$40,13,FALSE)</f>
        <v>11.25</v>
      </c>
      <c r="H178" s="52">
        <f>VLOOKUP($D178,'MIS 0V 2019'!$G$3:$V$62,16,FALSE)</f>
        <v>59.565469387186631</v>
      </c>
      <c r="I178" s="52"/>
      <c r="K178" s="50" t="str">
        <f t="shared" si="27"/>
        <v>0V8071</v>
      </c>
      <c r="L178" s="18">
        <v>1</v>
      </c>
      <c r="M178" s="18">
        <v>0</v>
      </c>
      <c r="O178" s="50" t="str">
        <f t="shared" si="28"/>
        <v>0V8071</v>
      </c>
      <c r="P178" s="18">
        <v>1</v>
      </c>
      <c r="Q178" s="18">
        <v>0</v>
      </c>
      <c r="R178" s="46">
        <f t="shared" si="24"/>
        <v>1</v>
      </c>
      <c r="T178" s="50" t="str">
        <f t="shared" si="29"/>
        <v>0V8071</v>
      </c>
      <c r="U178" s="19">
        <f t="shared" si="25"/>
        <v>59.565469387186631</v>
      </c>
      <c r="V178" s="19">
        <f t="shared" si="26"/>
        <v>0</v>
      </c>
    </row>
    <row r="179" spans="1:22" x14ac:dyDescent="0.2">
      <c r="A179" s="48" t="s">
        <v>427</v>
      </c>
      <c r="B179" s="48" t="s">
        <v>507</v>
      </c>
      <c r="C179" s="48" t="s">
        <v>505</v>
      </c>
      <c r="D179" s="50" t="s">
        <v>436</v>
      </c>
      <c r="E179" s="47" t="s">
        <v>537</v>
      </c>
      <c r="F179" s="51">
        <f>VLOOKUP($D179,'W19'!$B$3:$N$40,10,FALSE)</f>
        <v>13.833333333333334</v>
      </c>
      <c r="G179" s="51">
        <f>VLOOKUP($D179,'W19'!$B$3:$N$40,13,FALSE)</f>
        <v>14.916666666666666</v>
      </c>
      <c r="H179" s="52">
        <f>VLOOKUP($D179,'MIS 0V 2019'!$G$3:$V$62,16,FALSE)</f>
        <v>74.570694005882359</v>
      </c>
      <c r="I179" s="52"/>
      <c r="K179" s="50" t="str">
        <f t="shared" si="27"/>
        <v>0V8072</v>
      </c>
      <c r="L179" s="18">
        <v>1</v>
      </c>
      <c r="M179" s="18">
        <v>0</v>
      </c>
      <c r="O179" s="50" t="str">
        <f t="shared" si="28"/>
        <v>0V8072</v>
      </c>
      <c r="P179" s="18">
        <v>1</v>
      </c>
      <c r="Q179" s="18">
        <v>0</v>
      </c>
      <c r="R179" s="46">
        <f t="shared" si="24"/>
        <v>1</v>
      </c>
      <c r="T179" s="50" t="str">
        <f t="shared" si="29"/>
        <v>0V8072</v>
      </c>
      <c r="U179" s="19">
        <f t="shared" si="25"/>
        <v>74.570694005882359</v>
      </c>
      <c r="V179" s="19">
        <f t="shared" si="26"/>
        <v>0</v>
      </c>
    </row>
    <row r="180" spans="1:22" x14ac:dyDescent="0.2">
      <c r="A180" s="48" t="s">
        <v>412</v>
      </c>
      <c r="B180" s="48" t="s">
        <v>505</v>
      </c>
      <c r="C180" s="48" t="s">
        <v>507</v>
      </c>
      <c r="D180" s="50" t="s">
        <v>421</v>
      </c>
      <c r="E180" s="47" t="s">
        <v>537</v>
      </c>
      <c r="F180" s="51">
        <f>VLOOKUP($D180,'W19'!$B$3:$N$40,10,FALSE)</f>
        <v>12.5</v>
      </c>
      <c r="G180" s="51">
        <f>VLOOKUP($D180,'W19'!$B$3:$N$40,13,FALSE)</f>
        <v>13.5</v>
      </c>
      <c r="H180" s="52">
        <f>VLOOKUP($D180,'MIS 0V 2019'!$G$3:$V$62,16,FALSE)</f>
        <v>67.272649613569314</v>
      </c>
      <c r="I180" s="52"/>
      <c r="K180" s="50" t="str">
        <f t="shared" si="27"/>
        <v>0V8073</v>
      </c>
      <c r="L180" s="18">
        <v>1</v>
      </c>
      <c r="M180" s="18">
        <v>0</v>
      </c>
      <c r="O180" s="50" t="str">
        <f t="shared" si="28"/>
        <v>0V8073</v>
      </c>
      <c r="P180" s="18">
        <v>1</v>
      </c>
      <c r="Q180" s="18">
        <v>0</v>
      </c>
      <c r="R180" s="46">
        <f t="shared" si="24"/>
        <v>1</v>
      </c>
      <c r="T180" s="50" t="str">
        <f t="shared" si="29"/>
        <v>0V8073</v>
      </c>
      <c r="U180" s="19">
        <f t="shared" si="25"/>
        <v>67.272649613569314</v>
      </c>
      <c r="V180" s="19">
        <f t="shared" si="26"/>
        <v>0</v>
      </c>
    </row>
    <row r="181" spans="1:22" x14ac:dyDescent="0.2">
      <c r="A181" s="48" t="s">
        <v>447</v>
      </c>
      <c r="B181" s="48" t="s">
        <v>506</v>
      </c>
      <c r="C181" s="48" t="s">
        <v>507</v>
      </c>
      <c r="D181" s="50" t="s">
        <v>437</v>
      </c>
      <c r="E181" s="47" t="s">
        <v>537</v>
      </c>
      <c r="F181" s="51">
        <f>VLOOKUP($D181,'W19'!$B$3:$N$40,10,FALSE)</f>
        <v>12.75</v>
      </c>
      <c r="G181" s="51">
        <f>VLOOKUP($D181,'W19'!$B$3:$N$40,13,FALSE)</f>
        <v>13.666666666666666</v>
      </c>
      <c r="H181" s="52">
        <f>VLOOKUP($D181,'MIS 0V 2019'!$G$3:$V$62,16,FALSE)</f>
        <v>60.622748000000001</v>
      </c>
      <c r="I181" s="52"/>
      <c r="K181" s="50" t="str">
        <f t="shared" si="27"/>
        <v>0V8074</v>
      </c>
      <c r="L181" s="18">
        <v>1</v>
      </c>
      <c r="M181" s="18">
        <v>0</v>
      </c>
      <c r="O181" s="50" t="str">
        <f t="shared" si="28"/>
        <v>0V8074</v>
      </c>
      <c r="P181" s="18">
        <v>1</v>
      </c>
      <c r="Q181" s="18">
        <v>0</v>
      </c>
      <c r="R181" s="46">
        <f t="shared" si="24"/>
        <v>1</v>
      </c>
      <c r="T181" s="50" t="str">
        <f t="shared" si="29"/>
        <v>0V8074</v>
      </c>
      <c r="U181" s="19">
        <f t="shared" si="25"/>
        <v>60.622748000000001</v>
      </c>
      <c r="V181" s="19">
        <f t="shared" si="26"/>
        <v>0</v>
      </c>
    </row>
    <row r="182" spans="1:22" x14ac:dyDescent="0.2">
      <c r="A182" s="48" t="s">
        <v>449</v>
      </c>
      <c r="B182" s="48" t="s">
        <v>507</v>
      </c>
      <c r="C182" s="48" t="s">
        <v>506</v>
      </c>
      <c r="D182" s="50" t="s">
        <v>452</v>
      </c>
      <c r="E182" s="47" t="s">
        <v>537</v>
      </c>
      <c r="F182" s="51">
        <f>VLOOKUP($D182,'W19'!$B$3:$N$40,10,FALSE)</f>
        <v>11.333333333333334</v>
      </c>
      <c r="G182" s="51">
        <f>VLOOKUP($D182,'W19'!$B$3:$N$40,13,FALSE)</f>
        <v>12.25</v>
      </c>
      <c r="H182" s="52">
        <f>VLOOKUP($D182,'MIS 0V 2019'!$G$3:$V$62,16,FALSE)</f>
        <v>59.884207844444447</v>
      </c>
      <c r="I182" s="52"/>
      <c r="K182" s="50" t="str">
        <f t="shared" si="27"/>
        <v>0V8075</v>
      </c>
      <c r="L182" s="18">
        <v>1</v>
      </c>
      <c r="M182" s="18">
        <v>0</v>
      </c>
      <c r="O182" s="50" t="str">
        <f t="shared" si="28"/>
        <v>0V8075</v>
      </c>
      <c r="P182" s="18">
        <v>1</v>
      </c>
      <c r="Q182" s="18">
        <v>0</v>
      </c>
      <c r="R182" s="46">
        <f t="shared" si="24"/>
        <v>1</v>
      </c>
      <c r="T182" s="50" t="str">
        <f t="shared" si="29"/>
        <v>0V8075</v>
      </c>
      <c r="U182" s="19">
        <f t="shared" si="25"/>
        <v>59.884207844444447</v>
      </c>
      <c r="V182" s="19">
        <f t="shared" si="26"/>
        <v>0</v>
      </c>
    </row>
    <row r="183" spans="1:22" x14ac:dyDescent="0.2">
      <c r="A183" s="48" t="s">
        <v>427</v>
      </c>
      <c r="B183" s="48" t="s">
        <v>507</v>
      </c>
      <c r="C183" s="48" t="s">
        <v>505</v>
      </c>
      <c r="D183" s="50" t="s">
        <v>439</v>
      </c>
      <c r="E183" s="47" t="s">
        <v>537</v>
      </c>
      <c r="F183" s="51">
        <f>VLOOKUP($D183,'W19'!$B$3:$N$40,10,FALSE)</f>
        <v>15.666666666666666</v>
      </c>
      <c r="G183" s="51">
        <f>VLOOKUP($D183,'W19'!$B$3:$N$40,13,FALSE)</f>
        <v>16.75</v>
      </c>
      <c r="H183" s="52">
        <f>VLOOKUP($D183,'MIS 0V 2019'!$G$3:$V$62,16,FALSE)</f>
        <v>72.357853200000008</v>
      </c>
      <c r="I183" s="52"/>
      <c r="K183" s="50" t="str">
        <f t="shared" si="27"/>
        <v>0V8078</v>
      </c>
      <c r="L183" s="18">
        <v>1</v>
      </c>
      <c r="M183" s="18">
        <v>0</v>
      </c>
      <c r="O183" s="50" t="str">
        <f t="shared" si="28"/>
        <v>0V8078</v>
      </c>
      <c r="P183" s="18">
        <v>1</v>
      </c>
      <c r="Q183" s="18">
        <v>0</v>
      </c>
      <c r="R183" s="46">
        <f t="shared" si="24"/>
        <v>1</v>
      </c>
      <c r="T183" s="50" t="str">
        <f t="shared" si="29"/>
        <v>0V8078</v>
      </c>
      <c r="U183" s="19">
        <f t="shared" si="25"/>
        <v>72.357853200000008</v>
      </c>
      <c r="V183" s="19">
        <f t="shared" si="26"/>
        <v>0</v>
      </c>
    </row>
    <row r="184" spans="1:22" x14ac:dyDescent="0.2">
      <c r="A184" s="48" t="s">
        <v>412</v>
      </c>
      <c r="B184" s="48" t="s">
        <v>505</v>
      </c>
      <c r="C184" s="48" t="s">
        <v>507</v>
      </c>
      <c r="D184" s="50" t="s">
        <v>423</v>
      </c>
      <c r="E184" s="47" t="s">
        <v>537</v>
      </c>
      <c r="F184" s="51">
        <f>VLOOKUP($D184,'W19'!$B$3:$N$40,10,FALSE)</f>
        <v>14.333333333333334</v>
      </c>
      <c r="G184" s="51">
        <f>VLOOKUP($D184,'W19'!$B$3:$N$40,13,FALSE)</f>
        <v>15.333333333333334</v>
      </c>
      <c r="H184" s="52">
        <f>VLOOKUP($D184,'MIS 0V 2019'!$G$3:$V$62,16,FALSE)</f>
        <v>67.096270575301205</v>
      </c>
      <c r="I184" s="52"/>
      <c r="K184" s="50" t="str">
        <f t="shared" si="27"/>
        <v>0V8079</v>
      </c>
      <c r="L184" s="18">
        <v>1</v>
      </c>
      <c r="M184" s="18">
        <v>0</v>
      </c>
      <c r="O184" s="50" t="str">
        <f t="shared" si="28"/>
        <v>0V8079</v>
      </c>
      <c r="P184" s="18">
        <v>1</v>
      </c>
      <c r="Q184" s="18">
        <v>0</v>
      </c>
      <c r="R184" s="46">
        <f t="shared" si="24"/>
        <v>1</v>
      </c>
      <c r="T184" s="50" t="str">
        <f t="shared" si="29"/>
        <v>0V8079</v>
      </c>
      <c r="U184" s="19">
        <f t="shared" si="25"/>
        <v>67.096270575301205</v>
      </c>
      <c r="V184" s="19">
        <f t="shared" si="26"/>
        <v>0</v>
      </c>
    </row>
    <row r="185" spans="1:22" x14ac:dyDescent="0.2">
      <c r="A185" s="48" t="s">
        <v>427</v>
      </c>
      <c r="B185" s="48" t="s">
        <v>507</v>
      </c>
      <c r="C185" s="48" t="s">
        <v>505</v>
      </c>
      <c r="D185" s="50" t="s">
        <v>442</v>
      </c>
      <c r="E185" s="47" t="s">
        <v>537</v>
      </c>
      <c r="F185" s="51">
        <f>VLOOKUP($D185,'W19'!$B$3:$N$40,10,FALSE)</f>
        <v>16.75</v>
      </c>
      <c r="G185" s="51">
        <f>VLOOKUP($D185,'W19'!$B$3:$N$40,13,FALSE)</f>
        <v>17.833333333333332</v>
      </c>
      <c r="H185" s="52">
        <f>VLOOKUP($D185,'MIS 0V 2019'!$G$3:$V$62,16,FALSE)</f>
        <v>73.763296504237289</v>
      </c>
      <c r="I185" s="52"/>
      <c r="K185" s="50" t="str">
        <f t="shared" si="27"/>
        <v>0V8084</v>
      </c>
      <c r="L185" s="18">
        <v>1</v>
      </c>
      <c r="M185" s="18">
        <v>0</v>
      </c>
      <c r="O185" s="50" t="str">
        <f t="shared" si="28"/>
        <v>0V8084</v>
      </c>
      <c r="P185" s="18">
        <v>1</v>
      </c>
      <c r="Q185" s="18">
        <v>0</v>
      </c>
      <c r="R185" s="46">
        <f t="shared" si="24"/>
        <v>1</v>
      </c>
      <c r="T185" s="50" t="str">
        <f t="shared" si="29"/>
        <v>0V8084</v>
      </c>
      <c r="U185" s="19">
        <f t="shared" si="25"/>
        <v>73.763296504237289</v>
      </c>
      <c r="V185" s="19">
        <f t="shared" si="26"/>
        <v>0</v>
      </c>
    </row>
    <row r="186" spans="1:22" x14ac:dyDescent="0.2">
      <c r="A186" s="48" t="s">
        <v>412</v>
      </c>
      <c r="B186" s="48" t="s">
        <v>505</v>
      </c>
      <c r="C186" s="48" t="s">
        <v>507</v>
      </c>
      <c r="D186" s="50" t="s">
        <v>426</v>
      </c>
      <c r="E186" s="47" t="s">
        <v>537</v>
      </c>
      <c r="F186" s="51">
        <f>VLOOKUP($D186,'W19'!$B$3:$N$40,10,FALSE)</f>
        <v>15.416666666666666</v>
      </c>
      <c r="G186" s="51">
        <f>VLOOKUP($D186,'W19'!$B$3:$N$40,13,FALSE)</f>
        <v>16.416666666666668</v>
      </c>
      <c r="H186" s="52">
        <f>VLOOKUP($D186,'MIS 0V 2019'!$G$3:$V$62,16,FALSE)</f>
        <v>67.741125715517242</v>
      </c>
      <c r="I186" s="52"/>
      <c r="K186" s="50" t="str">
        <f t="shared" si="27"/>
        <v>0V8085</v>
      </c>
      <c r="L186" s="18">
        <v>1</v>
      </c>
      <c r="M186" s="18">
        <v>0</v>
      </c>
      <c r="O186" s="50" t="str">
        <f t="shared" si="28"/>
        <v>0V8085</v>
      </c>
      <c r="P186" s="18">
        <v>1</v>
      </c>
      <c r="Q186" s="18">
        <v>0</v>
      </c>
      <c r="R186" s="46">
        <f t="shared" si="24"/>
        <v>1</v>
      </c>
      <c r="T186" s="50" t="str">
        <f t="shared" si="29"/>
        <v>0V8085</v>
      </c>
      <c r="U186" s="19">
        <f t="shared" si="25"/>
        <v>67.741125715517242</v>
      </c>
      <c r="V186" s="19">
        <f t="shared" si="26"/>
        <v>0</v>
      </c>
    </row>
    <row r="187" spans="1:22" x14ac:dyDescent="0.2">
      <c r="A187" s="48" t="s">
        <v>381</v>
      </c>
      <c r="B187" s="48" t="s">
        <v>503</v>
      </c>
      <c r="C187" s="48" t="s">
        <v>502</v>
      </c>
      <c r="D187" s="50" t="s">
        <v>386</v>
      </c>
      <c r="E187" s="47" t="s">
        <v>537</v>
      </c>
      <c r="F187" s="51">
        <f>VLOOKUP($D187,'W19'!$B$3:$N$40,10,FALSE)</f>
        <v>10.833333333333334</v>
      </c>
      <c r="G187" s="51">
        <f>VLOOKUP($D187,'W19'!$B$3:$N$40,13,FALSE)</f>
        <v>12.083333333333334</v>
      </c>
      <c r="H187" s="52">
        <f>VLOOKUP($D187,'MIS 0V 2019'!$G$3:$V$62,16,FALSE)</f>
        <v>88.864340588888879</v>
      </c>
      <c r="I187" s="52"/>
      <c r="K187" s="50" t="str">
        <f t="shared" si="27"/>
        <v>0V8202</v>
      </c>
      <c r="L187" s="18">
        <v>1</v>
      </c>
      <c r="M187" s="18">
        <v>0</v>
      </c>
      <c r="O187" s="50" t="str">
        <f t="shared" si="28"/>
        <v>0V8202</v>
      </c>
      <c r="P187" s="18">
        <v>1</v>
      </c>
      <c r="Q187" s="18">
        <v>0</v>
      </c>
      <c r="R187" s="46">
        <f t="shared" si="24"/>
        <v>1</v>
      </c>
      <c r="T187" s="50" t="str">
        <f t="shared" si="29"/>
        <v>0V8202</v>
      </c>
      <c r="U187" s="19">
        <f t="shared" si="25"/>
        <v>88.864340588888879</v>
      </c>
      <c r="V187" s="19">
        <f t="shared" si="26"/>
        <v>0</v>
      </c>
    </row>
    <row r="188" spans="1:22" x14ac:dyDescent="0.2">
      <c r="A188" s="48" t="s">
        <v>382</v>
      </c>
      <c r="B188" s="48" t="s">
        <v>502</v>
      </c>
      <c r="C188" s="48" t="s">
        <v>503</v>
      </c>
      <c r="D188" s="50" t="s">
        <v>383</v>
      </c>
      <c r="E188" s="47" t="s">
        <v>537</v>
      </c>
      <c r="F188" s="51">
        <f>VLOOKUP($D188,'W19'!$B$3:$N$40,10,FALSE)</f>
        <v>12.416666666666666</v>
      </c>
      <c r="G188" s="51">
        <f>VLOOKUP($D188,'W19'!$B$3:$N$40,13,FALSE)</f>
        <v>13.416666666666666</v>
      </c>
      <c r="H188" s="52">
        <f>VLOOKUP($D188,'MIS 0V 2019'!$G$3:$V$62,16,FALSE)</f>
        <v>84.630182583643119</v>
      </c>
      <c r="I188" s="52"/>
      <c r="K188" s="50" t="str">
        <f t="shared" si="27"/>
        <v>0V8203</v>
      </c>
      <c r="L188" s="18">
        <v>1</v>
      </c>
      <c r="M188" s="18">
        <v>0</v>
      </c>
      <c r="O188" s="50" t="str">
        <f t="shared" si="28"/>
        <v>0V8203</v>
      </c>
      <c r="P188" s="18">
        <v>1</v>
      </c>
      <c r="Q188" s="18">
        <v>0</v>
      </c>
      <c r="R188" s="46">
        <f t="shared" si="24"/>
        <v>1</v>
      </c>
      <c r="T188" s="50" t="str">
        <f t="shared" si="29"/>
        <v>0V8203</v>
      </c>
      <c r="U188" s="19">
        <f t="shared" si="25"/>
        <v>84.630182583643119</v>
      </c>
      <c r="V188" s="19">
        <f t="shared" si="26"/>
        <v>0</v>
      </c>
    </row>
    <row r="189" spans="1:22" x14ac:dyDescent="0.2">
      <c r="A189" s="48" t="s">
        <v>381</v>
      </c>
      <c r="B189" s="48" t="s">
        <v>503</v>
      </c>
      <c r="C189" s="48" t="s">
        <v>502</v>
      </c>
      <c r="D189" s="50" t="s">
        <v>387</v>
      </c>
      <c r="E189" s="47" t="s">
        <v>537</v>
      </c>
      <c r="F189" s="51">
        <f>VLOOKUP($D189,'W19'!$B$3:$N$40,10,FALSE)</f>
        <v>13.916666666666666</v>
      </c>
      <c r="G189" s="51">
        <f>VLOOKUP($D189,'W19'!$B$3:$N$40,13,FALSE)</f>
        <v>15.166666666666666</v>
      </c>
      <c r="H189" s="52">
        <f>VLOOKUP($D189,'MIS 0V 2019'!$G$3:$V$62,16,FALSE)</f>
        <v>87.802911797979803</v>
      </c>
      <c r="I189" s="52"/>
      <c r="K189" s="50" t="str">
        <f t="shared" si="27"/>
        <v>0V8204</v>
      </c>
      <c r="L189" s="18">
        <v>1</v>
      </c>
      <c r="M189" s="18">
        <v>0</v>
      </c>
      <c r="O189" s="50" t="str">
        <f t="shared" si="28"/>
        <v>0V8204</v>
      </c>
      <c r="P189" s="18">
        <v>1</v>
      </c>
      <c r="Q189" s="18">
        <v>0</v>
      </c>
      <c r="R189" s="46">
        <f t="shared" ref="R189:R226" si="30">SUM(P189:Q189)</f>
        <v>1</v>
      </c>
      <c r="T189" s="50" t="str">
        <f t="shared" si="29"/>
        <v>0V8204</v>
      </c>
      <c r="U189" s="19">
        <f t="shared" ref="U189:U226" si="31">H189*P189</f>
        <v>87.802911797979803</v>
      </c>
      <c r="V189" s="19">
        <f t="shared" ref="V189:V226" si="32">I189*Q189</f>
        <v>0</v>
      </c>
    </row>
    <row r="190" spans="1:22" x14ac:dyDescent="0.2">
      <c r="A190" s="48" t="s">
        <v>382</v>
      </c>
      <c r="B190" s="48" t="s">
        <v>502</v>
      </c>
      <c r="C190" s="48" t="s">
        <v>503</v>
      </c>
      <c r="D190" s="50" t="s">
        <v>384</v>
      </c>
      <c r="E190" s="47" t="s">
        <v>537</v>
      </c>
      <c r="F190" s="51">
        <f>VLOOKUP($D190,'W19'!$B$3:$N$40,10,FALSE)</f>
        <v>15.5</v>
      </c>
      <c r="G190" s="51">
        <f>VLOOKUP($D190,'W19'!$B$3:$N$40,13,FALSE)</f>
        <v>16.5</v>
      </c>
      <c r="H190" s="52">
        <f>VLOOKUP($D190,'MIS 0V 2019'!$G$3:$V$62,16,FALSE)</f>
        <v>78.435829255892259</v>
      </c>
      <c r="I190" s="52"/>
      <c r="K190" s="50" t="str">
        <f t="shared" si="27"/>
        <v>0V8205</v>
      </c>
      <c r="L190" s="18">
        <v>1</v>
      </c>
      <c r="M190" s="18">
        <v>0</v>
      </c>
      <c r="O190" s="50" t="str">
        <f t="shared" si="28"/>
        <v>0V8205</v>
      </c>
      <c r="P190" s="18">
        <v>1</v>
      </c>
      <c r="Q190" s="18">
        <v>0</v>
      </c>
      <c r="R190" s="46">
        <f t="shared" si="30"/>
        <v>1</v>
      </c>
      <c r="T190" s="50" t="str">
        <f t="shared" si="29"/>
        <v>0V8205</v>
      </c>
      <c r="U190" s="19">
        <f t="shared" si="31"/>
        <v>78.435829255892259</v>
      </c>
      <c r="V190" s="19">
        <f t="shared" si="32"/>
        <v>0</v>
      </c>
    </row>
    <row r="191" spans="1:22" x14ac:dyDescent="0.2">
      <c r="A191" s="48" t="s">
        <v>395</v>
      </c>
      <c r="B191" s="48" t="s">
        <v>509</v>
      </c>
      <c r="C191" s="48" t="s">
        <v>503</v>
      </c>
      <c r="D191" s="50" t="s">
        <v>396</v>
      </c>
      <c r="E191" s="47" t="s">
        <v>537</v>
      </c>
      <c r="F191" s="51">
        <f>VLOOKUP($D191,'W19'!$B$3:$N$40,10,FALSE)</f>
        <v>9.3333333333333339</v>
      </c>
      <c r="G191" s="51">
        <f>VLOOKUP($D191,'W19'!$B$3:$N$40,13,FALSE)</f>
        <v>10.333333333333334</v>
      </c>
      <c r="H191" s="52">
        <f>VLOOKUP($D191,'MIS 0V 2019'!$G$3:$V$62,16,FALSE)</f>
        <v>77.247918645161292</v>
      </c>
      <c r="I191" s="52"/>
      <c r="K191" s="50" t="str">
        <f t="shared" si="27"/>
        <v>0V8312</v>
      </c>
      <c r="L191" s="18">
        <v>1</v>
      </c>
      <c r="M191" s="18">
        <v>0</v>
      </c>
      <c r="O191" s="50" t="str">
        <f t="shared" si="28"/>
        <v>0V8312</v>
      </c>
      <c r="P191" s="18">
        <v>1</v>
      </c>
      <c r="Q191" s="18">
        <v>0</v>
      </c>
      <c r="R191" s="46">
        <f t="shared" si="30"/>
        <v>1</v>
      </c>
      <c r="T191" s="50" t="str">
        <f t="shared" si="29"/>
        <v>0V8312</v>
      </c>
      <c r="U191" s="19">
        <f t="shared" si="31"/>
        <v>77.247918645161292</v>
      </c>
      <c r="V191" s="19">
        <f t="shared" si="32"/>
        <v>0</v>
      </c>
    </row>
    <row r="192" spans="1:22" x14ac:dyDescent="0.2">
      <c r="A192" s="48" t="s">
        <v>393</v>
      </c>
      <c r="B192" s="48" t="s">
        <v>503</v>
      </c>
      <c r="C192" s="48" t="s">
        <v>509</v>
      </c>
      <c r="D192" s="50" t="s">
        <v>394</v>
      </c>
      <c r="E192" s="47" t="s">
        <v>537</v>
      </c>
      <c r="F192" s="51">
        <f>VLOOKUP($D192,'W19'!$B$3:$N$40,10,FALSE)</f>
        <v>8</v>
      </c>
      <c r="G192" s="51">
        <f>VLOOKUP($D192,'W19'!$B$3:$N$40,13,FALSE)</f>
        <v>9</v>
      </c>
      <c r="H192" s="52">
        <f>VLOOKUP($D192,'MIS 0V 2019'!$G$3:$V$62,16,FALSE)</f>
        <v>77.020164696485622</v>
      </c>
      <c r="I192" s="52"/>
      <c r="K192" s="50" t="str">
        <f t="shared" si="27"/>
        <v>0V8313</v>
      </c>
      <c r="L192" s="18">
        <v>1</v>
      </c>
      <c r="M192" s="18">
        <v>0</v>
      </c>
      <c r="O192" s="50" t="str">
        <f t="shared" si="28"/>
        <v>0V8313</v>
      </c>
      <c r="P192" s="18">
        <v>1</v>
      </c>
      <c r="Q192" s="18">
        <v>0</v>
      </c>
      <c r="R192" s="46">
        <f t="shared" si="30"/>
        <v>1</v>
      </c>
      <c r="T192" s="50" t="str">
        <f t="shared" si="29"/>
        <v>0V8313</v>
      </c>
      <c r="U192" s="19">
        <f t="shared" si="31"/>
        <v>77.020164696485622</v>
      </c>
      <c r="V192" s="19">
        <f t="shared" si="32"/>
        <v>0</v>
      </c>
    </row>
    <row r="193" spans="1:22" x14ac:dyDescent="0.2">
      <c r="A193" s="48" t="s">
        <v>391</v>
      </c>
      <c r="B193" s="48" t="s">
        <v>508</v>
      </c>
      <c r="C193" s="48" t="s">
        <v>503</v>
      </c>
      <c r="D193" s="50" t="s">
        <v>392</v>
      </c>
      <c r="E193" s="47" t="s">
        <v>537</v>
      </c>
      <c r="F193" s="51">
        <f>VLOOKUP($D193,'W19'!$B$3:$N$40,10,FALSE)</f>
        <v>19.166666666666668</v>
      </c>
      <c r="G193" s="51">
        <f>VLOOKUP($D193,'W19'!$B$3:$N$40,13,FALSE)</f>
        <v>20.5</v>
      </c>
      <c r="H193" s="52">
        <f>VLOOKUP($D193,'MIS 0V 2019'!$G$3:$V$62,16,FALSE)</f>
        <v>107.58616407122507</v>
      </c>
      <c r="I193" s="52"/>
      <c r="K193" s="50" t="str">
        <f t="shared" si="27"/>
        <v>0V8592</v>
      </c>
      <c r="L193" s="18">
        <v>1</v>
      </c>
      <c r="M193" s="18">
        <v>0</v>
      </c>
      <c r="O193" s="50" t="str">
        <f t="shared" si="28"/>
        <v>0V8592</v>
      </c>
      <c r="P193" s="18">
        <v>1</v>
      </c>
      <c r="Q193" s="18">
        <v>0</v>
      </c>
      <c r="R193" s="46">
        <f t="shared" si="30"/>
        <v>1</v>
      </c>
      <c r="T193" s="50" t="str">
        <f t="shared" si="29"/>
        <v>0V8592</v>
      </c>
      <c r="U193" s="19">
        <f t="shared" si="31"/>
        <v>107.58616407122507</v>
      </c>
      <c r="V193" s="19">
        <f t="shared" si="32"/>
        <v>0</v>
      </c>
    </row>
    <row r="194" spans="1:22" x14ac:dyDescent="0.2">
      <c r="A194" s="48" t="s">
        <v>389</v>
      </c>
      <c r="B194" s="48" t="s">
        <v>503</v>
      </c>
      <c r="C194" s="48" t="s">
        <v>508</v>
      </c>
      <c r="D194" s="50" t="s">
        <v>390</v>
      </c>
      <c r="E194" s="47" t="s">
        <v>537</v>
      </c>
      <c r="F194" s="51">
        <f>VLOOKUP($D194,'W19'!$B$3:$N$40,10,FALSE)</f>
        <v>17.333333333333332</v>
      </c>
      <c r="G194" s="51">
        <f>VLOOKUP($D194,'W19'!$B$3:$N$40,13,FALSE)</f>
        <v>18.833333333333332</v>
      </c>
      <c r="H194" s="52">
        <f>VLOOKUP($D194,'MIS 0V 2019'!$G$3:$V$62,16,FALSE)</f>
        <v>108.05564921428572</v>
      </c>
      <c r="I194" s="52"/>
      <c r="K194" s="50" t="str">
        <f t="shared" si="27"/>
        <v>0V8593</v>
      </c>
      <c r="L194" s="18">
        <v>1</v>
      </c>
      <c r="M194" s="18">
        <v>0</v>
      </c>
      <c r="O194" s="50" t="str">
        <f t="shared" si="28"/>
        <v>0V8593</v>
      </c>
      <c r="P194" s="18">
        <v>1</v>
      </c>
      <c r="Q194" s="18">
        <v>0</v>
      </c>
      <c r="R194" s="46">
        <f t="shared" si="30"/>
        <v>1</v>
      </c>
      <c r="T194" s="50" t="str">
        <f t="shared" si="29"/>
        <v>0V8593</v>
      </c>
      <c r="U194" s="19">
        <f t="shared" si="31"/>
        <v>108.05564921428572</v>
      </c>
      <c r="V194" s="19">
        <f t="shared" si="32"/>
        <v>0</v>
      </c>
    </row>
    <row r="195" spans="1:22" x14ac:dyDescent="0.2">
      <c r="A195" s="48" t="s">
        <v>445</v>
      </c>
      <c r="B195" s="48" t="s">
        <v>510</v>
      </c>
      <c r="C195" s="48" t="s">
        <v>505</v>
      </c>
      <c r="D195" s="50" t="s">
        <v>446</v>
      </c>
      <c r="E195" s="47" t="s">
        <v>538</v>
      </c>
      <c r="F195" s="51">
        <f>VLOOKUP($D195,'W19'!$B$3:$N$40,10,FALSE)</f>
        <v>7.083333333333333</v>
      </c>
      <c r="G195" s="51">
        <f>VLOOKUP($D195,'W19'!$B$3:$N$40,13,FALSE)</f>
        <v>8</v>
      </c>
      <c r="H195" s="52">
        <f>VLOOKUP($D195,'MIS 0V 2019'!$G$3:$V$62,16,FALSE)</f>
        <v>66.77857315</v>
      </c>
      <c r="I195" s="52"/>
      <c r="K195" s="50" t="str">
        <f>D195</f>
        <v>0V8002</v>
      </c>
      <c r="L195" s="18">
        <v>1</v>
      </c>
      <c r="M195" s="18">
        <v>0</v>
      </c>
      <c r="O195" s="50" t="str">
        <f>D195</f>
        <v>0V8002</v>
      </c>
      <c r="P195" s="18">
        <v>1</v>
      </c>
      <c r="Q195" s="18">
        <v>0</v>
      </c>
      <c r="R195" s="46">
        <f t="shared" si="30"/>
        <v>1</v>
      </c>
      <c r="T195" s="50" t="str">
        <f>D195</f>
        <v>0V8002</v>
      </c>
      <c r="U195" s="19">
        <f t="shared" si="31"/>
        <v>66.77857315</v>
      </c>
      <c r="V195" s="19">
        <f t="shared" si="32"/>
        <v>0</v>
      </c>
    </row>
    <row r="196" spans="1:22" x14ac:dyDescent="0.2">
      <c r="A196" s="48" t="s">
        <v>443</v>
      </c>
      <c r="B196" s="48" t="s">
        <v>505</v>
      </c>
      <c r="C196" s="48" t="s">
        <v>510</v>
      </c>
      <c r="D196" s="50" t="s">
        <v>444</v>
      </c>
      <c r="E196" s="47" t="s">
        <v>538</v>
      </c>
      <c r="F196" s="51">
        <f>VLOOKUP($D196,'W19'!$B$3:$N$40,10,FALSE)</f>
        <v>5.916666666666667</v>
      </c>
      <c r="G196" s="51">
        <f>VLOOKUP($D196,'W19'!$B$3:$N$40,13,FALSE)</f>
        <v>6.75</v>
      </c>
      <c r="H196" s="52">
        <f>VLOOKUP($D196,'MIS 0V 2019'!$G$3:$V$62,16,FALSE)</f>
        <v>55.518596386111113</v>
      </c>
      <c r="I196" s="52"/>
      <c r="K196" s="50" t="str">
        <f t="shared" ref="K196:K232" si="33">D196</f>
        <v>0V8003</v>
      </c>
      <c r="L196" s="18">
        <v>1</v>
      </c>
      <c r="M196" s="18">
        <v>0</v>
      </c>
      <c r="O196" s="50" t="str">
        <f t="shared" ref="O196:O232" si="34">D196</f>
        <v>0V8003</v>
      </c>
      <c r="P196" s="18">
        <v>1</v>
      </c>
      <c r="Q196" s="18">
        <v>0</v>
      </c>
      <c r="R196" s="46">
        <f t="shared" si="30"/>
        <v>1</v>
      </c>
      <c r="T196" s="50" t="str">
        <f t="shared" ref="T196:T232" si="35">D196</f>
        <v>0V8003</v>
      </c>
      <c r="U196" s="19">
        <f t="shared" si="31"/>
        <v>55.518596386111113</v>
      </c>
      <c r="V196" s="19">
        <f t="shared" si="32"/>
        <v>0</v>
      </c>
    </row>
    <row r="197" spans="1:22" x14ac:dyDescent="0.2">
      <c r="A197" s="48" t="s">
        <v>399</v>
      </c>
      <c r="B197" s="48" t="s">
        <v>506</v>
      </c>
      <c r="C197" s="48" t="s">
        <v>504</v>
      </c>
      <c r="D197" s="50" t="s">
        <v>400</v>
      </c>
      <c r="E197" s="47" t="s">
        <v>538</v>
      </c>
      <c r="F197" s="51">
        <f>VLOOKUP($D197,'W19'!$B$3:$N$40,10,FALSE)</f>
        <v>11.75</v>
      </c>
      <c r="G197" s="51">
        <f>VLOOKUP($D197,'W19'!$B$3:$N$40,13,FALSE)</f>
        <v>12.666666666666666</v>
      </c>
      <c r="H197" s="52">
        <f>VLOOKUP($D197,'MIS 0V 2019'!$G$3:$V$62,16,FALSE)</f>
        <v>68.335595052631575</v>
      </c>
      <c r="I197" s="52"/>
      <c r="K197" s="50" t="str">
        <f t="shared" si="33"/>
        <v>0V8014</v>
      </c>
      <c r="L197" s="18">
        <v>1</v>
      </c>
      <c r="M197" s="18">
        <v>0</v>
      </c>
      <c r="O197" s="50" t="str">
        <f t="shared" si="34"/>
        <v>0V8014</v>
      </c>
      <c r="P197" s="18">
        <v>1</v>
      </c>
      <c r="Q197" s="18">
        <v>0</v>
      </c>
      <c r="R197" s="46">
        <f t="shared" si="30"/>
        <v>1</v>
      </c>
      <c r="T197" s="50" t="str">
        <f t="shared" si="35"/>
        <v>0V8014</v>
      </c>
      <c r="U197" s="19">
        <f t="shared" si="31"/>
        <v>68.335595052631575</v>
      </c>
      <c r="V197" s="19">
        <f t="shared" si="32"/>
        <v>0</v>
      </c>
    </row>
    <row r="198" spans="1:22" x14ac:dyDescent="0.2">
      <c r="A198" s="48" t="s">
        <v>397</v>
      </c>
      <c r="B198" s="48" t="s">
        <v>504</v>
      </c>
      <c r="C198" s="48" t="s">
        <v>506</v>
      </c>
      <c r="D198" s="50" t="s">
        <v>398</v>
      </c>
      <c r="E198" s="47" t="s">
        <v>538</v>
      </c>
      <c r="F198" s="51">
        <f>VLOOKUP($D198,'W19'!$B$3:$N$40,10,FALSE)</f>
        <v>13.166666666666666</v>
      </c>
      <c r="G198" s="51">
        <f>VLOOKUP($D198,'W19'!$B$3:$N$40,13,FALSE)</f>
        <v>14.083333333333334</v>
      </c>
      <c r="H198" s="52">
        <f>VLOOKUP($D198,'MIS 0V 2019'!$G$3:$V$62,16,FALSE)</f>
        <v>67.313080888888891</v>
      </c>
      <c r="I198" s="52"/>
      <c r="K198" s="50" t="str">
        <f t="shared" si="33"/>
        <v>0V8015</v>
      </c>
      <c r="L198" s="18">
        <v>1</v>
      </c>
      <c r="M198" s="18">
        <v>0</v>
      </c>
      <c r="O198" s="50" t="str">
        <f t="shared" si="34"/>
        <v>0V8015</v>
      </c>
      <c r="P198" s="18">
        <v>1</v>
      </c>
      <c r="Q198" s="18">
        <v>0</v>
      </c>
      <c r="R198" s="46">
        <f t="shared" si="30"/>
        <v>1</v>
      </c>
      <c r="T198" s="50" t="str">
        <f t="shared" si="35"/>
        <v>0V8015</v>
      </c>
      <c r="U198" s="19">
        <f t="shared" si="31"/>
        <v>67.313080888888891</v>
      </c>
      <c r="V198" s="19">
        <f t="shared" si="32"/>
        <v>0</v>
      </c>
    </row>
    <row r="199" spans="1:22" x14ac:dyDescent="0.2">
      <c r="A199" s="48" t="s">
        <v>427</v>
      </c>
      <c r="B199" s="48" t="s">
        <v>507</v>
      </c>
      <c r="C199" s="48" t="s">
        <v>505</v>
      </c>
      <c r="D199" s="50" t="s">
        <v>428</v>
      </c>
      <c r="E199" s="47" t="s">
        <v>538</v>
      </c>
      <c r="F199" s="51">
        <f>VLOOKUP($D199,'W19'!$B$3:$N$40,10,FALSE)</f>
        <v>7.25</v>
      </c>
      <c r="G199" s="51">
        <f>VLOOKUP($D199,'W19'!$B$3:$N$40,13,FALSE)</f>
        <v>8.3333333333333339</v>
      </c>
      <c r="H199" s="52">
        <f>VLOOKUP($D199,'MIS 0V 2019'!$G$3:$V$62,16,FALSE)</f>
        <v>69.74111944444445</v>
      </c>
      <c r="I199" s="52"/>
      <c r="K199" s="50" t="str">
        <f t="shared" si="33"/>
        <v>0V8050</v>
      </c>
      <c r="L199" s="18">
        <v>1</v>
      </c>
      <c r="M199" s="18">
        <v>0</v>
      </c>
      <c r="O199" s="50" t="str">
        <f t="shared" si="34"/>
        <v>0V8050</v>
      </c>
      <c r="P199" s="18">
        <v>1</v>
      </c>
      <c r="Q199" s="18">
        <v>0</v>
      </c>
      <c r="R199" s="46">
        <f t="shared" si="30"/>
        <v>1</v>
      </c>
      <c r="T199" s="50" t="str">
        <f t="shared" si="35"/>
        <v>0V8050</v>
      </c>
      <c r="U199" s="19">
        <f t="shared" si="31"/>
        <v>69.74111944444445</v>
      </c>
      <c r="V199" s="19">
        <f t="shared" si="32"/>
        <v>0</v>
      </c>
    </row>
    <row r="200" spans="1:22" x14ac:dyDescent="0.2">
      <c r="A200" s="48" t="s">
        <v>412</v>
      </c>
      <c r="B200" s="48" t="s">
        <v>505</v>
      </c>
      <c r="C200" s="48" t="s">
        <v>507</v>
      </c>
      <c r="D200" s="50" t="s">
        <v>413</v>
      </c>
      <c r="E200" s="47" t="s">
        <v>538</v>
      </c>
      <c r="F200" s="51">
        <f>VLOOKUP($D200,'W19'!$B$3:$N$40,10,FALSE)</f>
        <v>5.916666666666667</v>
      </c>
      <c r="G200" s="51">
        <f>VLOOKUP($D200,'W19'!$B$3:$N$40,13,FALSE)</f>
        <v>6.916666666666667</v>
      </c>
      <c r="H200" s="52">
        <f>VLOOKUP($D200,'MIS 0V 2019'!$G$3:$V$62,16,FALSE)</f>
        <v>62.486064539062497</v>
      </c>
      <c r="I200" s="52"/>
      <c r="K200" s="50" t="str">
        <f t="shared" si="33"/>
        <v>0V8051</v>
      </c>
      <c r="L200" s="18">
        <v>1</v>
      </c>
      <c r="M200" s="18">
        <v>0</v>
      </c>
      <c r="O200" s="50" t="str">
        <f t="shared" si="34"/>
        <v>0V8051</v>
      </c>
      <c r="P200" s="18">
        <v>1</v>
      </c>
      <c r="Q200" s="18">
        <v>0</v>
      </c>
      <c r="R200" s="46">
        <f t="shared" si="30"/>
        <v>1</v>
      </c>
      <c r="T200" s="50" t="str">
        <f t="shared" si="35"/>
        <v>0V8051</v>
      </c>
      <c r="U200" s="19">
        <f t="shared" si="31"/>
        <v>62.486064539062497</v>
      </c>
      <c r="V200" s="19">
        <f t="shared" si="32"/>
        <v>0</v>
      </c>
    </row>
    <row r="201" spans="1:22" x14ac:dyDescent="0.2">
      <c r="A201" s="48" t="s">
        <v>427</v>
      </c>
      <c r="B201" s="48" t="s">
        <v>507</v>
      </c>
      <c r="C201" s="48" t="s">
        <v>505</v>
      </c>
      <c r="D201" s="50" t="s">
        <v>429</v>
      </c>
      <c r="E201" s="47" t="s">
        <v>538</v>
      </c>
      <c r="F201" s="51">
        <f>VLOOKUP($D201,'W19'!$B$3:$N$40,10,FALSE)</f>
        <v>8.3333333333333339</v>
      </c>
      <c r="G201" s="51">
        <f>VLOOKUP($D201,'W19'!$B$3:$N$40,13,FALSE)</f>
        <v>9.4166666666666661</v>
      </c>
      <c r="H201" s="52">
        <f>VLOOKUP($D201,'MIS 0V 2019'!$G$3:$V$62,16,FALSE)</f>
        <v>69.686721040540547</v>
      </c>
      <c r="I201" s="52"/>
      <c r="K201" s="50" t="str">
        <f t="shared" si="33"/>
        <v>0V8052</v>
      </c>
      <c r="L201" s="18">
        <v>1</v>
      </c>
      <c r="M201" s="18">
        <v>0</v>
      </c>
      <c r="O201" s="50" t="str">
        <f t="shared" si="34"/>
        <v>0V8052</v>
      </c>
      <c r="P201" s="18">
        <v>1</v>
      </c>
      <c r="Q201" s="18">
        <v>0</v>
      </c>
      <c r="R201" s="46">
        <f t="shared" si="30"/>
        <v>1</v>
      </c>
      <c r="T201" s="50" t="str">
        <f t="shared" si="35"/>
        <v>0V8052</v>
      </c>
      <c r="U201" s="19">
        <f t="shared" si="31"/>
        <v>69.686721040540547</v>
      </c>
      <c r="V201" s="19">
        <f t="shared" si="32"/>
        <v>0</v>
      </c>
    </row>
    <row r="202" spans="1:22" x14ac:dyDescent="0.2">
      <c r="A202" s="48" t="s">
        <v>412</v>
      </c>
      <c r="B202" s="48" t="s">
        <v>505</v>
      </c>
      <c r="C202" s="48" t="s">
        <v>507</v>
      </c>
      <c r="D202" s="50" t="s">
        <v>414</v>
      </c>
      <c r="E202" s="47" t="s">
        <v>538</v>
      </c>
      <c r="F202" s="51">
        <f>VLOOKUP($D202,'W19'!$B$3:$N$40,10,FALSE)</f>
        <v>7</v>
      </c>
      <c r="G202" s="51">
        <f>VLOOKUP($D202,'W19'!$B$3:$N$40,13,FALSE)</f>
        <v>8</v>
      </c>
      <c r="H202" s="52">
        <f>VLOOKUP($D202,'MIS 0V 2019'!$G$3:$V$62,16,FALSE)</f>
        <v>64.965689222602734</v>
      </c>
      <c r="I202" s="52"/>
      <c r="K202" s="50" t="str">
        <f t="shared" si="33"/>
        <v>0V8053</v>
      </c>
      <c r="L202" s="18">
        <v>1</v>
      </c>
      <c r="M202" s="18">
        <v>0</v>
      </c>
      <c r="O202" s="50" t="str">
        <f t="shared" si="34"/>
        <v>0V8053</v>
      </c>
      <c r="P202" s="18">
        <v>1</v>
      </c>
      <c r="Q202" s="18">
        <v>0</v>
      </c>
      <c r="R202" s="46">
        <f t="shared" si="30"/>
        <v>1</v>
      </c>
      <c r="T202" s="50" t="str">
        <f t="shared" si="35"/>
        <v>0V8053</v>
      </c>
      <c r="U202" s="19">
        <f t="shared" si="31"/>
        <v>64.965689222602734</v>
      </c>
      <c r="V202" s="19">
        <f t="shared" si="32"/>
        <v>0</v>
      </c>
    </row>
    <row r="203" spans="1:22" x14ac:dyDescent="0.2">
      <c r="A203" s="48" t="s">
        <v>427</v>
      </c>
      <c r="B203" s="48" t="s">
        <v>507</v>
      </c>
      <c r="C203" s="48" t="s">
        <v>505</v>
      </c>
      <c r="D203" s="50" t="s">
        <v>430</v>
      </c>
      <c r="E203" s="47" t="s">
        <v>538</v>
      </c>
      <c r="F203" s="51">
        <f>VLOOKUP($D203,'W19'!$B$3:$N$40,10,FALSE)</f>
        <v>9.8333333333333339</v>
      </c>
      <c r="G203" s="51">
        <f>VLOOKUP($D203,'W19'!$B$3:$N$40,13,FALSE)</f>
        <v>10.916666666666666</v>
      </c>
      <c r="H203" s="52">
        <f>VLOOKUP($D203,'MIS 0V 2019'!$G$3:$V$62,16,FALSE)</f>
        <v>71.034231354740072</v>
      </c>
      <c r="I203" s="52"/>
      <c r="K203" s="50" t="str">
        <f t="shared" si="33"/>
        <v>0V8054</v>
      </c>
      <c r="L203" s="18">
        <v>1</v>
      </c>
      <c r="M203" s="18">
        <v>0</v>
      </c>
      <c r="O203" s="50" t="str">
        <f t="shared" si="34"/>
        <v>0V8054</v>
      </c>
      <c r="P203" s="18">
        <v>1</v>
      </c>
      <c r="Q203" s="18">
        <v>0</v>
      </c>
      <c r="R203" s="46">
        <f t="shared" si="30"/>
        <v>1</v>
      </c>
      <c r="T203" s="50" t="str">
        <f t="shared" si="35"/>
        <v>0V8054</v>
      </c>
      <c r="U203" s="19">
        <f t="shared" si="31"/>
        <v>71.034231354740072</v>
      </c>
      <c r="V203" s="19">
        <f t="shared" si="32"/>
        <v>0</v>
      </c>
    </row>
    <row r="204" spans="1:22" x14ac:dyDescent="0.2">
      <c r="A204" s="48" t="s">
        <v>412</v>
      </c>
      <c r="B204" s="48" t="s">
        <v>505</v>
      </c>
      <c r="C204" s="48" t="s">
        <v>507</v>
      </c>
      <c r="D204" s="50" t="s">
        <v>415</v>
      </c>
      <c r="E204" s="47" t="s">
        <v>538</v>
      </c>
      <c r="F204" s="51">
        <f>VLOOKUP($D204,'W19'!$B$3:$N$40,10,FALSE)</f>
        <v>8.5</v>
      </c>
      <c r="G204" s="51">
        <f>VLOOKUP($D204,'W19'!$B$3:$N$40,13,FALSE)</f>
        <v>9.5</v>
      </c>
      <c r="H204" s="52">
        <f>VLOOKUP($D204,'MIS 0V 2019'!$G$3:$V$62,16,FALSE)</f>
        <v>67.099067873846153</v>
      </c>
      <c r="I204" s="52"/>
      <c r="K204" s="50" t="str">
        <f t="shared" si="33"/>
        <v>0V8055</v>
      </c>
      <c r="L204" s="18">
        <v>1</v>
      </c>
      <c r="M204" s="18">
        <v>0</v>
      </c>
      <c r="O204" s="50" t="str">
        <f t="shared" si="34"/>
        <v>0V8055</v>
      </c>
      <c r="P204" s="18">
        <v>1</v>
      </c>
      <c r="Q204" s="18">
        <v>0</v>
      </c>
      <c r="R204" s="46">
        <f t="shared" si="30"/>
        <v>1</v>
      </c>
      <c r="T204" s="50" t="str">
        <f t="shared" si="35"/>
        <v>0V8055</v>
      </c>
      <c r="U204" s="19">
        <f t="shared" si="31"/>
        <v>67.099067873846153</v>
      </c>
      <c r="V204" s="19">
        <f t="shared" si="32"/>
        <v>0</v>
      </c>
    </row>
    <row r="205" spans="1:22" x14ac:dyDescent="0.2">
      <c r="A205" s="48" t="s">
        <v>427</v>
      </c>
      <c r="B205" s="48" t="s">
        <v>507</v>
      </c>
      <c r="C205" s="48" t="s">
        <v>505</v>
      </c>
      <c r="D205" s="50" t="s">
        <v>431</v>
      </c>
      <c r="E205" s="47" t="s">
        <v>538</v>
      </c>
      <c r="F205" s="51">
        <f>VLOOKUP($D205,'W19'!$B$3:$N$40,10,FALSE)</f>
        <v>15.916666666666666</v>
      </c>
      <c r="G205" s="51">
        <f>VLOOKUP($D205,'W19'!$B$3:$N$40,13,FALSE)</f>
        <v>17</v>
      </c>
      <c r="H205" s="52">
        <f>VLOOKUP($D205,'MIS 0V 2019'!$G$3:$V$62,16,FALSE)</f>
        <v>74.012473662889519</v>
      </c>
      <c r="I205" s="52"/>
      <c r="K205" s="50" t="str">
        <f t="shared" si="33"/>
        <v>0V8056</v>
      </c>
      <c r="L205" s="18">
        <v>1</v>
      </c>
      <c r="M205" s="18">
        <v>0</v>
      </c>
      <c r="O205" s="50" t="str">
        <f t="shared" si="34"/>
        <v>0V8056</v>
      </c>
      <c r="P205" s="18">
        <v>1</v>
      </c>
      <c r="Q205" s="18">
        <v>0</v>
      </c>
      <c r="R205" s="46">
        <f t="shared" si="30"/>
        <v>1</v>
      </c>
      <c r="T205" s="50" t="str">
        <f t="shared" si="35"/>
        <v>0V8056</v>
      </c>
      <c r="U205" s="19">
        <f t="shared" si="31"/>
        <v>74.012473662889519</v>
      </c>
      <c r="V205" s="19">
        <f t="shared" si="32"/>
        <v>0</v>
      </c>
    </row>
    <row r="206" spans="1:22" x14ac:dyDescent="0.2">
      <c r="A206" s="48" t="s">
        <v>412</v>
      </c>
      <c r="B206" s="48" t="s">
        <v>505</v>
      </c>
      <c r="C206" s="48" t="s">
        <v>507</v>
      </c>
      <c r="D206" s="50" t="s">
        <v>416</v>
      </c>
      <c r="E206" s="47" t="s">
        <v>538</v>
      </c>
      <c r="F206" s="51">
        <f>VLOOKUP($D206,'W19'!$B$3:$N$40,10,FALSE)</f>
        <v>9</v>
      </c>
      <c r="G206" s="51">
        <f>VLOOKUP($D206,'W19'!$B$3:$N$40,13,FALSE)</f>
        <v>10</v>
      </c>
      <c r="H206" s="52">
        <f>VLOOKUP($D206,'MIS 0V 2019'!$G$3:$V$62,16,FALSE)</f>
        <v>67.875730160112369</v>
      </c>
      <c r="I206" s="52"/>
      <c r="K206" s="50" t="str">
        <f t="shared" si="33"/>
        <v>0V8057</v>
      </c>
      <c r="L206" s="18">
        <v>1</v>
      </c>
      <c r="M206" s="18">
        <v>0</v>
      </c>
      <c r="O206" s="50" t="str">
        <f t="shared" si="34"/>
        <v>0V8057</v>
      </c>
      <c r="P206" s="18">
        <v>1</v>
      </c>
      <c r="Q206" s="18">
        <v>0</v>
      </c>
      <c r="R206" s="46">
        <f t="shared" si="30"/>
        <v>1</v>
      </c>
      <c r="T206" s="50" t="str">
        <f t="shared" si="35"/>
        <v>0V8057</v>
      </c>
      <c r="U206" s="19">
        <f t="shared" si="31"/>
        <v>67.875730160112369</v>
      </c>
      <c r="V206" s="19">
        <f t="shared" si="32"/>
        <v>0</v>
      </c>
    </row>
    <row r="207" spans="1:22" x14ac:dyDescent="0.2">
      <c r="A207" s="48" t="s">
        <v>427</v>
      </c>
      <c r="B207" s="48" t="s">
        <v>507</v>
      </c>
      <c r="C207" s="48" t="s">
        <v>505</v>
      </c>
      <c r="D207" s="50" t="s">
        <v>432</v>
      </c>
      <c r="E207" s="47" t="s">
        <v>538</v>
      </c>
      <c r="F207" s="51">
        <f>VLOOKUP($D207,'W19'!$B$3:$N$40,10,FALSE)</f>
        <v>10.916666666666666</v>
      </c>
      <c r="G207" s="51">
        <f>VLOOKUP($D207,'W19'!$B$3:$N$40,13,FALSE)</f>
        <v>12</v>
      </c>
      <c r="H207" s="52">
        <f>VLOOKUP($D207,'MIS 0V 2019'!$G$3:$V$62,16,FALSE)</f>
        <v>69.517398526479752</v>
      </c>
      <c r="I207" s="52"/>
      <c r="K207" s="50" t="str">
        <f t="shared" si="33"/>
        <v>0V8058</v>
      </c>
      <c r="L207" s="18">
        <v>1</v>
      </c>
      <c r="M207" s="18">
        <v>0</v>
      </c>
      <c r="O207" s="50" t="str">
        <f t="shared" si="34"/>
        <v>0V8058</v>
      </c>
      <c r="P207" s="18">
        <v>1</v>
      </c>
      <c r="Q207" s="18">
        <v>0</v>
      </c>
      <c r="R207" s="46">
        <f t="shared" si="30"/>
        <v>1</v>
      </c>
      <c r="T207" s="50" t="str">
        <f t="shared" si="35"/>
        <v>0V8058</v>
      </c>
      <c r="U207" s="19">
        <f t="shared" si="31"/>
        <v>69.517398526479752</v>
      </c>
      <c r="V207" s="19">
        <f t="shared" si="32"/>
        <v>0</v>
      </c>
    </row>
    <row r="208" spans="1:22" x14ac:dyDescent="0.2">
      <c r="A208" s="48" t="s">
        <v>412</v>
      </c>
      <c r="B208" s="48" t="s">
        <v>505</v>
      </c>
      <c r="C208" s="48" t="s">
        <v>507</v>
      </c>
      <c r="D208" s="50" t="s">
        <v>417</v>
      </c>
      <c r="E208" s="47" t="s">
        <v>538</v>
      </c>
      <c r="F208" s="51">
        <f>VLOOKUP($D208,'W19'!$B$3:$N$40,10,FALSE)</f>
        <v>9.5</v>
      </c>
      <c r="G208" s="51">
        <f>VLOOKUP($D208,'W19'!$B$3:$N$40,13,FALSE)</f>
        <v>10.5</v>
      </c>
      <c r="H208" s="52">
        <f>VLOOKUP($D208,'MIS 0V 2019'!$G$3:$V$62,16,FALSE)</f>
        <v>68.873409648902822</v>
      </c>
      <c r="I208" s="52"/>
      <c r="K208" s="50" t="str">
        <f t="shared" si="33"/>
        <v>0V8059</v>
      </c>
      <c r="L208" s="18">
        <v>1</v>
      </c>
      <c r="M208" s="18">
        <v>0</v>
      </c>
      <c r="O208" s="50" t="str">
        <f t="shared" si="34"/>
        <v>0V8059</v>
      </c>
      <c r="P208" s="18">
        <v>1</v>
      </c>
      <c r="Q208" s="18">
        <v>0</v>
      </c>
      <c r="R208" s="46">
        <f t="shared" si="30"/>
        <v>1</v>
      </c>
      <c r="T208" s="50" t="str">
        <f t="shared" si="35"/>
        <v>0V8059</v>
      </c>
      <c r="U208" s="19">
        <f t="shared" si="31"/>
        <v>68.873409648902822</v>
      </c>
      <c r="V208" s="19">
        <f t="shared" si="32"/>
        <v>0</v>
      </c>
    </row>
    <row r="209" spans="1:22" x14ac:dyDescent="0.2">
      <c r="A209" s="48" t="s">
        <v>402</v>
      </c>
      <c r="B209" s="48" t="s">
        <v>501</v>
      </c>
      <c r="C209" s="48" t="s">
        <v>505</v>
      </c>
      <c r="D209" s="50" t="s">
        <v>403</v>
      </c>
      <c r="E209" s="47" t="s">
        <v>538</v>
      </c>
      <c r="F209" s="51">
        <f>VLOOKUP($D209,'W19'!$B$3:$N$40,10,FALSE)</f>
        <v>7.25</v>
      </c>
      <c r="G209" s="51">
        <f>VLOOKUP($D209,'W19'!$B$3:$N$40,13,FALSE)</f>
        <v>8.5</v>
      </c>
      <c r="H209" s="52">
        <f>VLOOKUP($D209,'MIS 0V 2019'!$G$3:$V$62,16,FALSE)</f>
        <v>76.834911759002779</v>
      </c>
      <c r="I209" s="52"/>
      <c r="K209" s="50" t="str">
        <f t="shared" si="33"/>
        <v>0V8060</v>
      </c>
      <c r="L209" s="18">
        <v>1</v>
      </c>
      <c r="M209" s="18">
        <v>0</v>
      </c>
      <c r="O209" s="50" t="str">
        <f t="shared" si="34"/>
        <v>0V8060</v>
      </c>
      <c r="P209" s="18">
        <v>1</v>
      </c>
      <c r="Q209" s="18">
        <v>0</v>
      </c>
      <c r="R209" s="46">
        <f t="shared" si="30"/>
        <v>1</v>
      </c>
      <c r="T209" s="50" t="str">
        <f t="shared" si="35"/>
        <v>0V8060</v>
      </c>
      <c r="U209" s="19">
        <f t="shared" si="31"/>
        <v>76.834911759002779</v>
      </c>
      <c r="V209" s="19">
        <f t="shared" si="32"/>
        <v>0</v>
      </c>
    </row>
    <row r="210" spans="1:22" x14ac:dyDescent="0.2">
      <c r="A210" s="48" t="s">
        <v>401</v>
      </c>
      <c r="B210" s="48" t="s">
        <v>505</v>
      </c>
      <c r="C210" s="48" t="s">
        <v>501</v>
      </c>
      <c r="D210" s="50" t="s">
        <v>404</v>
      </c>
      <c r="E210" s="47" t="s">
        <v>538</v>
      </c>
      <c r="F210" s="51">
        <f>VLOOKUP($D210,'W19'!$B$3:$N$40,10,FALSE)</f>
        <v>5.916666666666667</v>
      </c>
      <c r="G210" s="51">
        <f>VLOOKUP($D210,'W19'!$B$3:$N$40,13,FALSE)</f>
        <v>6.916666666666667</v>
      </c>
      <c r="H210" s="52">
        <f>VLOOKUP($D210,'MIS 0V 2019'!$G$3:$V$62,16,FALSE)</f>
        <v>66.386974750692531</v>
      </c>
      <c r="I210" s="52"/>
      <c r="K210" s="50" t="str">
        <f t="shared" si="33"/>
        <v>0V8061</v>
      </c>
      <c r="L210" s="18">
        <v>1</v>
      </c>
      <c r="M210" s="18">
        <v>0</v>
      </c>
      <c r="O210" s="50" t="str">
        <f t="shared" si="34"/>
        <v>0V8061</v>
      </c>
      <c r="P210" s="18">
        <v>1</v>
      </c>
      <c r="Q210" s="18">
        <v>0</v>
      </c>
      <c r="R210" s="46">
        <f t="shared" si="30"/>
        <v>1</v>
      </c>
      <c r="T210" s="50" t="str">
        <f t="shared" si="35"/>
        <v>0V8061</v>
      </c>
      <c r="U210" s="19">
        <f t="shared" si="31"/>
        <v>66.386974750692531</v>
      </c>
      <c r="V210" s="19">
        <f t="shared" si="32"/>
        <v>0</v>
      </c>
    </row>
    <row r="211" spans="1:22" x14ac:dyDescent="0.2">
      <c r="A211" s="48" t="s">
        <v>427</v>
      </c>
      <c r="B211" s="48" t="s">
        <v>507</v>
      </c>
      <c r="C211" s="48" t="s">
        <v>505</v>
      </c>
      <c r="D211" s="50" t="s">
        <v>433</v>
      </c>
      <c r="E211" s="47" t="s">
        <v>538</v>
      </c>
      <c r="F211" s="51">
        <f>VLOOKUP($D211,'W19'!$B$3:$N$40,10,FALSE)</f>
        <v>14</v>
      </c>
      <c r="G211" s="51">
        <f>VLOOKUP($D211,'W19'!$B$3:$N$40,13,FALSE)</f>
        <v>15.083333333333334</v>
      </c>
      <c r="H211" s="52">
        <f>VLOOKUP($D211,'MIS 0V 2019'!$G$3:$V$62,16,FALSE)</f>
        <v>79.323627044943819</v>
      </c>
      <c r="I211" s="52"/>
      <c r="K211" s="50" t="str">
        <f t="shared" si="33"/>
        <v>0V8062</v>
      </c>
      <c r="L211" s="18">
        <v>1</v>
      </c>
      <c r="M211" s="18">
        <v>0</v>
      </c>
      <c r="O211" s="50" t="str">
        <f t="shared" si="34"/>
        <v>0V8062</v>
      </c>
      <c r="P211" s="18">
        <v>1</v>
      </c>
      <c r="Q211" s="18">
        <v>0</v>
      </c>
      <c r="R211" s="46">
        <f t="shared" si="30"/>
        <v>1</v>
      </c>
      <c r="T211" s="50" t="str">
        <f t="shared" si="35"/>
        <v>0V8062</v>
      </c>
      <c r="U211" s="19">
        <f t="shared" si="31"/>
        <v>79.323627044943819</v>
      </c>
      <c r="V211" s="19">
        <f t="shared" si="32"/>
        <v>0</v>
      </c>
    </row>
    <row r="212" spans="1:22" x14ac:dyDescent="0.2">
      <c r="A212" s="48" t="s">
        <v>412</v>
      </c>
      <c r="B212" s="48" t="s">
        <v>505</v>
      </c>
      <c r="C212" s="48" t="s">
        <v>507</v>
      </c>
      <c r="D212" s="50" t="s">
        <v>418</v>
      </c>
      <c r="E212" s="47" t="s">
        <v>538</v>
      </c>
      <c r="F212" s="51">
        <f>VLOOKUP($D212,'W19'!$B$3:$N$40,10,FALSE)</f>
        <v>10</v>
      </c>
      <c r="G212" s="51">
        <f>VLOOKUP($D212,'W19'!$B$3:$N$40,13,FALSE)</f>
        <v>11</v>
      </c>
      <c r="H212" s="52">
        <f>VLOOKUP($D212,'MIS 0V 2019'!$G$3:$V$62,16,FALSE)</f>
        <v>69.689400634328365</v>
      </c>
      <c r="I212" s="52"/>
      <c r="K212" s="50" t="str">
        <f t="shared" si="33"/>
        <v>0V8063</v>
      </c>
      <c r="L212" s="18">
        <v>1</v>
      </c>
      <c r="M212" s="18">
        <v>0</v>
      </c>
      <c r="O212" s="50" t="str">
        <f t="shared" si="34"/>
        <v>0V8063</v>
      </c>
      <c r="P212" s="18">
        <v>1</v>
      </c>
      <c r="Q212" s="18">
        <v>0</v>
      </c>
      <c r="R212" s="46">
        <f t="shared" si="30"/>
        <v>1</v>
      </c>
      <c r="T212" s="50" t="str">
        <f t="shared" si="35"/>
        <v>0V8063</v>
      </c>
      <c r="U212" s="19">
        <f t="shared" si="31"/>
        <v>69.689400634328365</v>
      </c>
      <c r="V212" s="19">
        <f t="shared" si="32"/>
        <v>0</v>
      </c>
    </row>
    <row r="213" spans="1:22" x14ac:dyDescent="0.2">
      <c r="A213" s="48" t="s">
        <v>427</v>
      </c>
      <c r="B213" s="48" t="s">
        <v>507</v>
      </c>
      <c r="C213" s="48" t="s">
        <v>505</v>
      </c>
      <c r="D213" s="50" t="s">
        <v>435</v>
      </c>
      <c r="E213" s="47" t="s">
        <v>538</v>
      </c>
      <c r="F213" s="51">
        <f>VLOOKUP($D213,'W19'!$B$3:$N$40,10,FALSE)</f>
        <v>12.75</v>
      </c>
      <c r="G213" s="51">
        <f>VLOOKUP($D213,'W19'!$B$3:$N$40,13,FALSE)</f>
        <v>13.833333333333334</v>
      </c>
      <c r="H213" s="52">
        <f>VLOOKUP($D213,'MIS 0V 2019'!$G$3:$V$62,16,FALSE)</f>
        <v>73.019011057926832</v>
      </c>
      <c r="I213" s="52"/>
      <c r="K213" s="50" t="str">
        <f t="shared" si="33"/>
        <v>0V8066</v>
      </c>
      <c r="L213" s="18">
        <v>1</v>
      </c>
      <c r="M213" s="18">
        <v>0</v>
      </c>
      <c r="O213" s="50" t="str">
        <f t="shared" si="34"/>
        <v>0V8066</v>
      </c>
      <c r="P213" s="18">
        <v>1</v>
      </c>
      <c r="Q213" s="18">
        <v>0</v>
      </c>
      <c r="R213" s="46">
        <f t="shared" si="30"/>
        <v>1</v>
      </c>
      <c r="T213" s="50" t="str">
        <f t="shared" si="35"/>
        <v>0V8066</v>
      </c>
      <c r="U213" s="19">
        <f t="shared" si="31"/>
        <v>73.019011057926832</v>
      </c>
      <c r="V213" s="19">
        <f t="shared" si="32"/>
        <v>0</v>
      </c>
    </row>
    <row r="214" spans="1:22" x14ac:dyDescent="0.2">
      <c r="A214" s="48" t="s">
        <v>412</v>
      </c>
      <c r="B214" s="48" t="s">
        <v>505</v>
      </c>
      <c r="C214" s="48" t="s">
        <v>507</v>
      </c>
      <c r="D214" s="50" t="s">
        <v>420</v>
      </c>
      <c r="E214" s="47" t="s">
        <v>538</v>
      </c>
      <c r="F214" s="51">
        <f>VLOOKUP($D214,'W19'!$B$3:$N$40,10,FALSE)</f>
        <v>11.416666666666666</v>
      </c>
      <c r="G214" s="51">
        <f>VLOOKUP($D214,'W19'!$B$3:$N$40,13,FALSE)</f>
        <v>12.416666666666666</v>
      </c>
      <c r="H214" s="52">
        <f>VLOOKUP($D214,'MIS 0V 2019'!$G$3:$V$62,16,FALSE)</f>
        <v>67.829660935384609</v>
      </c>
      <c r="I214" s="52"/>
      <c r="K214" s="50" t="str">
        <f t="shared" si="33"/>
        <v>0V8067</v>
      </c>
      <c r="L214" s="18">
        <v>1</v>
      </c>
      <c r="M214" s="18">
        <v>0</v>
      </c>
      <c r="O214" s="50" t="str">
        <f t="shared" si="34"/>
        <v>0V8067</v>
      </c>
      <c r="P214" s="18">
        <v>1</v>
      </c>
      <c r="Q214" s="18">
        <v>0</v>
      </c>
      <c r="R214" s="46">
        <f t="shared" si="30"/>
        <v>1</v>
      </c>
      <c r="T214" s="50" t="str">
        <f t="shared" si="35"/>
        <v>0V8067</v>
      </c>
      <c r="U214" s="19">
        <f t="shared" si="31"/>
        <v>67.829660935384609</v>
      </c>
      <c r="V214" s="19">
        <f t="shared" si="32"/>
        <v>0</v>
      </c>
    </row>
    <row r="215" spans="1:22" x14ac:dyDescent="0.2">
      <c r="A215" s="48" t="s">
        <v>447</v>
      </c>
      <c r="B215" s="48" t="s">
        <v>506</v>
      </c>
      <c r="C215" s="48" t="s">
        <v>507</v>
      </c>
      <c r="D215" s="50" t="s">
        <v>411</v>
      </c>
      <c r="E215" s="47" t="s">
        <v>538</v>
      </c>
      <c r="F215" s="51">
        <f>VLOOKUP($D215,'W19'!$B$3:$N$40,10,FALSE)</f>
        <v>14.583333333333334</v>
      </c>
      <c r="G215" s="51">
        <f>VLOOKUP($D215,'W19'!$B$3:$N$40,13,FALSE)</f>
        <v>15.5</v>
      </c>
      <c r="H215" s="52">
        <f>VLOOKUP($D215,'MIS 0V 2019'!$G$3:$V$62,16,FALSE)</f>
        <v>95.227870999999993</v>
      </c>
      <c r="I215" s="52"/>
      <c r="K215" s="50" t="str">
        <f t="shared" si="33"/>
        <v>0V8070</v>
      </c>
      <c r="L215" s="18">
        <v>1</v>
      </c>
      <c r="M215" s="18">
        <v>0</v>
      </c>
      <c r="O215" s="50" t="str">
        <f t="shared" si="34"/>
        <v>0V8070</v>
      </c>
      <c r="P215" s="18">
        <v>1</v>
      </c>
      <c r="Q215" s="18">
        <v>0</v>
      </c>
      <c r="R215" s="46">
        <f t="shared" si="30"/>
        <v>1</v>
      </c>
      <c r="T215" s="50" t="str">
        <f t="shared" si="35"/>
        <v>0V8070</v>
      </c>
      <c r="U215" s="19">
        <f t="shared" si="31"/>
        <v>95.227870999999993</v>
      </c>
      <c r="V215" s="19">
        <f t="shared" si="32"/>
        <v>0</v>
      </c>
    </row>
    <row r="216" spans="1:22" x14ac:dyDescent="0.2">
      <c r="A216" s="48" t="s">
        <v>449</v>
      </c>
      <c r="B216" s="48" t="s">
        <v>507</v>
      </c>
      <c r="C216" s="48" t="s">
        <v>506</v>
      </c>
      <c r="D216" s="50" t="s">
        <v>451</v>
      </c>
      <c r="E216" s="47" t="s">
        <v>538</v>
      </c>
      <c r="F216" s="51">
        <f>VLOOKUP($D216,'W19'!$B$3:$N$40,10,FALSE)</f>
        <v>10.333333333333334</v>
      </c>
      <c r="G216" s="51">
        <f>VLOOKUP($D216,'W19'!$B$3:$N$40,13,FALSE)</f>
        <v>11.25</v>
      </c>
      <c r="H216" s="52">
        <f>VLOOKUP($D216,'MIS 0V 2019'!$G$3:$V$62,16,FALSE)</f>
        <v>59.565469387186631</v>
      </c>
      <c r="I216" s="52"/>
      <c r="K216" s="50" t="str">
        <f t="shared" si="33"/>
        <v>0V8071</v>
      </c>
      <c r="L216" s="18">
        <v>1</v>
      </c>
      <c r="M216" s="18">
        <v>0</v>
      </c>
      <c r="O216" s="50" t="str">
        <f t="shared" si="34"/>
        <v>0V8071</v>
      </c>
      <c r="P216" s="18">
        <v>1</v>
      </c>
      <c r="Q216" s="18">
        <v>0</v>
      </c>
      <c r="R216" s="46">
        <f t="shared" si="30"/>
        <v>1</v>
      </c>
      <c r="T216" s="50" t="str">
        <f t="shared" si="35"/>
        <v>0V8071</v>
      </c>
      <c r="U216" s="19">
        <f t="shared" si="31"/>
        <v>59.565469387186631</v>
      </c>
      <c r="V216" s="19">
        <f t="shared" si="32"/>
        <v>0</v>
      </c>
    </row>
    <row r="217" spans="1:22" x14ac:dyDescent="0.2">
      <c r="A217" s="48" t="s">
        <v>427</v>
      </c>
      <c r="B217" s="48" t="s">
        <v>507</v>
      </c>
      <c r="C217" s="48" t="s">
        <v>505</v>
      </c>
      <c r="D217" s="50" t="s">
        <v>436</v>
      </c>
      <c r="E217" s="47" t="s">
        <v>538</v>
      </c>
      <c r="F217" s="51">
        <f>VLOOKUP($D217,'W19'!$B$3:$N$40,10,FALSE)</f>
        <v>13.833333333333334</v>
      </c>
      <c r="G217" s="51">
        <f>VLOOKUP($D217,'W19'!$B$3:$N$40,13,FALSE)</f>
        <v>14.916666666666666</v>
      </c>
      <c r="H217" s="52">
        <f>VLOOKUP($D217,'MIS 0V 2019'!$G$3:$V$62,16,FALSE)</f>
        <v>74.570694005882359</v>
      </c>
      <c r="I217" s="52"/>
      <c r="K217" s="50" t="str">
        <f t="shared" si="33"/>
        <v>0V8072</v>
      </c>
      <c r="L217" s="18">
        <v>1</v>
      </c>
      <c r="M217" s="18">
        <v>0</v>
      </c>
      <c r="O217" s="50" t="str">
        <f t="shared" si="34"/>
        <v>0V8072</v>
      </c>
      <c r="P217" s="18">
        <v>1</v>
      </c>
      <c r="Q217" s="18">
        <v>0</v>
      </c>
      <c r="R217" s="46">
        <f t="shared" si="30"/>
        <v>1</v>
      </c>
      <c r="T217" s="50" t="str">
        <f t="shared" si="35"/>
        <v>0V8072</v>
      </c>
      <c r="U217" s="19">
        <f t="shared" si="31"/>
        <v>74.570694005882359</v>
      </c>
      <c r="V217" s="19">
        <f t="shared" si="32"/>
        <v>0</v>
      </c>
    </row>
    <row r="218" spans="1:22" x14ac:dyDescent="0.2">
      <c r="A218" s="48" t="s">
        <v>412</v>
      </c>
      <c r="B218" s="48" t="s">
        <v>505</v>
      </c>
      <c r="C218" s="48" t="s">
        <v>507</v>
      </c>
      <c r="D218" s="50" t="s">
        <v>421</v>
      </c>
      <c r="E218" s="47" t="s">
        <v>538</v>
      </c>
      <c r="F218" s="51">
        <f>VLOOKUP($D218,'W19'!$B$3:$N$40,10,FALSE)</f>
        <v>12.5</v>
      </c>
      <c r="G218" s="51">
        <f>VLOOKUP($D218,'W19'!$B$3:$N$40,13,FALSE)</f>
        <v>13.5</v>
      </c>
      <c r="H218" s="52">
        <f>VLOOKUP($D218,'MIS 0V 2019'!$G$3:$V$62,16,FALSE)</f>
        <v>67.272649613569314</v>
      </c>
      <c r="I218" s="52"/>
      <c r="K218" s="50" t="str">
        <f t="shared" si="33"/>
        <v>0V8073</v>
      </c>
      <c r="L218" s="18">
        <v>1</v>
      </c>
      <c r="M218" s="18">
        <v>0</v>
      </c>
      <c r="O218" s="50" t="str">
        <f t="shared" si="34"/>
        <v>0V8073</v>
      </c>
      <c r="P218" s="18">
        <v>1</v>
      </c>
      <c r="Q218" s="18">
        <v>0</v>
      </c>
      <c r="R218" s="46">
        <f t="shared" si="30"/>
        <v>1</v>
      </c>
      <c r="T218" s="50" t="str">
        <f t="shared" si="35"/>
        <v>0V8073</v>
      </c>
      <c r="U218" s="19">
        <f t="shared" si="31"/>
        <v>67.272649613569314</v>
      </c>
      <c r="V218" s="19">
        <f t="shared" si="32"/>
        <v>0</v>
      </c>
    </row>
    <row r="219" spans="1:22" x14ac:dyDescent="0.2">
      <c r="A219" s="48" t="s">
        <v>447</v>
      </c>
      <c r="B219" s="48" t="s">
        <v>506</v>
      </c>
      <c r="C219" s="48" t="s">
        <v>507</v>
      </c>
      <c r="D219" s="50" t="s">
        <v>437</v>
      </c>
      <c r="E219" s="47" t="s">
        <v>538</v>
      </c>
      <c r="F219" s="51">
        <f>VLOOKUP($D219,'W19'!$B$3:$N$40,10,FALSE)</f>
        <v>12.75</v>
      </c>
      <c r="G219" s="51">
        <f>VLOOKUP($D219,'W19'!$B$3:$N$40,13,FALSE)</f>
        <v>13.666666666666666</v>
      </c>
      <c r="H219" s="52">
        <f>VLOOKUP($D219,'MIS 0V 2019'!$G$3:$V$62,16,FALSE)</f>
        <v>60.622748000000001</v>
      </c>
      <c r="I219" s="52"/>
      <c r="K219" s="50" t="str">
        <f t="shared" si="33"/>
        <v>0V8074</v>
      </c>
      <c r="L219" s="18">
        <v>1</v>
      </c>
      <c r="M219" s="18">
        <v>0</v>
      </c>
      <c r="O219" s="50" t="str">
        <f t="shared" si="34"/>
        <v>0V8074</v>
      </c>
      <c r="P219" s="18">
        <v>1</v>
      </c>
      <c r="Q219" s="18">
        <v>0</v>
      </c>
      <c r="R219" s="46">
        <f t="shared" si="30"/>
        <v>1</v>
      </c>
      <c r="T219" s="50" t="str">
        <f t="shared" si="35"/>
        <v>0V8074</v>
      </c>
      <c r="U219" s="19">
        <f t="shared" si="31"/>
        <v>60.622748000000001</v>
      </c>
      <c r="V219" s="19">
        <f t="shared" si="32"/>
        <v>0</v>
      </c>
    </row>
    <row r="220" spans="1:22" x14ac:dyDescent="0.2">
      <c r="A220" s="48" t="s">
        <v>449</v>
      </c>
      <c r="B220" s="48" t="s">
        <v>507</v>
      </c>
      <c r="C220" s="48" t="s">
        <v>506</v>
      </c>
      <c r="D220" s="50" t="s">
        <v>452</v>
      </c>
      <c r="E220" s="47" t="s">
        <v>538</v>
      </c>
      <c r="F220" s="51">
        <f>VLOOKUP($D220,'W19'!$B$3:$N$40,10,FALSE)</f>
        <v>11.333333333333334</v>
      </c>
      <c r="G220" s="51">
        <f>VLOOKUP($D220,'W19'!$B$3:$N$40,13,FALSE)</f>
        <v>12.25</v>
      </c>
      <c r="H220" s="52">
        <f>VLOOKUP($D220,'MIS 0V 2019'!$G$3:$V$62,16,FALSE)</f>
        <v>59.884207844444447</v>
      </c>
      <c r="I220" s="52"/>
      <c r="K220" s="50" t="str">
        <f t="shared" si="33"/>
        <v>0V8075</v>
      </c>
      <c r="L220" s="18">
        <v>1</v>
      </c>
      <c r="M220" s="18">
        <v>0</v>
      </c>
      <c r="O220" s="50" t="str">
        <f t="shared" si="34"/>
        <v>0V8075</v>
      </c>
      <c r="P220" s="18">
        <v>1</v>
      </c>
      <c r="Q220" s="18">
        <v>0</v>
      </c>
      <c r="R220" s="46">
        <f t="shared" si="30"/>
        <v>1</v>
      </c>
      <c r="T220" s="50" t="str">
        <f t="shared" si="35"/>
        <v>0V8075</v>
      </c>
      <c r="U220" s="19">
        <f t="shared" si="31"/>
        <v>59.884207844444447</v>
      </c>
      <c r="V220" s="19">
        <f t="shared" si="32"/>
        <v>0</v>
      </c>
    </row>
    <row r="221" spans="1:22" x14ac:dyDescent="0.2">
      <c r="A221" s="48" t="s">
        <v>427</v>
      </c>
      <c r="B221" s="48" t="s">
        <v>507</v>
      </c>
      <c r="C221" s="48" t="s">
        <v>505</v>
      </c>
      <c r="D221" s="50" t="s">
        <v>439</v>
      </c>
      <c r="E221" s="47" t="s">
        <v>538</v>
      </c>
      <c r="F221" s="51">
        <f>VLOOKUP($D221,'W19'!$B$3:$N$40,10,FALSE)</f>
        <v>15.666666666666666</v>
      </c>
      <c r="G221" s="51">
        <f>VLOOKUP($D221,'W19'!$B$3:$N$40,13,FALSE)</f>
        <v>16.75</v>
      </c>
      <c r="H221" s="52">
        <f>VLOOKUP($D221,'MIS 0V 2019'!$G$3:$V$62,16,FALSE)</f>
        <v>72.357853200000008</v>
      </c>
      <c r="I221" s="52"/>
      <c r="K221" s="50" t="str">
        <f t="shared" si="33"/>
        <v>0V8078</v>
      </c>
      <c r="L221" s="18">
        <v>1</v>
      </c>
      <c r="M221" s="18">
        <v>0</v>
      </c>
      <c r="O221" s="50" t="str">
        <f t="shared" si="34"/>
        <v>0V8078</v>
      </c>
      <c r="P221" s="18">
        <v>1</v>
      </c>
      <c r="Q221" s="18">
        <v>0</v>
      </c>
      <c r="R221" s="46">
        <f t="shared" si="30"/>
        <v>1</v>
      </c>
      <c r="T221" s="50" t="str">
        <f t="shared" si="35"/>
        <v>0V8078</v>
      </c>
      <c r="U221" s="19">
        <f t="shared" si="31"/>
        <v>72.357853200000008</v>
      </c>
      <c r="V221" s="19">
        <f t="shared" si="32"/>
        <v>0</v>
      </c>
    </row>
    <row r="222" spans="1:22" x14ac:dyDescent="0.2">
      <c r="A222" s="48" t="s">
        <v>412</v>
      </c>
      <c r="B222" s="48" t="s">
        <v>505</v>
      </c>
      <c r="C222" s="48" t="s">
        <v>507</v>
      </c>
      <c r="D222" s="50" t="s">
        <v>423</v>
      </c>
      <c r="E222" s="47" t="s">
        <v>538</v>
      </c>
      <c r="F222" s="51">
        <f>VLOOKUP($D222,'W19'!$B$3:$N$40,10,FALSE)</f>
        <v>14.333333333333334</v>
      </c>
      <c r="G222" s="51">
        <f>VLOOKUP($D222,'W19'!$B$3:$N$40,13,FALSE)</f>
        <v>15.333333333333334</v>
      </c>
      <c r="H222" s="52">
        <f>VLOOKUP($D222,'MIS 0V 2019'!$G$3:$V$62,16,FALSE)</f>
        <v>67.096270575301205</v>
      </c>
      <c r="I222" s="52"/>
      <c r="K222" s="50" t="str">
        <f t="shared" si="33"/>
        <v>0V8079</v>
      </c>
      <c r="L222" s="18">
        <v>1</v>
      </c>
      <c r="M222" s="18">
        <v>0</v>
      </c>
      <c r="O222" s="50" t="str">
        <f t="shared" si="34"/>
        <v>0V8079</v>
      </c>
      <c r="P222" s="18">
        <v>1</v>
      </c>
      <c r="Q222" s="18">
        <v>0</v>
      </c>
      <c r="R222" s="46">
        <f t="shared" si="30"/>
        <v>1</v>
      </c>
      <c r="T222" s="50" t="str">
        <f t="shared" si="35"/>
        <v>0V8079</v>
      </c>
      <c r="U222" s="19">
        <f t="shared" si="31"/>
        <v>67.096270575301205</v>
      </c>
      <c r="V222" s="19">
        <f t="shared" si="32"/>
        <v>0</v>
      </c>
    </row>
    <row r="223" spans="1:22" x14ac:dyDescent="0.2">
      <c r="A223" s="48" t="s">
        <v>427</v>
      </c>
      <c r="B223" s="48" t="s">
        <v>507</v>
      </c>
      <c r="C223" s="48" t="s">
        <v>505</v>
      </c>
      <c r="D223" s="50" t="s">
        <v>442</v>
      </c>
      <c r="E223" s="47" t="s">
        <v>538</v>
      </c>
      <c r="F223" s="51">
        <f>VLOOKUP($D223,'W19'!$B$3:$N$40,10,FALSE)</f>
        <v>16.75</v>
      </c>
      <c r="G223" s="51">
        <f>VLOOKUP($D223,'W19'!$B$3:$N$40,13,FALSE)</f>
        <v>17.833333333333332</v>
      </c>
      <c r="H223" s="52">
        <f>VLOOKUP($D223,'MIS 0V 2019'!$G$3:$V$62,16,FALSE)</f>
        <v>73.763296504237289</v>
      </c>
      <c r="I223" s="52"/>
      <c r="K223" s="50" t="str">
        <f t="shared" si="33"/>
        <v>0V8084</v>
      </c>
      <c r="L223" s="18">
        <v>1</v>
      </c>
      <c r="M223" s="18">
        <v>0</v>
      </c>
      <c r="O223" s="50" t="str">
        <f t="shared" si="34"/>
        <v>0V8084</v>
      </c>
      <c r="P223" s="18">
        <v>1</v>
      </c>
      <c r="Q223" s="18">
        <v>0</v>
      </c>
      <c r="R223" s="46">
        <f t="shared" si="30"/>
        <v>1</v>
      </c>
      <c r="T223" s="50" t="str">
        <f t="shared" si="35"/>
        <v>0V8084</v>
      </c>
      <c r="U223" s="19">
        <f t="shared" si="31"/>
        <v>73.763296504237289</v>
      </c>
      <c r="V223" s="19">
        <f t="shared" si="32"/>
        <v>0</v>
      </c>
    </row>
    <row r="224" spans="1:22" x14ac:dyDescent="0.2">
      <c r="A224" s="48" t="s">
        <v>412</v>
      </c>
      <c r="B224" s="48" t="s">
        <v>505</v>
      </c>
      <c r="C224" s="48" t="s">
        <v>507</v>
      </c>
      <c r="D224" s="50" t="s">
        <v>426</v>
      </c>
      <c r="E224" s="47" t="s">
        <v>538</v>
      </c>
      <c r="F224" s="51">
        <f>VLOOKUP($D224,'W19'!$B$3:$N$40,10,FALSE)</f>
        <v>15.416666666666666</v>
      </c>
      <c r="G224" s="51">
        <f>VLOOKUP($D224,'W19'!$B$3:$N$40,13,FALSE)</f>
        <v>16.416666666666668</v>
      </c>
      <c r="H224" s="52">
        <f>VLOOKUP($D224,'MIS 0V 2019'!$G$3:$V$62,16,FALSE)</f>
        <v>67.741125715517242</v>
      </c>
      <c r="I224" s="52"/>
      <c r="K224" s="50" t="str">
        <f t="shared" si="33"/>
        <v>0V8085</v>
      </c>
      <c r="L224" s="18">
        <v>1</v>
      </c>
      <c r="M224" s="18">
        <v>0</v>
      </c>
      <c r="O224" s="50" t="str">
        <f t="shared" si="34"/>
        <v>0V8085</v>
      </c>
      <c r="P224" s="18">
        <v>1</v>
      </c>
      <c r="Q224" s="18">
        <v>0</v>
      </c>
      <c r="R224" s="46">
        <f t="shared" si="30"/>
        <v>1</v>
      </c>
      <c r="T224" s="50" t="str">
        <f t="shared" si="35"/>
        <v>0V8085</v>
      </c>
      <c r="U224" s="19">
        <f t="shared" si="31"/>
        <v>67.741125715517242</v>
      </c>
      <c r="V224" s="19">
        <f t="shared" si="32"/>
        <v>0</v>
      </c>
    </row>
    <row r="225" spans="1:22" x14ac:dyDescent="0.2">
      <c r="A225" s="48" t="s">
        <v>381</v>
      </c>
      <c r="B225" s="48" t="s">
        <v>503</v>
      </c>
      <c r="C225" s="48" t="s">
        <v>502</v>
      </c>
      <c r="D225" s="50" t="s">
        <v>386</v>
      </c>
      <c r="E225" s="47" t="s">
        <v>538</v>
      </c>
      <c r="F225" s="51">
        <f>VLOOKUP($D225,'W19'!$B$3:$N$40,10,FALSE)</f>
        <v>10.833333333333334</v>
      </c>
      <c r="G225" s="51">
        <f>VLOOKUP($D225,'W19'!$B$3:$N$40,13,FALSE)</f>
        <v>12.083333333333334</v>
      </c>
      <c r="H225" s="52">
        <f>VLOOKUP($D225,'MIS 0V 2019'!$G$3:$V$62,16,FALSE)</f>
        <v>88.864340588888879</v>
      </c>
      <c r="I225" s="52"/>
      <c r="K225" s="50" t="str">
        <f t="shared" si="33"/>
        <v>0V8202</v>
      </c>
      <c r="L225" s="18">
        <v>1</v>
      </c>
      <c r="M225" s="18">
        <v>0</v>
      </c>
      <c r="O225" s="50" t="str">
        <f t="shared" si="34"/>
        <v>0V8202</v>
      </c>
      <c r="P225" s="18">
        <v>1</v>
      </c>
      <c r="Q225" s="18">
        <v>0</v>
      </c>
      <c r="R225" s="46">
        <f t="shared" si="30"/>
        <v>1</v>
      </c>
      <c r="T225" s="50" t="str">
        <f t="shared" si="35"/>
        <v>0V8202</v>
      </c>
      <c r="U225" s="19">
        <f t="shared" si="31"/>
        <v>88.864340588888879</v>
      </c>
      <c r="V225" s="19">
        <f t="shared" si="32"/>
        <v>0</v>
      </c>
    </row>
    <row r="226" spans="1:22" x14ac:dyDescent="0.2">
      <c r="A226" s="48" t="s">
        <v>382</v>
      </c>
      <c r="B226" s="48" t="s">
        <v>502</v>
      </c>
      <c r="C226" s="48" t="s">
        <v>503</v>
      </c>
      <c r="D226" s="50" t="s">
        <v>383</v>
      </c>
      <c r="E226" s="47" t="s">
        <v>538</v>
      </c>
      <c r="F226" s="51">
        <f>VLOOKUP($D226,'W19'!$B$3:$N$40,10,FALSE)</f>
        <v>12.416666666666666</v>
      </c>
      <c r="G226" s="51">
        <f>VLOOKUP($D226,'W19'!$B$3:$N$40,13,FALSE)</f>
        <v>13.416666666666666</v>
      </c>
      <c r="H226" s="52">
        <f>VLOOKUP($D226,'MIS 0V 2019'!$G$3:$V$62,16,FALSE)</f>
        <v>84.630182583643119</v>
      </c>
      <c r="I226" s="52"/>
      <c r="K226" s="50" t="str">
        <f t="shared" si="33"/>
        <v>0V8203</v>
      </c>
      <c r="L226" s="18">
        <v>1</v>
      </c>
      <c r="M226" s="18">
        <v>0</v>
      </c>
      <c r="O226" s="50" t="str">
        <f t="shared" si="34"/>
        <v>0V8203</v>
      </c>
      <c r="P226" s="18">
        <v>1</v>
      </c>
      <c r="Q226" s="18">
        <v>0</v>
      </c>
      <c r="R226" s="46">
        <f t="shared" si="30"/>
        <v>1</v>
      </c>
      <c r="T226" s="50" t="str">
        <f t="shared" si="35"/>
        <v>0V8203</v>
      </c>
      <c r="U226" s="19">
        <f t="shared" si="31"/>
        <v>84.630182583643119</v>
      </c>
      <c r="V226" s="19">
        <f t="shared" si="32"/>
        <v>0</v>
      </c>
    </row>
    <row r="227" spans="1:22" x14ac:dyDescent="0.2">
      <c r="A227" s="48" t="s">
        <v>381</v>
      </c>
      <c r="B227" s="48" t="s">
        <v>503</v>
      </c>
      <c r="C227" s="48" t="s">
        <v>502</v>
      </c>
      <c r="D227" s="50" t="s">
        <v>387</v>
      </c>
      <c r="E227" s="47" t="s">
        <v>538</v>
      </c>
      <c r="F227" s="51">
        <f>VLOOKUP($D227,'W19'!$B$3:$N$40,10,FALSE)</f>
        <v>13.916666666666666</v>
      </c>
      <c r="G227" s="51">
        <f>VLOOKUP($D227,'W19'!$B$3:$N$40,13,FALSE)</f>
        <v>15.166666666666666</v>
      </c>
      <c r="H227" s="52">
        <f>VLOOKUP($D227,'MIS 0V 2019'!$G$3:$V$62,16,FALSE)</f>
        <v>87.802911797979803</v>
      </c>
      <c r="I227" s="52"/>
      <c r="K227" s="50" t="str">
        <f t="shared" si="33"/>
        <v>0V8204</v>
      </c>
      <c r="L227" s="18">
        <v>1</v>
      </c>
      <c r="M227" s="18">
        <v>0</v>
      </c>
      <c r="O227" s="50" t="str">
        <f t="shared" si="34"/>
        <v>0V8204</v>
      </c>
      <c r="P227" s="18">
        <v>1</v>
      </c>
      <c r="Q227" s="18">
        <v>0</v>
      </c>
      <c r="R227" s="46">
        <f t="shared" ref="R227:R264" si="36">SUM(P227:Q227)</f>
        <v>1</v>
      </c>
      <c r="T227" s="50" t="str">
        <f t="shared" si="35"/>
        <v>0V8204</v>
      </c>
      <c r="U227" s="19">
        <f t="shared" ref="U227:U264" si="37">H227*P227</f>
        <v>87.802911797979803</v>
      </c>
      <c r="V227" s="19">
        <f t="shared" ref="V227:V264" si="38">I227*Q227</f>
        <v>0</v>
      </c>
    </row>
    <row r="228" spans="1:22" x14ac:dyDescent="0.2">
      <c r="A228" s="48" t="s">
        <v>382</v>
      </c>
      <c r="B228" s="48" t="s">
        <v>502</v>
      </c>
      <c r="C228" s="48" t="s">
        <v>503</v>
      </c>
      <c r="D228" s="50" t="s">
        <v>384</v>
      </c>
      <c r="E228" s="47" t="s">
        <v>538</v>
      </c>
      <c r="F228" s="51">
        <f>VLOOKUP($D228,'W19'!$B$3:$N$40,10,FALSE)</f>
        <v>15.5</v>
      </c>
      <c r="G228" s="51">
        <f>VLOOKUP($D228,'W19'!$B$3:$N$40,13,FALSE)</f>
        <v>16.5</v>
      </c>
      <c r="H228" s="52">
        <f>VLOOKUP($D228,'MIS 0V 2019'!$G$3:$V$62,16,FALSE)</f>
        <v>78.435829255892259</v>
      </c>
      <c r="I228" s="52"/>
      <c r="K228" s="50" t="str">
        <f t="shared" si="33"/>
        <v>0V8205</v>
      </c>
      <c r="L228" s="18">
        <v>1</v>
      </c>
      <c r="M228" s="18">
        <v>0</v>
      </c>
      <c r="O228" s="50" t="str">
        <f t="shared" si="34"/>
        <v>0V8205</v>
      </c>
      <c r="P228" s="18">
        <v>1</v>
      </c>
      <c r="Q228" s="18">
        <v>0</v>
      </c>
      <c r="R228" s="46">
        <f t="shared" si="36"/>
        <v>1</v>
      </c>
      <c r="T228" s="50" t="str">
        <f t="shared" si="35"/>
        <v>0V8205</v>
      </c>
      <c r="U228" s="19">
        <f t="shared" si="37"/>
        <v>78.435829255892259</v>
      </c>
      <c r="V228" s="19">
        <f t="shared" si="38"/>
        <v>0</v>
      </c>
    </row>
    <row r="229" spans="1:22" x14ac:dyDescent="0.2">
      <c r="A229" s="48" t="s">
        <v>395</v>
      </c>
      <c r="B229" s="48" t="s">
        <v>509</v>
      </c>
      <c r="C229" s="48" t="s">
        <v>503</v>
      </c>
      <c r="D229" s="50" t="s">
        <v>396</v>
      </c>
      <c r="E229" s="47" t="s">
        <v>538</v>
      </c>
      <c r="F229" s="51">
        <f>VLOOKUP($D229,'W19'!$B$3:$N$40,10,FALSE)</f>
        <v>9.3333333333333339</v>
      </c>
      <c r="G229" s="51">
        <f>VLOOKUP($D229,'W19'!$B$3:$N$40,13,FALSE)</f>
        <v>10.333333333333334</v>
      </c>
      <c r="H229" s="52">
        <f>VLOOKUP($D229,'MIS 0V 2019'!$G$3:$V$62,16,FALSE)</f>
        <v>77.247918645161292</v>
      </c>
      <c r="I229" s="52"/>
      <c r="K229" s="50" t="str">
        <f t="shared" si="33"/>
        <v>0V8312</v>
      </c>
      <c r="L229" s="18">
        <v>1</v>
      </c>
      <c r="M229" s="18">
        <v>0</v>
      </c>
      <c r="O229" s="50" t="str">
        <f t="shared" si="34"/>
        <v>0V8312</v>
      </c>
      <c r="P229" s="18">
        <v>1</v>
      </c>
      <c r="Q229" s="18">
        <v>0</v>
      </c>
      <c r="R229" s="46">
        <f t="shared" si="36"/>
        <v>1</v>
      </c>
      <c r="T229" s="50" t="str">
        <f t="shared" si="35"/>
        <v>0V8312</v>
      </c>
      <c r="U229" s="19">
        <f t="shared" si="37"/>
        <v>77.247918645161292</v>
      </c>
      <c r="V229" s="19">
        <f t="shared" si="38"/>
        <v>0</v>
      </c>
    </row>
    <row r="230" spans="1:22" x14ac:dyDescent="0.2">
      <c r="A230" s="48" t="s">
        <v>393</v>
      </c>
      <c r="B230" s="48" t="s">
        <v>503</v>
      </c>
      <c r="C230" s="48" t="s">
        <v>509</v>
      </c>
      <c r="D230" s="50" t="s">
        <v>394</v>
      </c>
      <c r="E230" s="47" t="s">
        <v>538</v>
      </c>
      <c r="F230" s="51">
        <f>VLOOKUP($D230,'W19'!$B$3:$N$40,10,FALSE)</f>
        <v>8</v>
      </c>
      <c r="G230" s="51">
        <f>VLOOKUP($D230,'W19'!$B$3:$N$40,13,FALSE)</f>
        <v>9</v>
      </c>
      <c r="H230" s="52">
        <f>VLOOKUP($D230,'MIS 0V 2019'!$G$3:$V$62,16,FALSE)</f>
        <v>77.020164696485622</v>
      </c>
      <c r="I230" s="52"/>
      <c r="K230" s="50" t="str">
        <f t="shared" si="33"/>
        <v>0V8313</v>
      </c>
      <c r="L230" s="18">
        <v>1</v>
      </c>
      <c r="M230" s="18">
        <v>0</v>
      </c>
      <c r="O230" s="50" t="str">
        <f t="shared" si="34"/>
        <v>0V8313</v>
      </c>
      <c r="P230" s="18">
        <v>1</v>
      </c>
      <c r="Q230" s="18">
        <v>0</v>
      </c>
      <c r="R230" s="46">
        <f t="shared" si="36"/>
        <v>1</v>
      </c>
      <c r="T230" s="50" t="str">
        <f t="shared" si="35"/>
        <v>0V8313</v>
      </c>
      <c r="U230" s="19">
        <f t="shared" si="37"/>
        <v>77.020164696485622</v>
      </c>
      <c r="V230" s="19">
        <f t="shared" si="38"/>
        <v>0</v>
      </c>
    </row>
    <row r="231" spans="1:22" x14ac:dyDescent="0.2">
      <c r="A231" s="48" t="s">
        <v>391</v>
      </c>
      <c r="B231" s="48" t="s">
        <v>508</v>
      </c>
      <c r="C231" s="48" t="s">
        <v>503</v>
      </c>
      <c r="D231" s="50" t="s">
        <v>392</v>
      </c>
      <c r="E231" s="47" t="s">
        <v>538</v>
      </c>
      <c r="F231" s="51">
        <f>VLOOKUP($D231,'W19'!$B$3:$N$40,10,FALSE)</f>
        <v>19.166666666666668</v>
      </c>
      <c r="G231" s="51">
        <f>VLOOKUP($D231,'W19'!$B$3:$N$40,13,FALSE)</f>
        <v>20.5</v>
      </c>
      <c r="H231" s="52">
        <f>VLOOKUP($D231,'MIS 0V 2019'!$G$3:$V$62,16,FALSE)</f>
        <v>107.58616407122507</v>
      </c>
      <c r="I231" s="52"/>
      <c r="K231" s="50" t="str">
        <f t="shared" si="33"/>
        <v>0V8592</v>
      </c>
      <c r="L231" s="18">
        <v>1</v>
      </c>
      <c r="M231" s="18">
        <v>0</v>
      </c>
      <c r="O231" s="50" t="str">
        <f t="shared" si="34"/>
        <v>0V8592</v>
      </c>
      <c r="P231" s="18">
        <v>1</v>
      </c>
      <c r="Q231" s="18">
        <v>0</v>
      </c>
      <c r="R231" s="46">
        <f t="shared" si="36"/>
        <v>1</v>
      </c>
      <c r="T231" s="50" t="str">
        <f t="shared" si="35"/>
        <v>0V8592</v>
      </c>
      <c r="U231" s="19">
        <f t="shared" si="37"/>
        <v>107.58616407122507</v>
      </c>
      <c r="V231" s="19">
        <f t="shared" si="38"/>
        <v>0</v>
      </c>
    </row>
    <row r="232" spans="1:22" x14ac:dyDescent="0.2">
      <c r="A232" s="48" t="s">
        <v>389</v>
      </c>
      <c r="B232" s="48" t="s">
        <v>503</v>
      </c>
      <c r="C232" s="48" t="s">
        <v>508</v>
      </c>
      <c r="D232" s="50" t="s">
        <v>390</v>
      </c>
      <c r="E232" s="47" t="s">
        <v>538</v>
      </c>
      <c r="F232" s="51">
        <f>VLOOKUP($D232,'W19'!$B$3:$N$40,10,FALSE)</f>
        <v>17.333333333333332</v>
      </c>
      <c r="G232" s="51">
        <f>VLOOKUP($D232,'W19'!$B$3:$N$40,13,FALSE)</f>
        <v>18.833333333333332</v>
      </c>
      <c r="H232" s="52">
        <f>VLOOKUP($D232,'MIS 0V 2019'!$G$3:$V$62,16,FALSE)</f>
        <v>108.05564921428572</v>
      </c>
      <c r="I232" s="52"/>
      <c r="K232" s="50" t="str">
        <f t="shared" si="33"/>
        <v>0V8593</v>
      </c>
      <c r="L232" s="18">
        <v>1</v>
      </c>
      <c r="M232" s="18">
        <v>0</v>
      </c>
      <c r="O232" s="50" t="str">
        <f t="shared" si="34"/>
        <v>0V8593</v>
      </c>
      <c r="P232" s="18">
        <v>1</v>
      </c>
      <c r="Q232" s="18">
        <v>0</v>
      </c>
      <c r="R232" s="46">
        <f t="shared" si="36"/>
        <v>1</v>
      </c>
      <c r="T232" s="50" t="str">
        <f t="shared" si="35"/>
        <v>0V8593</v>
      </c>
      <c r="U232" s="19">
        <f t="shared" si="37"/>
        <v>108.05564921428572</v>
      </c>
      <c r="V232" s="19">
        <f t="shared" si="38"/>
        <v>0</v>
      </c>
    </row>
    <row r="233" spans="1:22" x14ac:dyDescent="0.2">
      <c r="A233" s="48" t="s">
        <v>445</v>
      </c>
      <c r="B233" s="48" t="s">
        <v>510</v>
      </c>
      <c r="C233" s="48" t="s">
        <v>505</v>
      </c>
      <c r="D233" s="50" t="s">
        <v>446</v>
      </c>
      <c r="E233" s="47" t="s">
        <v>539</v>
      </c>
      <c r="F233" s="51">
        <f>VLOOKUP($D233,'W19'!$B$3:$N$40,10,FALSE)</f>
        <v>7.083333333333333</v>
      </c>
      <c r="G233" s="51">
        <f>VLOOKUP($D233,'W19'!$B$3:$N$40,13,FALSE)</f>
        <v>8</v>
      </c>
      <c r="H233" s="52">
        <f>VLOOKUP($D233,'MIS 0V 2019'!$G$3:$V$62,16,FALSE)</f>
        <v>66.77857315</v>
      </c>
      <c r="I233" s="52"/>
      <c r="K233" s="50" t="str">
        <f>D233</f>
        <v>0V8002</v>
      </c>
      <c r="L233" s="18">
        <v>1</v>
      </c>
      <c r="M233" s="18">
        <v>0</v>
      </c>
      <c r="O233" s="50" t="str">
        <f>D233</f>
        <v>0V8002</v>
      </c>
      <c r="P233" s="18">
        <v>1</v>
      </c>
      <c r="Q233" s="18">
        <v>0</v>
      </c>
      <c r="R233" s="46">
        <f t="shared" si="36"/>
        <v>1</v>
      </c>
      <c r="T233" s="50" t="str">
        <f>D233</f>
        <v>0V8002</v>
      </c>
      <c r="U233" s="19">
        <f t="shared" si="37"/>
        <v>66.77857315</v>
      </c>
      <c r="V233" s="19">
        <f t="shared" si="38"/>
        <v>0</v>
      </c>
    </row>
    <row r="234" spans="1:22" x14ac:dyDescent="0.2">
      <c r="A234" s="48" t="s">
        <v>443</v>
      </c>
      <c r="B234" s="48" t="s">
        <v>505</v>
      </c>
      <c r="C234" s="48" t="s">
        <v>510</v>
      </c>
      <c r="D234" s="50" t="s">
        <v>444</v>
      </c>
      <c r="E234" s="47" t="s">
        <v>539</v>
      </c>
      <c r="F234" s="51">
        <f>VLOOKUP($D234,'W19'!$B$3:$N$40,10,FALSE)</f>
        <v>5.916666666666667</v>
      </c>
      <c r="G234" s="51">
        <f>VLOOKUP($D234,'W19'!$B$3:$N$40,13,FALSE)</f>
        <v>6.75</v>
      </c>
      <c r="H234" s="52">
        <f>VLOOKUP($D234,'MIS 0V 2019'!$G$3:$V$62,16,FALSE)</f>
        <v>55.518596386111113</v>
      </c>
      <c r="I234" s="52"/>
      <c r="K234" s="50" t="str">
        <f t="shared" ref="K234:K270" si="39">D234</f>
        <v>0V8003</v>
      </c>
      <c r="L234" s="18">
        <v>1</v>
      </c>
      <c r="M234" s="18">
        <v>0</v>
      </c>
      <c r="O234" s="50" t="str">
        <f t="shared" ref="O234:O270" si="40">D234</f>
        <v>0V8003</v>
      </c>
      <c r="P234" s="18">
        <v>1</v>
      </c>
      <c r="Q234" s="18">
        <v>0</v>
      </c>
      <c r="R234" s="46">
        <f t="shared" si="36"/>
        <v>1</v>
      </c>
      <c r="T234" s="50" t="str">
        <f t="shared" ref="T234:T270" si="41">D234</f>
        <v>0V8003</v>
      </c>
      <c r="U234" s="19">
        <f t="shared" si="37"/>
        <v>55.518596386111113</v>
      </c>
      <c r="V234" s="19">
        <f t="shared" si="38"/>
        <v>0</v>
      </c>
    </row>
    <row r="235" spans="1:22" x14ac:dyDescent="0.2">
      <c r="A235" s="48" t="s">
        <v>399</v>
      </c>
      <c r="B235" s="48" t="s">
        <v>506</v>
      </c>
      <c r="C235" s="48" t="s">
        <v>504</v>
      </c>
      <c r="D235" s="50" t="s">
        <v>400</v>
      </c>
      <c r="E235" s="47" t="s">
        <v>539</v>
      </c>
      <c r="F235" s="51">
        <f>VLOOKUP($D235,'W19'!$B$3:$N$40,10,FALSE)</f>
        <v>11.75</v>
      </c>
      <c r="G235" s="51">
        <f>VLOOKUP($D235,'W19'!$B$3:$N$40,13,FALSE)</f>
        <v>12.666666666666666</v>
      </c>
      <c r="H235" s="52">
        <f>VLOOKUP($D235,'MIS 0V 2019'!$G$3:$V$62,16,FALSE)</f>
        <v>68.335595052631575</v>
      </c>
      <c r="I235" s="52"/>
      <c r="K235" s="50" t="str">
        <f t="shared" si="39"/>
        <v>0V8014</v>
      </c>
      <c r="L235" s="18">
        <v>1</v>
      </c>
      <c r="M235" s="18">
        <v>0</v>
      </c>
      <c r="O235" s="50" t="str">
        <f t="shared" si="40"/>
        <v>0V8014</v>
      </c>
      <c r="P235" s="18">
        <v>1</v>
      </c>
      <c r="Q235" s="18">
        <v>0</v>
      </c>
      <c r="R235" s="46">
        <f t="shared" si="36"/>
        <v>1</v>
      </c>
      <c r="T235" s="50" t="str">
        <f t="shared" si="41"/>
        <v>0V8014</v>
      </c>
      <c r="U235" s="19">
        <f t="shared" si="37"/>
        <v>68.335595052631575</v>
      </c>
      <c r="V235" s="19">
        <f t="shared" si="38"/>
        <v>0</v>
      </c>
    </row>
    <row r="236" spans="1:22" x14ac:dyDescent="0.2">
      <c r="A236" s="48" t="s">
        <v>397</v>
      </c>
      <c r="B236" s="48" t="s">
        <v>504</v>
      </c>
      <c r="C236" s="48" t="s">
        <v>506</v>
      </c>
      <c r="D236" s="50" t="s">
        <v>398</v>
      </c>
      <c r="E236" s="47" t="s">
        <v>539</v>
      </c>
      <c r="F236" s="51">
        <f>VLOOKUP($D236,'W19'!$B$3:$N$40,10,FALSE)</f>
        <v>13.166666666666666</v>
      </c>
      <c r="G236" s="51">
        <f>VLOOKUP($D236,'W19'!$B$3:$N$40,13,FALSE)</f>
        <v>14.083333333333334</v>
      </c>
      <c r="H236" s="52">
        <f>VLOOKUP($D236,'MIS 0V 2019'!$G$3:$V$62,16,FALSE)</f>
        <v>67.313080888888891</v>
      </c>
      <c r="I236" s="52"/>
      <c r="K236" s="50" t="str">
        <f t="shared" si="39"/>
        <v>0V8015</v>
      </c>
      <c r="L236" s="18">
        <v>1</v>
      </c>
      <c r="M236" s="18">
        <v>0</v>
      </c>
      <c r="O236" s="50" t="str">
        <f t="shared" si="40"/>
        <v>0V8015</v>
      </c>
      <c r="P236" s="18">
        <v>1</v>
      </c>
      <c r="Q236" s="18">
        <v>0</v>
      </c>
      <c r="R236" s="46">
        <f t="shared" si="36"/>
        <v>1</v>
      </c>
      <c r="T236" s="50" t="str">
        <f t="shared" si="41"/>
        <v>0V8015</v>
      </c>
      <c r="U236" s="19">
        <f t="shared" si="37"/>
        <v>67.313080888888891</v>
      </c>
      <c r="V236" s="19">
        <f t="shared" si="38"/>
        <v>0</v>
      </c>
    </row>
    <row r="237" spans="1:22" x14ac:dyDescent="0.2">
      <c r="A237" s="48" t="s">
        <v>427</v>
      </c>
      <c r="B237" s="48" t="s">
        <v>507</v>
      </c>
      <c r="C237" s="48" t="s">
        <v>505</v>
      </c>
      <c r="D237" s="50" t="s">
        <v>428</v>
      </c>
      <c r="E237" s="47" t="s">
        <v>539</v>
      </c>
      <c r="F237" s="51">
        <f>VLOOKUP($D237,'W19'!$B$3:$N$40,10,FALSE)</f>
        <v>7.25</v>
      </c>
      <c r="G237" s="51">
        <f>VLOOKUP($D237,'W19'!$B$3:$N$40,13,FALSE)</f>
        <v>8.3333333333333339</v>
      </c>
      <c r="H237" s="52">
        <f>VLOOKUP($D237,'MIS 0V 2019'!$G$3:$V$62,16,FALSE)</f>
        <v>69.74111944444445</v>
      </c>
      <c r="I237" s="52"/>
      <c r="K237" s="50" t="str">
        <f t="shared" si="39"/>
        <v>0V8050</v>
      </c>
      <c r="L237" s="18">
        <v>1</v>
      </c>
      <c r="M237" s="18">
        <v>0</v>
      </c>
      <c r="O237" s="50" t="str">
        <f t="shared" si="40"/>
        <v>0V8050</v>
      </c>
      <c r="P237" s="18">
        <v>1</v>
      </c>
      <c r="Q237" s="18">
        <v>0</v>
      </c>
      <c r="R237" s="46">
        <f t="shared" si="36"/>
        <v>1</v>
      </c>
      <c r="T237" s="50" t="str">
        <f t="shared" si="41"/>
        <v>0V8050</v>
      </c>
      <c r="U237" s="19">
        <f t="shared" si="37"/>
        <v>69.74111944444445</v>
      </c>
      <c r="V237" s="19">
        <f t="shared" si="38"/>
        <v>0</v>
      </c>
    </row>
    <row r="238" spans="1:22" x14ac:dyDescent="0.2">
      <c r="A238" s="48" t="s">
        <v>412</v>
      </c>
      <c r="B238" s="48" t="s">
        <v>505</v>
      </c>
      <c r="C238" s="48" t="s">
        <v>507</v>
      </c>
      <c r="D238" s="50" t="s">
        <v>413</v>
      </c>
      <c r="E238" s="47" t="s">
        <v>539</v>
      </c>
      <c r="F238" s="51">
        <f>VLOOKUP($D238,'W19'!$B$3:$N$40,10,FALSE)</f>
        <v>5.916666666666667</v>
      </c>
      <c r="G238" s="51">
        <f>VLOOKUP($D238,'W19'!$B$3:$N$40,13,FALSE)</f>
        <v>6.916666666666667</v>
      </c>
      <c r="H238" s="52">
        <f>VLOOKUP($D238,'MIS 0V 2019'!$G$3:$V$62,16,FALSE)</f>
        <v>62.486064539062497</v>
      </c>
      <c r="I238" s="52"/>
      <c r="K238" s="50" t="str">
        <f t="shared" si="39"/>
        <v>0V8051</v>
      </c>
      <c r="L238" s="18">
        <v>1</v>
      </c>
      <c r="M238" s="18">
        <v>0</v>
      </c>
      <c r="O238" s="50" t="str">
        <f t="shared" si="40"/>
        <v>0V8051</v>
      </c>
      <c r="P238" s="18">
        <v>1</v>
      </c>
      <c r="Q238" s="18">
        <v>0</v>
      </c>
      <c r="R238" s="46">
        <f t="shared" si="36"/>
        <v>1</v>
      </c>
      <c r="T238" s="50" t="str">
        <f t="shared" si="41"/>
        <v>0V8051</v>
      </c>
      <c r="U238" s="19">
        <f t="shared" si="37"/>
        <v>62.486064539062497</v>
      </c>
      <c r="V238" s="19">
        <f t="shared" si="38"/>
        <v>0</v>
      </c>
    </row>
    <row r="239" spans="1:22" x14ac:dyDescent="0.2">
      <c r="A239" s="48" t="s">
        <v>427</v>
      </c>
      <c r="B239" s="48" t="s">
        <v>507</v>
      </c>
      <c r="C239" s="48" t="s">
        <v>505</v>
      </c>
      <c r="D239" s="50" t="s">
        <v>429</v>
      </c>
      <c r="E239" s="47" t="s">
        <v>539</v>
      </c>
      <c r="F239" s="51">
        <f>VLOOKUP($D239,'W19'!$B$3:$N$40,10,FALSE)</f>
        <v>8.3333333333333339</v>
      </c>
      <c r="G239" s="51">
        <f>VLOOKUP($D239,'W19'!$B$3:$N$40,13,FALSE)</f>
        <v>9.4166666666666661</v>
      </c>
      <c r="H239" s="52">
        <f>VLOOKUP($D239,'MIS 0V 2019'!$G$3:$V$62,16,FALSE)</f>
        <v>69.686721040540547</v>
      </c>
      <c r="I239" s="52"/>
      <c r="K239" s="50" t="str">
        <f t="shared" si="39"/>
        <v>0V8052</v>
      </c>
      <c r="L239" s="18">
        <v>1</v>
      </c>
      <c r="M239" s="18">
        <v>0</v>
      </c>
      <c r="O239" s="50" t="str">
        <f t="shared" si="40"/>
        <v>0V8052</v>
      </c>
      <c r="P239" s="18">
        <v>1</v>
      </c>
      <c r="Q239" s="18">
        <v>0</v>
      </c>
      <c r="R239" s="46">
        <f t="shared" si="36"/>
        <v>1</v>
      </c>
      <c r="T239" s="50" t="str">
        <f t="shared" si="41"/>
        <v>0V8052</v>
      </c>
      <c r="U239" s="19">
        <f t="shared" si="37"/>
        <v>69.686721040540547</v>
      </c>
      <c r="V239" s="19">
        <f t="shared" si="38"/>
        <v>0</v>
      </c>
    </row>
    <row r="240" spans="1:22" x14ac:dyDescent="0.2">
      <c r="A240" s="48" t="s">
        <v>412</v>
      </c>
      <c r="B240" s="48" t="s">
        <v>505</v>
      </c>
      <c r="C240" s="48" t="s">
        <v>507</v>
      </c>
      <c r="D240" s="50" t="s">
        <v>414</v>
      </c>
      <c r="E240" s="47" t="s">
        <v>539</v>
      </c>
      <c r="F240" s="51">
        <f>VLOOKUP($D240,'W19'!$B$3:$N$40,10,FALSE)</f>
        <v>7</v>
      </c>
      <c r="G240" s="51">
        <f>VLOOKUP($D240,'W19'!$B$3:$N$40,13,FALSE)</f>
        <v>8</v>
      </c>
      <c r="H240" s="52">
        <f>VLOOKUP($D240,'MIS 0V 2019'!$G$3:$V$62,16,FALSE)</f>
        <v>64.965689222602734</v>
      </c>
      <c r="I240" s="52"/>
      <c r="K240" s="50" t="str">
        <f t="shared" si="39"/>
        <v>0V8053</v>
      </c>
      <c r="L240" s="18">
        <v>1</v>
      </c>
      <c r="M240" s="18">
        <v>0</v>
      </c>
      <c r="O240" s="50" t="str">
        <f t="shared" si="40"/>
        <v>0V8053</v>
      </c>
      <c r="P240" s="18">
        <v>1</v>
      </c>
      <c r="Q240" s="18">
        <v>0</v>
      </c>
      <c r="R240" s="46">
        <f t="shared" si="36"/>
        <v>1</v>
      </c>
      <c r="T240" s="50" t="str">
        <f t="shared" si="41"/>
        <v>0V8053</v>
      </c>
      <c r="U240" s="19">
        <f t="shared" si="37"/>
        <v>64.965689222602734</v>
      </c>
      <c r="V240" s="19">
        <f t="shared" si="38"/>
        <v>0</v>
      </c>
    </row>
    <row r="241" spans="1:22" x14ac:dyDescent="0.2">
      <c r="A241" s="48" t="s">
        <v>427</v>
      </c>
      <c r="B241" s="48" t="s">
        <v>507</v>
      </c>
      <c r="C241" s="48" t="s">
        <v>505</v>
      </c>
      <c r="D241" s="50" t="s">
        <v>430</v>
      </c>
      <c r="E241" s="47" t="s">
        <v>539</v>
      </c>
      <c r="F241" s="51">
        <f>VLOOKUP($D241,'W19'!$B$3:$N$40,10,FALSE)</f>
        <v>9.8333333333333339</v>
      </c>
      <c r="G241" s="51">
        <f>VLOOKUP($D241,'W19'!$B$3:$N$40,13,FALSE)</f>
        <v>10.916666666666666</v>
      </c>
      <c r="H241" s="52">
        <f>VLOOKUP($D241,'MIS 0V 2019'!$G$3:$V$62,16,FALSE)</f>
        <v>71.034231354740072</v>
      </c>
      <c r="I241" s="52"/>
      <c r="K241" s="50" t="str">
        <f t="shared" si="39"/>
        <v>0V8054</v>
      </c>
      <c r="L241" s="18">
        <v>1</v>
      </c>
      <c r="M241" s="18">
        <v>0</v>
      </c>
      <c r="O241" s="50" t="str">
        <f t="shared" si="40"/>
        <v>0V8054</v>
      </c>
      <c r="P241" s="18">
        <v>1</v>
      </c>
      <c r="Q241" s="18">
        <v>0</v>
      </c>
      <c r="R241" s="46">
        <f t="shared" si="36"/>
        <v>1</v>
      </c>
      <c r="T241" s="50" t="str">
        <f t="shared" si="41"/>
        <v>0V8054</v>
      </c>
      <c r="U241" s="19">
        <f t="shared" si="37"/>
        <v>71.034231354740072</v>
      </c>
      <c r="V241" s="19">
        <f t="shared" si="38"/>
        <v>0</v>
      </c>
    </row>
    <row r="242" spans="1:22" x14ac:dyDescent="0.2">
      <c r="A242" s="48" t="s">
        <v>412</v>
      </c>
      <c r="B242" s="48" t="s">
        <v>505</v>
      </c>
      <c r="C242" s="48" t="s">
        <v>507</v>
      </c>
      <c r="D242" s="50" t="s">
        <v>415</v>
      </c>
      <c r="E242" s="47" t="s">
        <v>539</v>
      </c>
      <c r="F242" s="51">
        <f>VLOOKUP($D242,'W19'!$B$3:$N$40,10,FALSE)</f>
        <v>8.5</v>
      </c>
      <c r="G242" s="51">
        <f>VLOOKUP($D242,'W19'!$B$3:$N$40,13,FALSE)</f>
        <v>9.5</v>
      </c>
      <c r="H242" s="52">
        <f>VLOOKUP($D242,'MIS 0V 2019'!$G$3:$V$62,16,FALSE)</f>
        <v>67.099067873846153</v>
      </c>
      <c r="I242" s="52"/>
      <c r="K242" s="50" t="str">
        <f t="shared" si="39"/>
        <v>0V8055</v>
      </c>
      <c r="L242" s="18">
        <v>1</v>
      </c>
      <c r="M242" s="18">
        <v>0</v>
      </c>
      <c r="O242" s="50" t="str">
        <f t="shared" si="40"/>
        <v>0V8055</v>
      </c>
      <c r="P242" s="18">
        <v>1</v>
      </c>
      <c r="Q242" s="18">
        <v>0</v>
      </c>
      <c r="R242" s="46">
        <f t="shared" si="36"/>
        <v>1</v>
      </c>
      <c r="T242" s="50" t="str">
        <f t="shared" si="41"/>
        <v>0V8055</v>
      </c>
      <c r="U242" s="19">
        <f t="shared" si="37"/>
        <v>67.099067873846153</v>
      </c>
      <c r="V242" s="19">
        <f t="shared" si="38"/>
        <v>0</v>
      </c>
    </row>
    <row r="243" spans="1:22" x14ac:dyDescent="0.2">
      <c r="A243" s="48" t="s">
        <v>427</v>
      </c>
      <c r="B243" s="48" t="s">
        <v>507</v>
      </c>
      <c r="C243" s="48" t="s">
        <v>505</v>
      </c>
      <c r="D243" s="50" t="s">
        <v>431</v>
      </c>
      <c r="E243" s="47" t="s">
        <v>539</v>
      </c>
      <c r="F243" s="51">
        <f>VLOOKUP($D243,'W19'!$B$3:$N$40,10,FALSE)</f>
        <v>15.916666666666666</v>
      </c>
      <c r="G243" s="51">
        <f>VLOOKUP($D243,'W19'!$B$3:$N$40,13,FALSE)</f>
        <v>17</v>
      </c>
      <c r="H243" s="52">
        <f>VLOOKUP($D243,'MIS 0V 2019'!$G$3:$V$62,16,FALSE)</f>
        <v>74.012473662889519</v>
      </c>
      <c r="I243" s="52"/>
      <c r="K243" s="50" t="str">
        <f t="shared" si="39"/>
        <v>0V8056</v>
      </c>
      <c r="L243" s="18">
        <v>1</v>
      </c>
      <c r="M243" s="18">
        <v>0</v>
      </c>
      <c r="O243" s="50" t="str">
        <f t="shared" si="40"/>
        <v>0V8056</v>
      </c>
      <c r="P243" s="18">
        <v>1</v>
      </c>
      <c r="Q243" s="18">
        <v>0</v>
      </c>
      <c r="R243" s="46">
        <f t="shared" si="36"/>
        <v>1</v>
      </c>
      <c r="T243" s="50" t="str">
        <f t="shared" si="41"/>
        <v>0V8056</v>
      </c>
      <c r="U243" s="19">
        <f t="shared" si="37"/>
        <v>74.012473662889519</v>
      </c>
      <c r="V243" s="19">
        <f t="shared" si="38"/>
        <v>0</v>
      </c>
    </row>
    <row r="244" spans="1:22" x14ac:dyDescent="0.2">
      <c r="A244" s="48" t="s">
        <v>412</v>
      </c>
      <c r="B244" s="48" t="s">
        <v>505</v>
      </c>
      <c r="C244" s="48" t="s">
        <v>507</v>
      </c>
      <c r="D244" s="50" t="s">
        <v>416</v>
      </c>
      <c r="E244" s="47" t="s">
        <v>539</v>
      </c>
      <c r="F244" s="51">
        <f>VLOOKUP($D244,'W19'!$B$3:$N$40,10,FALSE)</f>
        <v>9</v>
      </c>
      <c r="G244" s="51">
        <f>VLOOKUP($D244,'W19'!$B$3:$N$40,13,FALSE)</f>
        <v>10</v>
      </c>
      <c r="H244" s="52">
        <f>VLOOKUP($D244,'MIS 0V 2019'!$G$3:$V$62,16,FALSE)</f>
        <v>67.875730160112369</v>
      </c>
      <c r="I244" s="52"/>
      <c r="K244" s="50" t="str">
        <f t="shared" si="39"/>
        <v>0V8057</v>
      </c>
      <c r="L244" s="18">
        <v>1</v>
      </c>
      <c r="M244" s="18">
        <v>0</v>
      </c>
      <c r="O244" s="50" t="str">
        <f t="shared" si="40"/>
        <v>0V8057</v>
      </c>
      <c r="P244" s="18">
        <v>1</v>
      </c>
      <c r="Q244" s="18">
        <v>0</v>
      </c>
      <c r="R244" s="46">
        <f t="shared" si="36"/>
        <v>1</v>
      </c>
      <c r="T244" s="50" t="str">
        <f t="shared" si="41"/>
        <v>0V8057</v>
      </c>
      <c r="U244" s="19">
        <f t="shared" si="37"/>
        <v>67.875730160112369</v>
      </c>
      <c r="V244" s="19">
        <f t="shared" si="38"/>
        <v>0</v>
      </c>
    </row>
    <row r="245" spans="1:22" x14ac:dyDescent="0.2">
      <c r="A245" s="48" t="s">
        <v>427</v>
      </c>
      <c r="B245" s="48" t="s">
        <v>507</v>
      </c>
      <c r="C245" s="48" t="s">
        <v>505</v>
      </c>
      <c r="D245" s="50" t="s">
        <v>432</v>
      </c>
      <c r="E245" s="47" t="s">
        <v>539</v>
      </c>
      <c r="F245" s="51">
        <f>VLOOKUP($D245,'W19'!$B$3:$N$40,10,FALSE)</f>
        <v>10.916666666666666</v>
      </c>
      <c r="G245" s="51">
        <f>VLOOKUP($D245,'W19'!$B$3:$N$40,13,FALSE)</f>
        <v>12</v>
      </c>
      <c r="H245" s="52">
        <f>VLOOKUP($D245,'MIS 0V 2019'!$G$3:$V$62,16,FALSE)</f>
        <v>69.517398526479752</v>
      </c>
      <c r="I245" s="52"/>
      <c r="K245" s="50" t="str">
        <f t="shared" si="39"/>
        <v>0V8058</v>
      </c>
      <c r="L245" s="18">
        <v>1</v>
      </c>
      <c r="M245" s="18">
        <v>0</v>
      </c>
      <c r="O245" s="50" t="str">
        <f t="shared" si="40"/>
        <v>0V8058</v>
      </c>
      <c r="P245" s="18">
        <v>1</v>
      </c>
      <c r="Q245" s="18">
        <v>0</v>
      </c>
      <c r="R245" s="46">
        <f t="shared" si="36"/>
        <v>1</v>
      </c>
      <c r="T245" s="50" t="str">
        <f t="shared" si="41"/>
        <v>0V8058</v>
      </c>
      <c r="U245" s="19">
        <f t="shared" si="37"/>
        <v>69.517398526479752</v>
      </c>
      <c r="V245" s="19">
        <f t="shared" si="38"/>
        <v>0</v>
      </c>
    </row>
    <row r="246" spans="1:22" x14ac:dyDescent="0.2">
      <c r="A246" s="48" t="s">
        <v>412</v>
      </c>
      <c r="B246" s="48" t="s">
        <v>505</v>
      </c>
      <c r="C246" s="48" t="s">
        <v>507</v>
      </c>
      <c r="D246" s="50" t="s">
        <v>417</v>
      </c>
      <c r="E246" s="47" t="s">
        <v>539</v>
      </c>
      <c r="F246" s="51">
        <f>VLOOKUP($D246,'W19'!$B$3:$N$40,10,FALSE)</f>
        <v>9.5</v>
      </c>
      <c r="G246" s="51">
        <f>VLOOKUP($D246,'W19'!$B$3:$N$40,13,FALSE)</f>
        <v>10.5</v>
      </c>
      <c r="H246" s="52">
        <f>VLOOKUP($D246,'MIS 0V 2019'!$G$3:$V$62,16,FALSE)</f>
        <v>68.873409648902822</v>
      </c>
      <c r="I246" s="52"/>
      <c r="K246" s="50" t="str">
        <f t="shared" si="39"/>
        <v>0V8059</v>
      </c>
      <c r="L246" s="18">
        <v>1</v>
      </c>
      <c r="M246" s="18">
        <v>0</v>
      </c>
      <c r="O246" s="50" t="str">
        <f t="shared" si="40"/>
        <v>0V8059</v>
      </c>
      <c r="P246" s="18">
        <v>1</v>
      </c>
      <c r="Q246" s="18">
        <v>0</v>
      </c>
      <c r="R246" s="46">
        <f t="shared" si="36"/>
        <v>1</v>
      </c>
      <c r="T246" s="50" t="str">
        <f t="shared" si="41"/>
        <v>0V8059</v>
      </c>
      <c r="U246" s="19">
        <f t="shared" si="37"/>
        <v>68.873409648902822</v>
      </c>
      <c r="V246" s="19">
        <f t="shared" si="38"/>
        <v>0</v>
      </c>
    </row>
    <row r="247" spans="1:22" x14ac:dyDescent="0.2">
      <c r="A247" s="48" t="s">
        <v>402</v>
      </c>
      <c r="B247" s="48" t="s">
        <v>501</v>
      </c>
      <c r="C247" s="48" t="s">
        <v>505</v>
      </c>
      <c r="D247" s="50" t="s">
        <v>403</v>
      </c>
      <c r="E247" s="47" t="s">
        <v>539</v>
      </c>
      <c r="F247" s="51">
        <f>VLOOKUP($D247,'W19'!$B$3:$N$40,10,FALSE)</f>
        <v>7.25</v>
      </c>
      <c r="G247" s="51">
        <f>VLOOKUP($D247,'W19'!$B$3:$N$40,13,FALSE)</f>
        <v>8.5</v>
      </c>
      <c r="H247" s="52">
        <f>VLOOKUP($D247,'MIS 0V 2019'!$G$3:$V$62,16,FALSE)</f>
        <v>76.834911759002779</v>
      </c>
      <c r="I247" s="52"/>
      <c r="K247" s="50" t="str">
        <f t="shared" si="39"/>
        <v>0V8060</v>
      </c>
      <c r="L247" s="18">
        <v>1</v>
      </c>
      <c r="M247" s="18">
        <v>0</v>
      </c>
      <c r="O247" s="50" t="str">
        <f t="shared" si="40"/>
        <v>0V8060</v>
      </c>
      <c r="P247" s="18">
        <v>1</v>
      </c>
      <c r="Q247" s="18">
        <v>0</v>
      </c>
      <c r="R247" s="46">
        <f t="shared" si="36"/>
        <v>1</v>
      </c>
      <c r="T247" s="50" t="str">
        <f t="shared" si="41"/>
        <v>0V8060</v>
      </c>
      <c r="U247" s="19">
        <f t="shared" si="37"/>
        <v>76.834911759002779</v>
      </c>
      <c r="V247" s="19">
        <f t="shared" si="38"/>
        <v>0</v>
      </c>
    </row>
    <row r="248" spans="1:22" x14ac:dyDescent="0.2">
      <c r="A248" s="48" t="s">
        <v>401</v>
      </c>
      <c r="B248" s="48" t="s">
        <v>505</v>
      </c>
      <c r="C248" s="48" t="s">
        <v>501</v>
      </c>
      <c r="D248" s="50" t="s">
        <v>404</v>
      </c>
      <c r="E248" s="47" t="s">
        <v>539</v>
      </c>
      <c r="F248" s="51">
        <f>VLOOKUP($D248,'W19'!$B$3:$N$40,10,FALSE)</f>
        <v>5.916666666666667</v>
      </c>
      <c r="G248" s="51">
        <f>VLOOKUP($D248,'W19'!$B$3:$N$40,13,FALSE)</f>
        <v>6.916666666666667</v>
      </c>
      <c r="H248" s="52">
        <f>VLOOKUP($D248,'MIS 0V 2019'!$G$3:$V$62,16,FALSE)</f>
        <v>66.386974750692531</v>
      </c>
      <c r="I248" s="52"/>
      <c r="K248" s="50" t="str">
        <f t="shared" si="39"/>
        <v>0V8061</v>
      </c>
      <c r="L248" s="18">
        <v>1</v>
      </c>
      <c r="M248" s="18">
        <v>0</v>
      </c>
      <c r="O248" s="50" t="str">
        <f t="shared" si="40"/>
        <v>0V8061</v>
      </c>
      <c r="P248" s="18">
        <v>1</v>
      </c>
      <c r="Q248" s="18">
        <v>0</v>
      </c>
      <c r="R248" s="46">
        <f t="shared" si="36"/>
        <v>1</v>
      </c>
      <c r="T248" s="50" t="str">
        <f t="shared" si="41"/>
        <v>0V8061</v>
      </c>
      <c r="U248" s="19">
        <f t="shared" si="37"/>
        <v>66.386974750692531</v>
      </c>
      <c r="V248" s="19">
        <f t="shared" si="38"/>
        <v>0</v>
      </c>
    </row>
    <row r="249" spans="1:22" x14ac:dyDescent="0.2">
      <c r="A249" s="48" t="s">
        <v>427</v>
      </c>
      <c r="B249" s="48" t="s">
        <v>507</v>
      </c>
      <c r="C249" s="48" t="s">
        <v>505</v>
      </c>
      <c r="D249" s="50" t="s">
        <v>433</v>
      </c>
      <c r="E249" s="47" t="s">
        <v>539</v>
      </c>
      <c r="F249" s="51">
        <f>VLOOKUP($D249,'W19'!$B$3:$N$40,10,FALSE)</f>
        <v>14</v>
      </c>
      <c r="G249" s="51">
        <f>VLOOKUP($D249,'W19'!$B$3:$N$40,13,FALSE)</f>
        <v>15.083333333333334</v>
      </c>
      <c r="H249" s="52">
        <f>VLOOKUP($D249,'MIS 0V 2019'!$G$3:$V$62,16,FALSE)</f>
        <v>79.323627044943819</v>
      </c>
      <c r="I249" s="52"/>
      <c r="K249" s="50" t="str">
        <f t="shared" si="39"/>
        <v>0V8062</v>
      </c>
      <c r="L249" s="18">
        <v>1</v>
      </c>
      <c r="M249" s="18">
        <v>0</v>
      </c>
      <c r="O249" s="50" t="str">
        <f t="shared" si="40"/>
        <v>0V8062</v>
      </c>
      <c r="P249" s="18">
        <v>1</v>
      </c>
      <c r="Q249" s="18">
        <v>0</v>
      </c>
      <c r="R249" s="46">
        <f t="shared" si="36"/>
        <v>1</v>
      </c>
      <c r="T249" s="50" t="str">
        <f t="shared" si="41"/>
        <v>0V8062</v>
      </c>
      <c r="U249" s="19">
        <f t="shared" si="37"/>
        <v>79.323627044943819</v>
      </c>
      <c r="V249" s="19">
        <f t="shared" si="38"/>
        <v>0</v>
      </c>
    </row>
    <row r="250" spans="1:22" x14ac:dyDescent="0.2">
      <c r="A250" s="48" t="s">
        <v>412</v>
      </c>
      <c r="B250" s="48" t="s">
        <v>505</v>
      </c>
      <c r="C250" s="48" t="s">
        <v>507</v>
      </c>
      <c r="D250" s="50" t="s">
        <v>418</v>
      </c>
      <c r="E250" s="47" t="s">
        <v>539</v>
      </c>
      <c r="F250" s="51">
        <f>VLOOKUP($D250,'W19'!$B$3:$N$40,10,FALSE)</f>
        <v>10</v>
      </c>
      <c r="G250" s="51">
        <f>VLOOKUP($D250,'W19'!$B$3:$N$40,13,FALSE)</f>
        <v>11</v>
      </c>
      <c r="H250" s="52">
        <f>VLOOKUP($D250,'MIS 0V 2019'!$G$3:$V$62,16,FALSE)</f>
        <v>69.689400634328365</v>
      </c>
      <c r="I250" s="52"/>
      <c r="K250" s="50" t="str">
        <f t="shared" si="39"/>
        <v>0V8063</v>
      </c>
      <c r="L250" s="18">
        <v>1</v>
      </c>
      <c r="M250" s="18">
        <v>0</v>
      </c>
      <c r="O250" s="50" t="str">
        <f t="shared" si="40"/>
        <v>0V8063</v>
      </c>
      <c r="P250" s="18">
        <v>1</v>
      </c>
      <c r="Q250" s="18">
        <v>0</v>
      </c>
      <c r="R250" s="46">
        <f t="shared" si="36"/>
        <v>1</v>
      </c>
      <c r="T250" s="50" t="str">
        <f t="shared" si="41"/>
        <v>0V8063</v>
      </c>
      <c r="U250" s="19">
        <f t="shared" si="37"/>
        <v>69.689400634328365</v>
      </c>
      <c r="V250" s="19">
        <f t="shared" si="38"/>
        <v>0</v>
      </c>
    </row>
    <row r="251" spans="1:22" x14ac:dyDescent="0.2">
      <c r="A251" s="48" t="s">
        <v>427</v>
      </c>
      <c r="B251" s="48" t="s">
        <v>507</v>
      </c>
      <c r="C251" s="48" t="s">
        <v>505</v>
      </c>
      <c r="D251" s="50" t="s">
        <v>435</v>
      </c>
      <c r="E251" s="47" t="s">
        <v>539</v>
      </c>
      <c r="F251" s="51">
        <f>VLOOKUP($D251,'W19'!$B$3:$N$40,10,FALSE)</f>
        <v>12.75</v>
      </c>
      <c r="G251" s="51">
        <f>VLOOKUP($D251,'W19'!$B$3:$N$40,13,FALSE)</f>
        <v>13.833333333333334</v>
      </c>
      <c r="H251" s="52">
        <f>VLOOKUP($D251,'MIS 0V 2019'!$G$3:$V$62,16,FALSE)</f>
        <v>73.019011057926832</v>
      </c>
      <c r="I251" s="52"/>
      <c r="K251" s="50" t="str">
        <f t="shared" si="39"/>
        <v>0V8066</v>
      </c>
      <c r="L251" s="18">
        <v>1</v>
      </c>
      <c r="M251" s="18">
        <v>0</v>
      </c>
      <c r="O251" s="50" t="str">
        <f t="shared" si="40"/>
        <v>0V8066</v>
      </c>
      <c r="P251" s="18">
        <v>1</v>
      </c>
      <c r="Q251" s="18">
        <v>0</v>
      </c>
      <c r="R251" s="46">
        <f t="shared" si="36"/>
        <v>1</v>
      </c>
      <c r="T251" s="50" t="str">
        <f t="shared" si="41"/>
        <v>0V8066</v>
      </c>
      <c r="U251" s="19">
        <f t="shared" si="37"/>
        <v>73.019011057926832</v>
      </c>
      <c r="V251" s="19">
        <f t="shared" si="38"/>
        <v>0</v>
      </c>
    </row>
    <row r="252" spans="1:22" x14ac:dyDescent="0.2">
      <c r="A252" s="48" t="s">
        <v>412</v>
      </c>
      <c r="B252" s="48" t="s">
        <v>505</v>
      </c>
      <c r="C252" s="48" t="s">
        <v>507</v>
      </c>
      <c r="D252" s="50" t="s">
        <v>420</v>
      </c>
      <c r="E252" s="47" t="s">
        <v>539</v>
      </c>
      <c r="F252" s="51">
        <f>VLOOKUP($D252,'W19'!$B$3:$N$40,10,FALSE)</f>
        <v>11.416666666666666</v>
      </c>
      <c r="G252" s="51">
        <f>VLOOKUP($D252,'W19'!$B$3:$N$40,13,FALSE)</f>
        <v>12.416666666666666</v>
      </c>
      <c r="H252" s="52">
        <f>VLOOKUP($D252,'MIS 0V 2019'!$G$3:$V$62,16,FALSE)</f>
        <v>67.829660935384609</v>
      </c>
      <c r="I252" s="52"/>
      <c r="K252" s="50" t="str">
        <f t="shared" si="39"/>
        <v>0V8067</v>
      </c>
      <c r="L252" s="18">
        <v>1</v>
      </c>
      <c r="M252" s="18">
        <v>0</v>
      </c>
      <c r="O252" s="50" t="str">
        <f t="shared" si="40"/>
        <v>0V8067</v>
      </c>
      <c r="P252" s="18">
        <v>1</v>
      </c>
      <c r="Q252" s="18">
        <v>0</v>
      </c>
      <c r="R252" s="46">
        <f t="shared" si="36"/>
        <v>1</v>
      </c>
      <c r="T252" s="50" t="str">
        <f t="shared" si="41"/>
        <v>0V8067</v>
      </c>
      <c r="U252" s="19">
        <f t="shared" si="37"/>
        <v>67.829660935384609</v>
      </c>
      <c r="V252" s="19">
        <f t="shared" si="38"/>
        <v>0</v>
      </c>
    </row>
    <row r="253" spans="1:22" x14ac:dyDescent="0.2">
      <c r="A253" s="48" t="s">
        <v>447</v>
      </c>
      <c r="B253" s="48" t="s">
        <v>506</v>
      </c>
      <c r="C253" s="48" t="s">
        <v>507</v>
      </c>
      <c r="D253" s="50" t="s">
        <v>411</v>
      </c>
      <c r="E253" s="47" t="s">
        <v>539</v>
      </c>
      <c r="F253" s="51">
        <f>VLOOKUP($D253,'W19'!$B$3:$N$40,10,FALSE)</f>
        <v>14.583333333333334</v>
      </c>
      <c r="G253" s="51">
        <f>VLOOKUP($D253,'W19'!$B$3:$N$40,13,FALSE)</f>
        <v>15.5</v>
      </c>
      <c r="H253" s="52">
        <f>VLOOKUP($D253,'MIS 0V 2019'!$G$3:$V$62,16,FALSE)</f>
        <v>95.227870999999993</v>
      </c>
      <c r="I253" s="52"/>
      <c r="K253" s="50" t="str">
        <f t="shared" si="39"/>
        <v>0V8070</v>
      </c>
      <c r="L253" s="18">
        <v>1</v>
      </c>
      <c r="M253" s="18">
        <v>0</v>
      </c>
      <c r="O253" s="50" t="str">
        <f t="shared" si="40"/>
        <v>0V8070</v>
      </c>
      <c r="P253" s="18">
        <v>1</v>
      </c>
      <c r="Q253" s="18">
        <v>0</v>
      </c>
      <c r="R253" s="46">
        <f t="shared" si="36"/>
        <v>1</v>
      </c>
      <c r="T253" s="50" t="str">
        <f t="shared" si="41"/>
        <v>0V8070</v>
      </c>
      <c r="U253" s="19">
        <f t="shared" si="37"/>
        <v>95.227870999999993</v>
      </c>
      <c r="V253" s="19">
        <f t="shared" si="38"/>
        <v>0</v>
      </c>
    </row>
    <row r="254" spans="1:22" x14ac:dyDescent="0.2">
      <c r="A254" s="48" t="s">
        <v>449</v>
      </c>
      <c r="B254" s="48" t="s">
        <v>507</v>
      </c>
      <c r="C254" s="48" t="s">
        <v>506</v>
      </c>
      <c r="D254" s="50" t="s">
        <v>451</v>
      </c>
      <c r="E254" s="47" t="s">
        <v>539</v>
      </c>
      <c r="F254" s="51">
        <f>VLOOKUP($D254,'W19'!$B$3:$N$40,10,FALSE)</f>
        <v>10.333333333333334</v>
      </c>
      <c r="G254" s="51">
        <f>VLOOKUP($D254,'W19'!$B$3:$N$40,13,FALSE)</f>
        <v>11.25</v>
      </c>
      <c r="H254" s="52">
        <f>VLOOKUP($D254,'MIS 0V 2019'!$G$3:$V$62,16,FALSE)</f>
        <v>59.565469387186631</v>
      </c>
      <c r="I254" s="52"/>
      <c r="K254" s="50" t="str">
        <f t="shared" si="39"/>
        <v>0V8071</v>
      </c>
      <c r="L254" s="18">
        <v>1</v>
      </c>
      <c r="M254" s="18">
        <v>0</v>
      </c>
      <c r="O254" s="50" t="str">
        <f t="shared" si="40"/>
        <v>0V8071</v>
      </c>
      <c r="P254" s="18">
        <v>1</v>
      </c>
      <c r="Q254" s="18">
        <v>0</v>
      </c>
      <c r="R254" s="46">
        <f t="shared" si="36"/>
        <v>1</v>
      </c>
      <c r="T254" s="50" t="str">
        <f t="shared" si="41"/>
        <v>0V8071</v>
      </c>
      <c r="U254" s="19">
        <f t="shared" si="37"/>
        <v>59.565469387186631</v>
      </c>
      <c r="V254" s="19">
        <f t="shared" si="38"/>
        <v>0</v>
      </c>
    </row>
    <row r="255" spans="1:22" x14ac:dyDescent="0.2">
      <c r="A255" s="48" t="s">
        <v>427</v>
      </c>
      <c r="B255" s="48" t="s">
        <v>507</v>
      </c>
      <c r="C255" s="48" t="s">
        <v>505</v>
      </c>
      <c r="D255" s="50" t="s">
        <v>436</v>
      </c>
      <c r="E255" s="47" t="s">
        <v>539</v>
      </c>
      <c r="F255" s="51">
        <f>VLOOKUP($D255,'W19'!$B$3:$N$40,10,FALSE)</f>
        <v>13.833333333333334</v>
      </c>
      <c r="G255" s="51">
        <f>VLOOKUP($D255,'W19'!$B$3:$N$40,13,FALSE)</f>
        <v>14.916666666666666</v>
      </c>
      <c r="H255" s="52">
        <f>VLOOKUP($D255,'MIS 0V 2019'!$G$3:$V$62,16,FALSE)</f>
        <v>74.570694005882359</v>
      </c>
      <c r="I255" s="52"/>
      <c r="K255" s="50" t="str">
        <f t="shared" si="39"/>
        <v>0V8072</v>
      </c>
      <c r="L255" s="18">
        <v>1</v>
      </c>
      <c r="M255" s="18">
        <v>0</v>
      </c>
      <c r="O255" s="50" t="str">
        <f t="shared" si="40"/>
        <v>0V8072</v>
      </c>
      <c r="P255" s="18">
        <v>1</v>
      </c>
      <c r="Q255" s="18">
        <v>0</v>
      </c>
      <c r="R255" s="46">
        <f t="shared" si="36"/>
        <v>1</v>
      </c>
      <c r="T255" s="50" t="str">
        <f t="shared" si="41"/>
        <v>0V8072</v>
      </c>
      <c r="U255" s="19">
        <f t="shared" si="37"/>
        <v>74.570694005882359</v>
      </c>
      <c r="V255" s="19">
        <f t="shared" si="38"/>
        <v>0</v>
      </c>
    </row>
    <row r="256" spans="1:22" x14ac:dyDescent="0.2">
      <c r="A256" s="48" t="s">
        <v>412</v>
      </c>
      <c r="B256" s="48" t="s">
        <v>505</v>
      </c>
      <c r="C256" s="48" t="s">
        <v>507</v>
      </c>
      <c r="D256" s="50" t="s">
        <v>421</v>
      </c>
      <c r="E256" s="47" t="s">
        <v>539</v>
      </c>
      <c r="F256" s="51">
        <f>VLOOKUP($D256,'W19'!$B$3:$N$40,10,FALSE)</f>
        <v>12.5</v>
      </c>
      <c r="G256" s="51">
        <f>VLOOKUP($D256,'W19'!$B$3:$N$40,13,FALSE)</f>
        <v>13.5</v>
      </c>
      <c r="H256" s="52">
        <f>VLOOKUP($D256,'MIS 0V 2019'!$G$3:$V$62,16,FALSE)</f>
        <v>67.272649613569314</v>
      </c>
      <c r="I256" s="52"/>
      <c r="K256" s="50" t="str">
        <f t="shared" si="39"/>
        <v>0V8073</v>
      </c>
      <c r="L256" s="18">
        <v>1</v>
      </c>
      <c r="M256" s="18">
        <v>0</v>
      </c>
      <c r="O256" s="50" t="str">
        <f t="shared" si="40"/>
        <v>0V8073</v>
      </c>
      <c r="P256" s="18">
        <v>1</v>
      </c>
      <c r="Q256" s="18">
        <v>0</v>
      </c>
      <c r="R256" s="46">
        <f t="shared" si="36"/>
        <v>1</v>
      </c>
      <c r="T256" s="50" t="str">
        <f t="shared" si="41"/>
        <v>0V8073</v>
      </c>
      <c r="U256" s="19">
        <f t="shared" si="37"/>
        <v>67.272649613569314</v>
      </c>
      <c r="V256" s="19">
        <f t="shared" si="38"/>
        <v>0</v>
      </c>
    </row>
    <row r="257" spans="1:49" x14ac:dyDescent="0.2">
      <c r="A257" s="48" t="s">
        <v>447</v>
      </c>
      <c r="B257" s="48" t="s">
        <v>506</v>
      </c>
      <c r="C257" s="48" t="s">
        <v>507</v>
      </c>
      <c r="D257" s="50" t="s">
        <v>437</v>
      </c>
      <c r="E257" s="47" t="s">
        <v>539</v>
      </c>
      <c r="F257" s="51">
        <f>VLOOKUP($D257,'W19'!$B$3:$N$40,10,FALSE)</f>
        <v>12.75</v>
      </c>
      <c r="G257" s="51">
        <f>VLOOKUP($D257,'W19'!$B$3:$N$40,13,FALSE)</f>
        <v>13.666666666666666</v>
      </c>
      <c r="H257" s="52">
        <f>VLOOKUP($D257,'MIS 0V 2019'!$G$3:$V$62,16,FALSE)</f>
        <v>60.622748000000001</v>
      </c>
      <c r="I257" s="52"/>
      <c r="K257" s="50" t="str">
        <f t="shared" si="39"/>
        <v>0V8074</v>
      </c>
      <c r="L257" s="18">
        <v>1</v>
      </c>
      <c r="M257" s="18">
        <v>0</v>
      </c>
      <c r="O257" s="50" t="str">
        <f t="shared" si="40"/>
        <v>0V8074</v>
      </c>
      <c r="P257" s="18">
        <v>1</v>
      </c>
      <c r="Q257" s="18">
        <v>0</v>
      </c>
      <c r="R257" s="46">
        <f t="shared" si="36"/>
        <v>1</v>
      </c>
      <c r="T257" s="50" t="str">
        <f t="shared" si="41"/>
        <v>0V8074</v>
      </c>
      <c r="U257" s="19">
        <f t="shared" si="37"/>
        <v>60.622748000000001</v>
      </c>
      <c r="V257" s="19">
        <f t="shared" si="38"/>
        <v>0</v>
      </c>
    </row>
    <row r="258" spans="1:49" x14ac:dyDescent="0.2">
      <c r="A258" s="48" t="s">
        <v>449</v>
      </c>
      <c r="B258" s="48" t="s">
        <v>507</v>
      </c>
      <c r="C258" s="48" t="s">
        <v>506</v>
      </c>
      <c r="D258" s="50" t="s">
        <v>452</v>
      </c>
      <c r="E258" s="47" t="s">
        <v>539</v>
      </c>
      <c r="F258" s="51">
        <f>VLOOKUP($D258,'W19'!$B$3:$N$40,10,FALSE)</f>
        <v>11.333333333333334</v>
      </c>
      <c r="G258" s="51">
        <f>VLOOKUP($D258,'W19'!$B$3:$N$40,13,FALSE)</f>
        <v>12.25</v>
      </c>
      <c r="H258" s="52">
        <f>VLOOKUP($D258,'MIS 0V 2019'!$G$3:$V$62,16,FALSE)</f>
        <v>59.884207844444447</v>
      </c>
      <c r="I258" s="52"/>
      <c r="K258" s="50" t="str">
        <f t="shared" si="39"/>
        <v>0V8075</v>
      </c>
      <c r="L258" s="18">
        <v>1</v>
      </c>
      <c r="M258" s="18">
        <v>0</v>
      </c>
      <c r="O258" s="50" t="str">
        <f t="shared" si="40"/>
        <v>0V8075</v>
      </c>
      <c r="P258" s="18">
        <v>1</v>
      </c>
      <c r="Q258" s="18">
        <v>0</v>
      </c>
      <c r="R258" s="46">
        <f t="shared" si="36"/>
        <v>1</v>
      </c>
      <c r="T258" s="50" t="str">
        <f t="shared" si="41"/>
        <v>0V8075</v>
      </c>
      <c r="U258" s="19">
        <f t="shared" si="37"/>
        <v>59.884207844444447</v>
      </c>
      <c r="V258" s="19">
        <f t="shared" si="38"/>
        <v>0</v>
      </c>
    </row>
    <row r="259" spans="1:49" x14ac:dyDescent="0.2">
      <c r="A259" s="48" t="s">
        <v>427</v>
      </c>
      <c r="B259" s="48" t="s">
        <v>507</v>
      </c>
      <c r="C259" s="48" t="s">
        <v>505</v>
      </c>
      <c r="D259" s="50" t="s">
        <v>439</v>
      </c>
      <c r="E259" s="47" t="s">
        <v>539</v>
      </c>
      <c r="F259" s="51">
        <f>VLOOKUP($D259,'W19'!$B$3:$N$40,10,FALSE)</f>
        <v>15.666666666666666</v>
      </c>
      <c r="G259" s="51">
        <f>VLOOKUP($D259,'W19'!$B$3:$N$40,13,FALSE)</f>
        <v>16.75</v>
      </c>
      <c r="H259" s="52">
        <f>VLOOKUP($D259,'MIS 0V 2019'!$G$3:$V$62,16,FALSE)</f>
        <v>72.357853200000008</v>
      </c>
      <c r="I259" s="52"/>
      <c r="K259" s="50" t="str">
        <f t="shared" si="39"/>
        <v>0V8078</v>
      </c>
      <c r="L259" s="18">
        <v>1</v>
      </c>
      <c r="M259" s="18">
        <v>0</v>
      </c>
      <c r="O259" s="50" t="str">
        <f t="shared" si="40"/>
        <v>0V8078</v>
      </c>
      <c r="P259" s="18">
        <v>1</v>
      </c>
      <c r="Q259" s="18">
        <v>0</v>
      </c>
      <c r="R259" s="46">
        <f t="shared" si="36"/>
        <v>1</v>
      </c>
      <c r="T259" s="50" t="str">
        <f t="shared" si="41"/>
        <v>0V8078</v>
      </c>
      <c r="U259" s="19">
        <f t="shared" si="37"/>
        <v>72.357853200000008</v>
      </c>
      <c r="V259" s="19">
        <f t="shared" si="38"/>
        <v>0</v>
      </c>
    </row>
    <row r="260" spans="1:49" x14ac:dyDescent="0.2">
      <c r="A260" s="48" t="s">
        <v>412</v>
      </c>
      <c r="B260" s="48" t="s">
        <v>505</v>
      </c>
      <c r="C260" s="48" t="s">
        <v>507</v>
      </c>
      <c r="D260" s="50" t="s">
        <v>423</v>
      </c>
      <c r="E260" s="47" t="s">
        <v>539</v>
      </c>
      <c r="F260" s="51">
        <f>VLOOKUP($D260,'W19'!$B$3:$N$40,10,FALSE)</f>
        <v>14.333333333333334</v>
      </c>
      <c r="G260" s="51">
        <f>VLOOKUP($D260,'W19'!$B$3:$N$40,13,FALSE)</f>
        <v>15.333333333333334</v>
      </c>
      <c r="H260" s="52">
        <f>VLOOKUP($D260,'MIS 0V 2019'!$G$3:$V$62,16,FALSE)</f>
        <v>67.096270575301205</v>
      </c>
      <c r="I260" s="52"/>
      <c r="K260" s="50" t="str">
        <f t="shared" si="39"/>
        <v>0V8079</v>
      </c>
      <c r="L260" s="18">
        <v>1</v>
      </c>
      <c r="M260" s="18">
        <v>0</v>
      </c>
      <c r="O260" s="50" t="str">
        <f t="shared" si="40"/>
        <v>0V8079</v>
      </c>
      <c r="P260" s="18">
        <v>1</v>
      </c>
      <c r="Q260" s="18">
        <v>0</v>
      </c>
      <c r="R260" s="46">
        <f t="shared" si="36"/>
        <v>1</v>
      </c>
      <c r="T260" s="50" t="str">
        <f t="shared" si="41"/>
        <v>0V8079</v>
      </c>
      <c r="U260" s="19">
        <f t="shared" si="37"/>
        <v>67.096270575301205</v>
      </c>
      <c r="V260" s="19">
        <f t="shared" si="38"/>
        <v>0</v>
      </c>
    </row>
    <row r="261" spans="1:49" x14ac:dyDescent="0.2">
      <c r="A261" s="48" t="s">
        <v>427</v>
      </c>
      <c r="B261" s="48" t="s">
        <v>507</v>
      </c>
      <c r="C261" s="48" t="s">
        <v>505</v>
      </c>
      <c r="D261" s="50" t="s">
        <v>442</v>
      </c>
      <c r="E261" s="47" t="s">
        <v>539</v>
      </c>
      <c r="F261" s="51">
        <f>VLOOKUP($D261,'W19'!$B$3:$N$40,10,FALSE)</f>
        <v>16.75</v>
      </c>
      <c r="G261" s="51">
        <f>VLOOKUP($D261,'W19'!$B$3:$N$40,13,FALSE)</f>
        <v>17.833333333333332</v>
      </c>
      <c r="H261" s="52">
        <f>VLOOKUP($D261,'MIS 0V 2019'!$G$3:$V$62,16,FALSE)</f>
        <v>73.763296504237289</v>
      </c>
      <c r="I261" s="52"/>
      <c r="K261" s="50" t="str">
        <f t="shared" si="39"/>
        <v>0V8084</v>
      </c>
      <c r="L261" s="18">
        <v>1</v>
      </c>
      <c r="M261" s="18">
        <v>0</v>
      </c>
      <c r="O261" s="50" t="str">
        <f t="shared" si="40"/>
        <v>0V8084</v>
      </c>
      <c r="P261" s="18">
        <v>1</v>
      </c>
      <c r="Q261" s="18">
        <v>0</v>
      </c>
      <c r="R261" s="46">
        <f t="shared" si="36"/>
        <v>1</v>
      </c>
      <c r="T261" s="50" t="str">
        <f t="shared" si="41"/>
        <v>0V8084</v>
      </c>
      <c r="U261" s="19">
        <f t="shared" si="37"/>
        <v>73.763296504237289</v>
      </c>
      <c r="V261" s="19">
        <f t="shared" si="38"/>
        <v>0</v>
      </c>
    </row>
    <row r="262" spans="1:49" x14ac:dyDescent="0.2">
      <c r="A262" s="48" t="s">
        <v>412</v>
      </c>
      <c r="B262" s="48" t="s">
        <v>505</v>
      </c>
      <c r="C262" s="48" t="s">
        <v>507</v>
      </c>
      <c r="D262" s="50" t="s">
        <v>426</v>
      </c>
      <c r="E262" s="47" t="s">
        <v>539</v>
      </c>
      <c r="F262" s="51">
        <f>VLOOKUP($D262,'W19'!$B$3:$N$40,10,FALSE)</f>
        <v>15.416666666666666</v>
      </c>
      <c r="G262" s="51">
        <f>VLOOKUP($D262,'W19'!$B$3:$N$40,13,FALSE)</f>
        <v>16.416666666666668</v>
      </c>
      <c r="H262" s="52">
        <f>VLOOKUP($D262,'MIS 0V 2019'!$G$3:$V$62,16,FALSE)</f>
        <v>67.741125715517242</v>
      </c>
      <c r="I262" s="52"/>
      <c r="K262" s="50" t="str">
        <f t="shared" si="39"/>
        <v>0V8085</v>
      </c>
      <c r="L262" s="18">
        <v>1</v>
      </c>
      <c r="M262" s="18">
        <v>0</v>
      </c>
      <c r="O262" s="50" t="str">
        <f t="shared" si="40"/>
        <v>0V8085</v>
      </c>
      <c r="P262" s="18">
        <v>1</v>
      </c>
      <c r="Q262" s="18">
        <v>0</v>
      </c>
      <c r="R262" s="46">
        <f t="shared" si="36"/>
        <v>1</v>
      </c>
      <c r="T262" s="50" t="str">
        <f t="shared" si="41"/>
        <v>0V8085</v>
      </c>
      <c r="U262" s="19">
        <f t="shared" si="37"/>
        <v>67.741125715517242</v>
      </c>
      <c r="V262" s="19">
        <f t="shared" si="38"/>
        <v>0</v>
      </c>
    </row>
    <row r="263" spans="1:49" x14ac:dyDescent="0.2">
      <c r="A263" s="48" t="s">
        <v>381</v>
      </c>
      <c r="B263" s="48" t="s">
        <v>503</v>
      </c>
      <c r="C263" s="48" t="s">
        <v>502</v>
      </c>
      <c r="D263" s="50" t="s">
        <v>386</v>
      </c>
      <c r="E263" s="47" t="s">
        <v>539</v>
      </c>
      <c r="F263" s="51">
        <f>VLOOKUP($D263,'W19'!$B$3:$N$40,10,FALSE)</f>
        <v>10.833333333333334</v>
      </c>
      <c r="G263" s="51">
        <f>VLOOKUP($D263,'W19'!$B$3:$N$40,13,FALSE)</f>
        <v>12.083333333333334</v>
      </c>
      <c r="H263" s="52">
        <f>VLOOKUP($D263,'MIS 0V 2019'!$G$3:$V$62,16,FALSE)</f>
        <v>88.864340588888879</v>
      </c>
      <c r="I263" s="52"/>
      <c r="K263" s="50" t="str">
        <f t="shared" si="39"/>
        <v>0V8202</v>
      </c>
      <c r="L263" s="18">
        <v>1</v>
      </c>
      <c r="M263" s="18">
        <v>0</v>
      </c>
      <c r="O263" s="50" t="str">
        <f t="shared" si="40"/>
        <v>0V8202</v>
      </c>
      <c r="P263" s="18">
        <v>1</v>
      </c>
      <c r="Q263" s="18">
        <v>0</v>
      </c>
      <c r="R263" s="46">
        <f t="shared" si="36"/>
        <v>1</v>
      </c>
      <c r="T263" s="50" t="str">
        <f t="shared" si="41"/>
        <v>0V8202</v>
      </c>
      <c r="U263" s="19">
        <f t="shared" si="37"/>
        <v>88.864340588888879</v>
      </c>
      <c r="V263" s="19">
        <f t="shared" si="38"/>
        <v>0</v>
      </c>
    </row>
    <row r="264" spans="1:49" x14ac:dyDescent="0.2">
      <c r="A264" s="48" t="s">
        <v>382</v>
      </c>
      <c r="B264" s="48" t="s">
        <v>502</v>
      </c>
      <c r="C264" s="48" t="s">
        <v>503</v>
      </c>
      <c r="D264" s="50" t="s">
        <v>383</v>
      </c>
      <c r="E264" s="47" t="s">
        <v>539</v>
      </c>
      <c r="F264" s="51">
        <f>VLOOKUP($D264,'W19'!$B$3:$N$40,10,FALSE)</f>
        <v>12.416666666666666</v>
      </c>
      <c r="G264" s="51">
        <f>VLOOKUP($D264,'W19'!$B$3:$N$40,13,FALSE)</f>
        <v>13.416666666666666</v>
      </c>
      <c r="H264" s="52">
        <f>VLOOKUP($D264,'MIS 0V 2019'!$G$3:$V$62,16,FALSE)</f>
        <v>84.630182583643119</v>
      </c>
      <c r="I264" s="52"/>
      <c r="K264" s="50" t="str">
        <f t="shared" si="39"/>
        <v>0V8203</v>
      </c>
      <c r="L264" s="18">
        <v>1</v>
      </c>
      <c r="M264" s="18">
        <v>0</v>
      </c>
      <c r="O264" s="50" t="str">
        <f t="shared" si="40"/>
        <v>0V8203</v>
      </c>
      <c r="P264" s="18">
        <v>1</v>
      </c>
      <c r="Q264" s="18">
        <v>0</v>
      </c>
      <c r="R264" s="46">
        <f t="shared" si="36"/>
        <v>1</v>
      </c>
      <c r="T264" s="50" t="str">
        <f t="shared" si="41"/>
        <v>0V8203</v>
      </c>
      <c r="U264" s="19">
        <f t="shared" si="37"/>
        <v>84.630182583643119</v>
      </c>
      <c r="V264" s="19">
        <f t="shared" si="38"/>
        <v>0</v>
      </c>
    </row>
    <row r="265" spans="1:49" x14ac:dyDescent="0.2">
      <c r="A265" s="48" t="s">
        <v>381</v>
      </c>
      <c r="B265" s="48" t="s">
        <v>503</v>
      </c>
      <c r="C265" s="48" t="s">
        <v>502</v>
      </c>
      <c r="D265" s="50" t="s">
        <v>387</v>
      </c>
      <c r="E265" s="47" t="s">
        <v>539</v>
      </c>
      <c r="F265" s="51">
        <f>VLOOKUP($D265,'W19'!$B$3:$N$40,10,FALSE)</f>
        <v>13.916666666666666</v>
      </c>
      <c r="G265" s="51">
        <f>VLOOKUP($D265,'W19'!$B$3:$N$40,13,FALSE)</f>
        <v>15.166666666666666</v>
      </c>
      <c r="H265" s="52">
        <f>VLOOKUP($D265,'MIS 0V 2019'!$G$3:$V$62,16,FALSE)</f>
        <v>87.802911797979803</v>
      </c>
      <c r="I265" s="52"/>
      <c r="K265" s="50" t="str">
        <f t="shared" si="39"/>
        <v>0V8204</v>
      </c>
      <c r="L265" s="18">
        <v>1</v>
      </c>
      <c r="M265" s="18">
        <v>0</v>
      </c>
      <c r="O265" s="50" t="str">
        <f t="shared" si="40"/>
        <v>0V8204</v>
      </c>
      <c r="P265" s="18">
        <v>1</v>
      </c>
      <c r="Q265" s="18">
        <v>0</v>
      </c>
      <c r="R265" s="46">
        <f t="shared" ref="R265:R270" si="42">SUM(P265:Q265)</f>
        <v>1</v>
      </c>
      <c r="T265" s="50" t="str">
        <f t="shared" si="41"/>
        <v>0V8204</v>
      </c>
      <c r="U265" s="19">
        <f t="shared" ref="U265:U270" si="43">H265*P265</f>
        <v>87.802911797979803</v>
      </c>
      <c r="V265" s="19">
        <f t="shared" ref="V265:V270" si="44">I265*Q265</f>
        <v>0</v>
      </c>
    </row>
    <row r="266" spans="1:49" x14ac:dyDescent="0.2">
      <c r="A266" s="48" t="s">
        <v>382</v>
      </c>
      <c r="B266" s="48" t="s">
        <v>502</v>
      </c>
      <c r="C266" s="48" t="s">
        <v>503</v>
      </c>
      <c r="D266" s="50" t="s">
        <v>384</v>
      </c>
      <c r="E266" s="47" t="s">
        <v>539</v>
      </c>
      <c r="F266" s="51">
        <f>VLOOKUP($D266,'W19'!$B$3:$N$40,10,FALSE)</f>
        <v>15.5</v>
      </c>
      <c r="G266" s="51">
        <f>VLOOKUP($D266,'W19'!$B$3:$N$40,13,FALSE)</f>
        <v>16.5</v>
      </c>
      <c r="H266" s="52">
        <f>VLOOKUP($D266,'MIS 0V 2019'!$G$3:$V$62,16,FALSE)</f>
        <v>78.435829255892259</v>
      </c>
      <c r="I266" s="52"/>
      <c r="K266" s="50" t="str">
        <f t="shared" si="39"/>
        <v>0V8205</v>
      </c>
      <c r="L266" s="18">
        <v>1</v>
      </c>
      <c r="M266" s="18">
        <v>0</v>
      </c>
      <c r="O266" s="50" t="str">
        <f t="shared" si="40"/>
        <v>0V8205</v>
      </c>
      <c r="P266" s="18">
        <v>1</v>
      </c>
      <c r="Q266" s="18">
        <v>0</v>
      </c>
      <c r="R266" s="46">
        <f t="shared" si="42"/>
        <v>1</v>
      </c>
      <c r="T266" s="50" t="str">
        <f t="shared" si="41"/>
        <v>0V8205</v>
      </c>
      <c r="U266" s="19">
        <f t="shared" si="43"/>
        <v>78.435829255892259</v>
      </c>
      <c r="V266" s="19">
        <f t="shared" si="44"/>
        <v>0</v>
      </c>
    </row>
    <row r="267" spans="1:49" x14ac:dyDescent="0.2">
      <c r="A267" s="48" t="s">
        <v>395</v>
      </c>
      <c r="B267" s="48" t="s">
        <v>509</v>
      </c>
      <c r="C267" s="48" t="s">
        <v>503</v>
      </c>
      <c r="D267" s="50" t="s">
        <v>396</v>
      </c>
      <c r="E267" s="47" t="s">
        <v>539</v>
      </c>
      <c r="F267" s="51">
        <f>VLOOKUP($D267,'W19'!$B$3:$N$40,10,FALSE)</f>
        <v>9.3333333333333339</v>
      </c>
      <c r="G267" s="51">
        <f>VLOOKUP($D267,'W19'!$B$3:$N$40,13,FALSE)</f>
        <v>10.333333333333334</v>
      </c>
      <c r="H267" s="52">
        <f>VLOOKUP($D267,'MIS 0V 2019'!$G$3:$V$62,16,FALSE)</f>
        <v>77.247918645161292</v>
      </c>
      <c r="I267" s="52"/>
      <c r="K267" s="50" t="str">
        <f t="shared" si="39"/>
        <v>0V8312</v>
      </c>
      <c r="L267" s="18">
        <v>1</v>
      </c>
      <c r="M267" s="18">
        <v>0</v>
      </c>
      <c r="O267" s="50" t="str">
        <f t="shared" si="40"/>
        <v>0V8312</v>
      </c>
      <c r="P267" s="18">
        <v>1</v>
      </c>
      <c r="Q267" s="18">
        <v>0</v>
      </c>
      <c r="R267" s="46">
        <f t="shared" si="42"/>
        <v>1</v>
      </c>
      <c r="T267" s="50" t="str">
        <f t="shared" si="41"/>
        <v>0V8312</v>
      </c>
      <c r="U267" s="19">
        <f t="shared" si="43"/>
        <v>77.247918645161292</v>
      </c>
      <c r="V267" s="19">
        <f t="shared" si="44"/>
        <v>0</v>
      </c>
    </row>
    <row r="268" spans="1:49" x14ac:dyDescent="0.2">
      <c r="A268" s="48" t="s">
        <v>393</v>
      </c>
      <c r="B268" s="48" t="s">
        <v>503</v>
      </c>
      <c r="C268" s="48" t="s">
        <v>509</v>
      </c>
      <c r="D268" s="50" t="s">
        <v>394</v>
      </c>
      <c r="E268" s="47" t="s">
        <v>539</v>
      </c>
      <c r="F268" s="51">
        <f>VLOOKUP($D268,'W19'!$B$3:$N$40,10,FALSE)</f>
        <v>8</v>
      </c>
      <c r="G268" s="51">
        <f>VLOOKUP($D268,'W19'!$B$3:$N$40,13,FALSE)</f>
        <v>9</v>
      </c>
      <c r="H268" s="52">
        <f>VLOOKUP($D268,'MIS 0V 2019'!$G$3:$V$62,16,FALSE)</f>
        <v>77.020164696485622</v>
      </c>
      <c r="I268" s="52"/>
      <c r="K268" s="50" t="str">
        <f t="shared" si="39"/>
        <v>0V8313</v>
      </c>
      <c r="L268" s="18">
        <v>1</v>
      </c>
      <c r="M268" s="18">
        <v>0</v>
      </c>
      <c r="O268" s="50" t="str">
        <f t="shared" si="40"/>
        <v>0V8313</v>
      </c>
      <c r="P268" s="18">
        <v>1</v>
      </c>
      <c r="Q268" s="18">
        <v>0</v>
      </c>
      <c r="R268" s="46">
        <f t="shared" si="42"/>
        <v>1</v>
      </c>
      <c r="T268" s="50" t="str">
        <f t="shared" si="41"/>
        <v>0V8313</v>
      </c>
      <c r="U268" s="19">
        <f t="shared" si="43"/>
        <v>77.020164696485622</v>
      </c>
      <c r="V268" s="19">
        <f t="shared" si="44"/>
        <v>0</v>
      </c>
    </row>
    <row r="269" spans="1:49" x14ac:dyDescent="0.2">
      <c r="A269" s="48" t="s">
        <v>391</v>
      </c>
      <c r="B269" s="48" t="s">
        <v>508</v>
      </c>
      <c r="C269" s="48" t="s">
        <v>503</v>
      </c>
      <c r="D269" s="50" t="s">
        <v>392</v>
      </c>
      <c r="E269" s="47" t="s">
        <v>539</v>
      </c>
      <c r="F269" s="51">
        <f>VLOOKUP($D269,'W19'!$B$3:$N$40,10,FALSE)</f>
        <v>19.166666666666668</v>
      </c>
      <c r="G269" s="51">
        <f>VLOOKUP($D269,'W19'!$B$3:$N$40,13,FALSE)</f>
        <v>20.5</v>
      </c>
      <c r="H269" s="52">
        <f>VLOOKUP($D269,'MIS 0V 2019'!$G$3:$V$62,16,FALSE)</f>
        <v>107.58616407122507</v>
      </c>
      <c r="I269" s="52"/>
      <c r="K269" s="50" t="str">
        <f t="shared" si="39"/>
        <v>0V8592</v>
      </c>
      <c r="L269" s="18">
        <v>1</v>
      </c>
      <c r="M269" s="18">
        <v>0</v>
      </c>
      <c r="O269" s="50" t="str">
        <f t="shared" si="40"/>
        <v>0V8592</v>
      </c>
      <c r="P269" s="18">
        <v>1</v>
      </c>
      <c r="Q269" s="18">
        <v>0</v>
      </c>
      <c r="R269" s="46">
        <f t="shared" si="42"/>
        <v>1</v>
      </c>
      <c r="T269" s="50" t="str">
        <f t="shared" si="41"/>
        <v>0V8592</v>
      </c>
      <c r="U269" s="19">
        <f t="shared" si="43"/>
        <v>107.58616407122507</v>
      </c>
      <c r="V269" s="19">
        <f t="shared" si="44"/>
        <v>0</v>
      </c>
      <c r="AT269" t="s">
        <v>544</v>
      </c>
      <c r="AW269" s="59">
        <v>2.4384595285197865</v>
      </c>
    </row>
    <row r="270" spans="1:49" x14ac:dyDescent="0.2">
      <c r="A270" s="48" t="s">
        <v>389</v>
      </c>
      <c r="B270" s="48" t="s">
        <v>503</v>
      </c>
      <c r="C270" s="48" t="s">
        <v>508</v>
      </c>
      <c r="D270" s="50" t="s">
        <v>390</v>
      </c>
      <c r="E270" s="47" t="s">
        <v>539</v>
      </c>
      <c r="F270" s="51">
        <f>VLOOKUP($D270,'W19'!$B$3:$N$40,10,FALSE)</f>
        <v>17.333333333333332</v>
      </c>
      <c r="G270" s="51">
        <f>VLOOKUP($D270,'W19'!$B$3:$N$40,13,FALSE)</f>
        <v>18.833333333333332</v>
      </c>
      <c r="H270" s="52">
        <f>VLOOKUP($D270,'MIS 0V 2019'!$G$3:$V$62,16,FALSE)</f>
        <v>108.05564921428572</v>
      </c>
      <c r="I270" s="52"/>
      <c r="K270" s="50" t="str">
        <f t="shared" si="39"/>
        <v>0V8593</v>
      </c>
      <c r="L270" s="18">
        <v>1</v>
      </c>
      <c r="M270" s="18">
        <v>0</v>
      </c>
      <c r="O270" s="50" t="str">
        <f t="shared" si="40"/>
        <v>0V8593</v>
      </c>
      <c r="P270" s="18">
        <v>1</v>
      </c>
      <c r="Q270" s="18">
        <v>0</v>
      </c>
      <c r="R270" s="46">
        <f t="shared" si="42"/>
        <v>1</v>
      </c>
      <c r="T270" s="50" t="str">
        <f t="shared" si="41"/>
        <v>0V8593</v>
      </c>
      <c r="U270" s="19">
        <f t="shared" si="43"/>
        <v>108.05564921428572</v>
      </c>
      <c r="V270" s="19">
        <f t="shared" si="44"/>
        <v>0</v>
      </c>
      <c r="AT270" t="s">
        <v>545</v>
      </c>
      <c r="AW270" s="59">
        <f>MIN('MIS 0V 2019'!W3:W62)</f>
        <v>18.815028901734102</v>
      </c>
    </row>
    <row r="271" spans="1:49" x14ac:dyDescent="0.2">
      <c r="AT271" t="s">
        <v>547</v>
      </c>
      <c r="AW271" s="60">
        <f>AW269+AW270</f>
        <v>21.253488430253888</v>
      </c>
    </row>
    <row r="273" spans="1:47" ht="15" x14ac:dyDescent="0.2">
      <c r="AQ273" s="65" t="s">
        <v>542</v>
      </c>
      <c r="AR273" s="65"/>
      <c r="AT273" s="65" t="s">
        <v>543</v>
      </c>
      <c r="AU273" s="65"/>
    </row>
    <row r="274" spans="1:47" ht="15" x14ac:dyDescent="0.25">
      <c r="A274" s="56" t="s">
        <v>549</v>
      </c>
      <c r="B274" s="53"/>
      <c r="C274" s="53"/>
      <c r="D274" s="54"/>
      <c r="AQ274" s="64" t="s">
        <v>2</v>
      </c>
      <c r="AR274" s="64"/>
      <c r="AT274" s="64" t="s">
        <v>2</v>
      </c>
      <c r="AU274" s="64"/>
    </row>
    <row r="275" spans="1:47" s="15" customFormat="1" ht="15" x14ac:dyDescent="0.25">
      <c r="A275" s="34" t="s">
        <v>529</v>
      </c>
      <c r="B275" s="34" t="s">
        <v>530</v>
      </c>
      <c r="C275" s="34" t="s">
        <v>528</v>
      </c>
      <c r="D275" s="34" t="s">
        <v>454</v>
      </c>
      <c r="E275" s="34" t="s">
        <v>498</v>
      </c>
      <c r="F275" s="46"/>
      <c r="G275" s="34" t="s">
        <v>528</v>
      </c>
      <c r="H275" s="34" t="s">
        <v>454</v>
      </c>
      <c r="I275" s="34" t="s">
        <v>498</v>
      </c>
      <c r="J275" s="46"/>
      <c r="K275" s="34" t="s">
        <v>528</v>
      </c>
      <c r="L275" s="34" t="s">
        <v>454</v>
      </c>
      <c r="M275" s="34" t="s">
        <v>498</v>
      </c>
      <c r="N275" s="46"/>
      <c r="O275" s="34" t="s">
        <v>528</v>
      </c>
      <c r="P275" s="34" t="s">
        <v>454</v>
      </c>
      <c r="Q275" s="34" t="s">
        <v>498</v>
      </c>
      <c r="R275" s="46"/>
      <c r="S275" s="34" t="s">
        <v>528</v>
      </c>
      <c r="T275" s="34" t="s">
        <v>454</v>
      </c>
      <c r="U275" s="34" t="s">
        <v>498</v>
      </c>
      <c r="V275" s="46"/>
      <c r="W275" s="34" t="s">
        <v>528</v>
      </c>
      <c r="X275" s="34" t="s">
        <v>454</v>
      </c>
      <c r="Y275" s="34" t="s">
        <v>498</v>
      </c>
      <c r="Z275" s="24"/>
      <c r="AA275" s="34" t="s">
        <v>528</v>
      </c>
      <c r="AB275" s="34" t="s">
        <v>454</v>
      </c>
      <c r="AC275" s="34" t="s">
        <v>498</v>
      </c>
      <c r="AD275" s="24"/>
      <c r="AE275" s="34" t="s">
        <v>528</v>
      </c>
      <c r="AF275" s="34" t="s">
        <v>454</v>
      </c>
      <c r="AG275" s="34" t="s">
        <v>498</v>
      </c>
      <c r="AH275" s="24"/>
      <c r="AI275" s="34" t="s">
        <v>528</v>
      </c>
      <c r="AJ275" s="34" t="s">
        <v>454</v>
      </c>
      <c r="AK275" s="34" t="s">
        <v>498</v>
      </c>
      <c r="AL275" s="24"/>
      <c r="AM275" s="34" t="s">
        <v>528</v>
      </c>
      <c r="AN275" s="34" t="s">
        <v>454</v>
      </c>
      <c r="AO275" s="34" t="s">
        <v>498</v>
      </c>
      <c r="AP275" s="24"/>
      <c r="AQ275" s="34" t="s">
        <v>454</v>
      </c>
      <c r="AR275" s="34" t="s">
        <v>498</v>
      </c>
      <c r="AT275" s="34" t="s">
        <v>454</v>
      </c>
      <c r="AU275" s="34" t="s">
        <v>498</v>
      </c>
    </row>
    <row r="276" spans="1:47" outlineLevel="1" x14ac:dyDescent="0.2">
      <c r="A276" s="48">
        <v>1</v>
      </c>
      <c r="B276" s="48">
        <v>0</v>
      </c>
      <c r="C276" s="48" t="s">
        <v>505</v>
      </c>
      <c r="D276" s="48">
        <v>5</v>
      </c>
      <c r="E276" s="47" t="s">
        <v>541</v>
      </c>
      <c r="G276" s="48" t="s">
        <v>503</v>
      </c>
      <c r="H276" s="48">
        <v>1</v>
      </c>
      <c r="I276" s="48">
        <v>0</v>
      </c>
      <c r="K276" s="48" t="s">
        <v>501</v>
      </c>
      <c r="L276" s="48">
        <v>0</v>
      </c>
      <c r="M276" s="48">
        <v>0</v>
      </c>
      <c r="O276" s="48" t="s">
        <v>502</v>
      </c>
      <c r="P276" s="48">
        <v>0</v>
      </c>
      <c r="Q276" s="48">
        <v>0</v>
      </c>
      <c r="S276" s="48" t="s">
        <v>507</v>
      </c>
      <c r="T276" s="48">
        <v>0</v>
      </c>
      <c r="U276" s="48">
        <v>0</v>
      </c>
      <c r="W276" s="48" t="s">
        <v>506</v>
      </c>
      <c r="X276" s="48">
        <v>0</v>
      </c>
      <c r="Y276" s="48">
        <v>0</v>
      </c>
      <c r="AA276" s="48" t="s">
        <v>510</v>
      </c>
      <c r="AB276" s="48">
        <v>0</v>
      </c>
      <c r="AC276" s="48">
        <v>0</v>
      </c>
      <c r="AE276" s="48" t="s">
        <v>509</v>
      </c>
      <c r="AF276" s="48">
        <v>0</v>
      </c>
      <c r="AG276" s="48">
        <v>0</v>
      </c>
      <c r="AI276" s="48" t="s">
        <v>504</v>
      </c>
      <c r="AJ276" s="48">
        <v>0</v>
      </c>
      <c r="AK276" s="48">
        <v>0</v>
      </c>
      <c r="AM276" s="48" t="s">
        <v>508</v>
      </c>
      <c r="AN276" s="48">
        <v>0</v>
      </c>
      <c r="AO276" s="48">
        <v>0</v>
      </c>
      <c r="AQ276" s="48">
        <f>D276+H276+L276+P276+T276+X276+AB276+AF276+AJ276+AN276</f>
        <v>6</v>
      </c>
      <c r="AR276" s="48">
        <f>E276+I276+M276+Q276+U276+Y276+AC276+AG276+AK276+AO276</f>
        <v>0</v>
      </c>
      <c r="AT276" s="61">
        <f>AQ276*$AW$271</f>
        <v>127.52093058152333</v>
      </c>
      <c r="AU276" s="48">
        <f>AR276*10^5</f>
        <v>0</v>
      </c>
    </row>
    <row r="277" spans="1:47" outlineLevel="1" x14ac:dyDescent="0.2">
      <c r="A277" s="48">
        <v>1</v>
      </c>
      <c r="B277" s="48">
        <v>1</v>
      </c>
      <c r="C277" s="48" t="s">
        <v>505</v>
      </c>
      <c r="D277" s="48">
        <v>5</v>
      </c>
      <c r="E277" s="47" t="s">
        <v>541</v>
      </c>
      <c r="G277" s="48" t="s">
        <v>503</v>
      </c>
      <c r="H277" s="48">
        <v>1</v>
      </c>
      <c r="I277" s="48">
        <v>0</v>
      </c>
      <c r="K277" s="48" t="s">
        <v>501</v>
      </c>
      <c r="L277" s="48">
        <v>0</v>
      </c>
      <c r="M277" s="48">
        <v>0</v>
      </c>
      <c r="O277" s="48" t="s">
        <v>502</v>
      </c>
      <c r="P277" s="48">
        <v>0</v>
      </c>
      <c r="Q277" s="48">
        <v>0</v>
      </c>
      <c r="S277" s="48" t="s">
        <v>507</v>
      </c>
      <c r="T277" s="48">
        <v>0</v>
      </c>
      <c r="U277" s="48">
        <v>0</v>
      </c>
      <c r="W277" s="48" t="s">
        <v>506</v>
      </c>
      <c r="X277" s="48">
        <v>0</v>
      </c>
      <c r="Y277" s="48">
        <v>0</v>
      </c>
      <c r="AA277" s="48" t="s">
        <v>510</v>
      </c>
      <c r="AB277" s="48">
        <v>0</v>
      </c>
      <c r="AC277" s="48">
        <v>0</v>
      </c>
      <c r="AE277" s="48" t="s">
        <v>509</v>
      </c>
      <c r="AF277" s="48">
        <v>0</v>
      </c>
      <c r="AG277" s="48">
        <v>0</v>
      </c>
      <c r="AI277" s="48" t="s">
        <v>504</v>
      </c>
      <c r="AJ277" s="48">
        <v>0</v>
      </c>
      <c r="AK277" s="48">
        <v>0</v>
      </c>
      <c r="AM277" s="48" t="s">
        <v>508</v>
      </c>
      <c r="AN277" s="48">
        <v>0</v>
      </c>
      <c r="AO277" s="48">
        <v>0</v>
      </c>
      <c r="AQ277" s="48">
        <f t="shared" ref="AQ277:AQ340" si="45">D277+H277+L277+P277+T277+X277+AB277+AF277+AJ277+AN277</f>
        <v>6</v>
      </c>
      <c r="AR277" s="48">
        <f t="shared" ref="AR277:AR340" si="46">E277+I277+M277+Q277+U277+Y277+AC277+AG277+AK277+AO277</f>
        <v>0</v>
      </c>
      <c r="AT277" s="61">
        <f>AQ277*$AW$271</f>
        <v>127.52093058152333</v>
      </c>
      <c r="AU277" s="48">
        <f t="shared" ref="AU277:AU340" si="47">AR277*10^5</f>
        <v>0</v>
      </c>
    </row>
    <row r="278" spans="1:47" outlineLevel="1" x14ac:dyDescent="0.2">
      <c r="A278" s="48">
        <v>1</v>
      </c>
      <c r="B278" s="48">
        <v>2</v>
      </c>
      <c r="C278" s="48" t="s">
        <v>505</v>
      </c>
      <c r="D278" s="48">
        <v>5</v>
      </c>
      <c r="E278" s="47" t="s">
        <v>541</v>
      </c>
      <c r="G278" s="48" t="s">
        <v>503</v>
      </c>
      <c r="H278" s="48">
        <v>1</v>
      </c>
      <c r="I278" s="48">
        <v>0</v>
      </c>
      <c r="K278" s="48" t="s">
        <v>501</v>
      </c>
      <c r="L278" s="48">
        <v>0</v>
      </c>
      <c r="M278" s="48">
        <v>0</v>
      </c>
      <c r="O278" s="48" t="s">
        <v>502</v>
      </c>
      <c r="P278" s="48">
        <v>0</v>
      </c>
      <c r="Q278" s="48">
        <v>0</v>
      </c>
      <c r="S278" s="48" t="s">
        <v>507</v>
      </c>
      <c r="T278" s="48">
        <v>0</v>
      </c>
      <c r="U278" s="48">
        <v>0</v>
      </c>
      <c r="W278" s="48" t="s">
        <v>506</v>
      </c>
      <c r="X278" s="48">
        <v>0</v>
      </c>
      <c r="Y278" s="48">
        <v>0</v>
      </c>
      <c r="AA278" s="48" t="s">
        <v>510</v>
      </c>
      <c r="AB278" s="48">
        <v>0</v>
      </c>
      <c r="AC278" s="48">
        <v>0</v>
      </c>
      <c r="AE278" s="48" t="s">
        <v>509</v>
      </c>
      <c r="AF278" s="48">
        <v>0</v>
      </c>
      <c r="AG278" s="48">
        <v>0</v>
      </c>
      <c r="AI278" s="48" t="s">
        <v>504</v>
      </c>
      <c r="AJ278" s="48">
        <v>0</v>
      </c>
      <c r="AK278" s="48">
        <v>0</v>
      </c>
      <c r="AM278" s="48" t="s">
        <v>508</v>
      </c>
      <c r="AN278" s="48">
        <v>0</v>
      </c>
      <c r="AO278" s="48">
        <v>0</v>
      </c>
      <c r="AQ278" s="48">
        <f t="shared" si="45"/>
        <v>6</v>
      </c>
      <c r="AR278" s="48">
        <f t="shared" si="46"/>
        <v>0</v>
      </c>
      <c r="AT278" s="61">
        <f t="shared" ref="AT278:AT340" si="48">AQ278*$AW$271</f>
        <v>127.52093058152333</v>
      </c>
      <c r="AU278" s="48">
        <f t="shared" si="47"/>
        <v>0</v>
      </c>
    </row>
    <row r="279" spans="1:47" outlineLevel="1" x14ac:dyDescent="0.2">
      <c r="A279" s="48">
        <v>1</v>
      </c>
      <c r="B279" s="48">
        <v>3</v>
      </c>
      <c r="C279" s="48" t="s">
        <v>505</v>
      </c>
      <c r="D279" s="48">
        <v>5</v>
      </c>
      <c r="E279" s="47" t="s">
        <v>541</v>
      </c>
      <c r="G279" s="48" t="s">
        <v>503</v>
      </c>
      <c r="H279" s="48">
        <v>1</v>
      </c>
      <c r="I279" s="48">
        <v>0</v>
      </c>
      <c r="K279" s="48" t="s">
        <v>501</v>
      </c>
      <c r="L279" s="48">
        <v>0</v>
      </c>
      <c r="M279" s="48">
        <v>0</v>
      </c>
      <c r="O279" s="48" t="s">
        <v>502</v>
      </c>
      <c r="P279" s="48">
        <v>0</v>
      </c>
      <c r="Q279" s="48">
        <v>0</v>
      </c>
      <c r="S279" s="48" t="s">
        <v>507</v>
      </c>
      <c r="T279" s="48">
        <v>0</v>
      </c>
      <c r="U279" s="48">
        <v>0</v>
      </c>
      <c r="W279" s="48" t="s">
        <v>506</v>
      </c>
      <c r="X279" s="48">
        <v>0</v>
      </c>
      <c r="Y279" s="48">
        <v>0</v>
      </c>
      <c r="AA279" s="48" t="s">
        <v>510</v>
      </c>
      <c r="AB279" s="48">
        <v>0</v>
      </c>
      <c r="AC279" s="48">
        <v>0</v>
      </c>
      <c r="AE279" s="48" t="s">
        <v>509</v>
      </c>
      <c r="AF279" s="48">
        <v>0</v>
      </c>
      <c r="AG279" s="48">
        <v>0</v>
      </c>
      <c r="AI279" s="48" t="s">
        <v>504</v>
      </c>
      <c r="AJ279" s="48">
        <v>0</v>
      </c>
      <c r="AK279" s="48">
        <v>0</v>
      </c>
      <c r="AM279" s="48" t="s">
        <v>508</v>
      </c>
      <c r="AN279" s="48">
        <v>0</v>
      </c>
      <c r="AO279" s="48">
        <v>0</v>
      </c>
      <c r="AQ279" s="48">
        <f t="shared" si="45"/>
        <v>6</v>
      </c>
      <c r="AR279" s="48">
        <f t="shared" si="46"/>
        <v>0</v>
      </c>
      <c r="AT279" s="61">
        <f t="shared" si="48"/>
        <v>127.52093058152333</v>
      </c>
      <c r="AU279" s="48">
        <f t="shared" si="47"/>
        <v>0</v>
      </c>
    </row>
    <row r="280" spans="1:47" outlineLevel="1" x14ac:dyDescent="0.2">
      <c r="A280" s="48">
        <v>1</v>
      </c>
      <c r="B280" s="48">
        <v>4</v>
      </c>
      <c r="C280" s="48" t="s">
        <v>505</v>
      </c>
      <c r="D280" s="48">
        <v>5</v>
      </c>
      <c r="E280" s="47" t="s">
        <v>541</v>
      </c>
      <c r="G280" s="48" t="s">
        <v>503</v>
      </c>
      <c r="H280" s="48">
        <v>1</v>
      </c>
      <c r="I280" s="48">
        <v>0</v>
      </c>
      <c r="K280" s="48" t="s">
        <v>501</v>
      </c>
      <c r="L280" s="48">
        <v>0</v>
      </c>
      <c r="M280" s="48">
        <v>0</v>
      </c>
      <c r="O280" s="48" t="s">
        <v>502</v>
      </c>
      <c r="P280" s="48">
        <v>0</v>
      </c>
      <c r="Q280" s="48">
        <v>0</v>
      </c>
      <c r="S280" s="48" t="s">
        <v>507</v>
      </c>
      <c r="T280" s="48">
        <v>0</v>
      </c>
      <c r="U280" s="48">
        <v>0</v>
      </c>
      <c r="W280" s="48" t="s">
        <v>506</v>
      </c>
      <c r="X280" s="48">
        <v>0</v>
      </c>
      <c r="Y280" s="48">
        <v>0</v>
      </c>
      <c r="AA280" s="48" t="s">
        <v>510</v>
      </c>
      <c r="AB280" s="48">
        <v>0</v>
      </c>
      <c r="AC280" s="48">
        <v>0</v>
      </c>
      <c r="AE280" s="48" t="s">
        <v>509</v>
      </c>
      <c r="AF280" s="48">
        <v>0</v>
      </c>
      <c r="AG280" s="48">
        <v>0</v>
      </c>
      <c r="AI280" s="48" t="s">
        <v>504</v>
      </c>
      <c r="AJ280" s="48">
        <v>0</v>
      </c>
      <c r="AK280" s="48">
        <v>0</v>
      </c>
      <c r="AM280" s="48" t="s">
        <v>508</v>
      </c>
      <c r="AN280" s="48">
        <v>0</v>
      </c>
      <c r="AO280" s="48">
        <v>0</v>
      </c>
      <c r="AQ280" s="48">
        <f t="shared" si="45"/>
        <v>6</v>
      </c>
      <c r="AR280" s="48">
        <f t="shared" si="46"/>
        <v>0</v>
      </c>
      <c r="AT280" s="61">
        <f t="shared" si="48"/>
        <v>127.52093058152333</v>
      </c>
      <c r="AU280" s="48">
        <f t="shared" si="47"/>
        <v>0</v>
      </c>
    </row>
    <row r="281" spans="1:47" outlineLevel="1" x14ac:dyDescent="0.2">
      <c r="A281" s="48">
        <v>1</v>
      </c>
      <c r="B281" s="48">
        <v>5</v>
      </c>
      <c r="C281" s="48" t="s">
        <v>505</v>
      </c>
      <c r="D281" s="48">
        <v>5</v>
      </c>
      <c r="E281" s="47" t="s">
        <v>541</v>
      </c>
      <c r="G281" s="48" t="s">
        <v>503</v>
      </c>
      <c r="H281" s="48">
        <v>1</v>
      </c>
      <c r="I281" s="48">
        <v>0</v>
      </c>
      <c r="K281" s="48" t="s">
        <v>501</v>
      </c>
      <c r="L281" s="48">
        <v>0</v>
      </c>
      <c r="M281" s="48">
        <v>0</v>
      </c>
      <c r="O281" s="48" t="s">
        <v>502</v>
      </c>
      <c r="P281" s="48">
        <v>0</v>
      </c>
      <c r="Q281" s="48">
        <v>0</v>
      </c>
      <c r="S281" s="48" t="s">
        <v>507</v>
      </c>
      <c r="T281" s="48">
        <v>0</v>
      </c>
      <c r="U281" s="48">
        <v>0</v>
      </c>
      <c r="W281" s="48" t="s">
        <v>506</v>
      </c>
      <c r="X281" s="48">
        <v>0</v>
      </c>
      <c r="Y281" s="48">
        <v>0</v>
      </c>
      <c r="AA281" s="48" t="s">
        <v>510</v>
      </c>
      <c r="AB281" s="48">
        <v>0</v>
      </c>
      <c r="AC281" s="48">
        <v>0</v>
      </c>
      <c r="AE281" s="48" t="s">
        <v>509</v>
      </c>
      <c r="AF281" s="48">
        <v>0</v>
      </c>
      <c r="AG281" s="48">
        <v>0</v>
      </c>
      <c r="AI281" s="48" t="s">
        <v>504</v>
      </c>
      <c r="AJ281" s="48">
        <v>0</v>
      </c>
      <c r="AK281" s="48">
        <v>0</v>
      </c>
      <c r="AM281" s="48" t="s">
        <v>508</v>
      </c>
      <c r="AN281" s="48">
        <v>0</v>
      </c>
      <c r="AO281" s="48">
        <v>0</v>
      </c>
      <c r="AQ281" s="48">
        <f t="shared" si="45"/>
        <v>6</v>
      </c>
      <c r="AR281" s="48">
        <f t="shared" si="46"/>
        <v>0</v>
      </c>
      <c r="AT281" s="61">
        <f t="shared" si="48"/>
        <v>127.52093058152333</v>
      </c>
      <c r="AU281" s="48">
        <f t="shared" si="47"/>
        <v>0</v>
      </c>
    </row>
    <row r="282" spans="1:47" outlineLevel="1" x14ac:dyDescent="0.2">
      <c r="A282" s="48">
        <v>1</v>
      </c>
      <c r="B282" s="48">
        <v>6</v>
      </c>
      <c r="C282" s="48" t="s">
        <v>505</v>
      </c>
      <c r="D282" s="48">
        <v>5</v>
      </c>
      <c r="E282" s="47" t="s">
        <v>541</v>
      </c>
      <c r="G282" s="48" t="s">
        <v>503</v>
      </c>
      <c r="H282" s="48">
        <v>1</v>
      </c>
      <c r="I282" s="48">
        <v>0</v>
      </c>
      <c r="K282" s="48" t="s">
        <v>501</v>
      </c>
      <c r="L282" s="48">
        <v>0</v>
      </c>
      <c r="M282" s="48">
        <v>0</v>
      </c>
      <c r="O282" s="48" t="s">
        <v>502</v>
      </c>
      <c r="P282" s="48">
        <v>0</v>
      </c>
      <c r="Q282" s="48">
        <v>0</v>
      </c>
      <c r="S282" s="48" t="s">
        <v>507</v>
      </c>
      <c r="T282" s="48">
        <v>0</v>
      </c>
      <c r="U282" s="48">
        <v>0</v>
      </c>
      <c r="W282" s="48" t="s">
        <v>506</v>
      </c>
      <c r="X282" s="48">
        <v>0</v>
      </c>
      <c r="Y282" s="48">
        <v>0</v>
      </c>
      <c r="AA282" s="48" t="s">
        <v>510</v>
      </c>
      <c r="AB282" s="48">
        <v>0</v>
      </c>
      <c r="AC282" s="48">
        <v>0</v>
      </c>
      <c r="AE282" s="48" t="s">
        <v>509</v>
      </c>
      <c r="AF282" s="48">
        <v>0</v>
      </c>
      <c r="AG282" s="48">
        <v>0</v>
      </c>
      <c r="AI282" s="48" t="s">
        <v>504</v>
      </c>
      <c r="AJ282" s="48">
        <v>0</v>
      </c>
      <c r="AK282" s="48">
        <v>0</v>
      </c>
      <c r="AM282" s="48" t="s">
        <v>508</v>
      </c>
      <c r="AN282" s="48">
        <v>0</v>
      </c>
      <c r="AO282" s="48">
        <v>0</v>
      </c>
      <c r="AQ282" s="48">
        <f t="shared" si="45"/>
        <v>6</v>
      </c>
      <c r="AR282" s="48">
        <f t="shared" si="46"/>
        <v>0</v>
      </c>
      <c r="AT282" s="61">
        <f t="shared" si="48"/>
        <v>127.52093058152333</v>
      </c>
      <c r="AU282" s="48">
        <f t="shared" si="47"/>
        <v>0</v>
      </c>
    </row>
    <row r="283" spans="1:47" outlineLevel="1" x14ac:dyDescent="0.2">
      <c r="A283" s="48">
        <v>1</v>
      </c>
      <c r="B283" s="48">
        <v>7</v>
      </c>
      <c r="C283" s="48" t="s">
        <v>505</v>
      </c>
      <c r="D283" s="48">
        <v>5</v>
      </c>
      <c r="E283" s="47" t="s">
        <v>541</v>
      </c>
      <c r="G283" s="48" t="s">
        <v>503</v>
      </c>
      <c r="H283" s="48">
        <v>1</v>
      </c>
      <c r="I283" s="48">
        <v>0</v>
      </c>
      <c r="K283" s="48" t="s">
        <v>501</v>
      </c>
      <c r="L283" s="48">
        <v>0</v>
      </c>
      <c r="M283" s="48">
        <v>0</v>
      </c>
      <c r="O283" s="48" t="s">
        <v>502</v>
      </c>
      <c r="P283" s="48">
        <v>0</v>
      </c>
      <c r="Q283" s="48">
        <v>0</v>
      </c>
      <c r="S283" s="48" t="s">
        <v>507</v>
      </c>
      <c r="T283" s="48">
        <v>0</v>
      </c>
      <c r="U283" s="48">
        <v>0</v>
      </c>
      <c r="W283" s="48" t="s">
        <v>506</v>
      </c>
      <c r="X283" s="48">
        <v>0</v>
      </c>
      <c r="Y283" s="48">
        <v>0</v>
      </c>
      <c r="AA283" s="48" t="s">
        <v>510</v>
      </c>
      <c r="AB283" s="48">
        <v>0</v>
      </c>
      <c r="AC283" s="48">
        <v>0</v>
      </c>
      <c r="AE283" s="48" t="s">
        <v>509</v>
      </c>
      <c r="AF283" s="48">
        <v>0</v>
      </c>
      <c r="AG283" s="48">
        <v>0</v>
      </c>
      <c r="AI283" s="48" t="s">
        <v>504</v>
      </c>
      <c r="AJ283" s="48">
        <v>0</v>
      </c>
      <c r="AK283" s="48">
        <v>0</v>
      </c>
      <c r="AM283" s="48" t="s">
        <v>508</v>
      </c>
      <c r="AN283" s="48">
        <v>0</v>
      </c>
      <c r="AO283" s="48">
        <v>0</v>
      </c>
      <c r="AQ283" s="48">
        <f t="shared" si="45"/>
        <v>6</v>
      </c>
      <c r="AR283" s="48">
        <f t="shared" si="46"/>
        <v>0</v>
      </c>
      <c r="AT283" s="61">
        <f t="shared" si="48"/>
        <v>127.52093058152333</v>
      </c>
      <c r="AU283" s="48">
        <f t="shared" si="47"/>
        <v>0</v>
      </c>
    </row>
    <row r="284" spans="1:47" outlineLevel="1" x14ac:dyDescent="0.2">
      <c r="A284" s="48">
        <v>1</v>
      </c>
      <c r="B284" s="48">
        <v>8</v>
      </c>
      <c r="C284" s="48" t="s">
        <v>505</v>
      </c>
      <c r="D284" s="48">
        <v>5</v>
      </c>
      <c r="E284" s="47" t="s">
        <v>541</v>
      </c>
      <c r="G284" s="48" t="s">
        <v>503</v>
      </c>
      <c r="H284" s="48">
        <v>1</v>
      </c>
      <c r="I284" s="48">
        <v>0</v>
      </c>
      <c r="K284" s="48" t="s">
        <v>501</v>
      </c>
      <c r="L284" s="48">
        <v>0</v>
      </c>
      <c r="M284" s="48">
        <v>0</v>
      </c>
      <c r="O284" s="48" t="s">
        <v>502</v>
      </c>
      <c r="P284" s="48">
        <v>0</v>
      </c>
      <c r="Q284" s="48">
        <v>0</v>
      </c>
      <c r="S284" s="48" t="s">
        <v>507</v>
      </c>
      <c r="T284" s="48">
        <v>0</v>
      </c>
      <c r="U284" s="48">
        <v>0</v>
      </c>
      <c r="W284" s="48" t="s">
        <v>506</v>
      </c>
      <c r="X284" s="48">
        <v>0</v>
      </c>
      <c r="Y284" s="48">
        <v>0</v>
      </c>
      <c r="AA284" s="48" t="s">
        <v>510</v>
      </c>
      <c r="AB284" s="48">
        <v>0</v>
      </c>
      <c r="AC284" s="48">
        <v>0</v>
      </c>
      <c r="AE284" s="48" t="s">
        <v>509</v>
      </c>
      <c r="AF284" s="48">
        <v>0</v>
      </c>
      <c r="AG284" s="48">
        <v>0</v>
      </c>
      <c r="AI284" s="48" t="s">
        <v>504</v>
      </c>
      <c r="AJ284" s="48">
        <v>0</v>
      </c>
      <c r="AK284" s="48">
        <v>0</v>
      </c>
      <c r="AM284" s="48" t="s">
        <v>508</v>
      </c>
      <c r="AN284" s="48">
        <v>0</v>
      </c>
      <c r="AO284" s="48">
        <v>0</v>
      </c>
      <c r="AQ284" s="48">
        <f t="shared" si="45"/>
        <v>6</v>
      </c>
      <c r="AR284" s="48">
        <f t="shared" si="46"/>
        <v>0</v>
      </c>
      <c r="AT284" s="61">
        <f t="shared" si="48"/>
        <v>127.52093058152333</v>
      </c>
      <c r="AU284" s="48">
        <f t="shared" si="47"/>
        <v>0</v>
      </c>
    </row>
    <row r="285" spans="1:47" outlineLevel="1" x14ac:dyDescent="0.2">
      <c r="A285" s="48">
        <v>1</v>
      </c>
      <c r="B285" s="48">
        <v>9</v>
      </c>
      <c r="C285" s="48" t="s">
        <v>505</v>
      </c>
      <c r="D285" s="48">
        <v>5</v>
      </c>
      <c r="E285" s="47" t="s">
        <v>541</v>
      </c>
      <c r="G285" s="48" t="s">
        <v>503</v>
      </c>
      <c r="H285" s="48">
        <v>1</v>
      </c>
      <c r="I285" s="48">
        <v>0</v>
      </c>
      <c r="K285" s="48" t="s">
        <v>501</v>
      </c>
      <c r="L285" s="48">
        <v>0</v>
      </c>
      <c r="M285" s="48">
        <v>0</v>
      </c>
      <c r="O285" s="48" t="s">
        <v>502</v>
      </c>
      <c r="P285" s="48">
        <v>0</v>
      </c>
      <c r="Q285" s="48">
        <v>0</v>
      </c>
      <c r="S285" s="48" t="s">
        <v>507</v>
      </c>
      <c r="T285" s="48">
        <v>0</v>
      </c>
      <c r="U285" s="48">
        <v>0</v>
      </c>
      <c r="W285" s="48" t="s">
        <v>506</v>
      </c>
      <c r="X285" s="48">
        <v>0</v>
      </c>
      <c r="Y285" s="48">
        <v>0</v>
      </c>
      <c r="AA285" s="48" t="s">
        <v>510</v>
      </c>
      <c r="AB285" s="48">
        <v>0</v>
      </c>
      <c r="AC285" s="48">
        <v>0</v>
      </c>
      <c r="AE285" s="48" t="s">
        <v>509</v>
      </c>
      <c r="AF285" s="48">
        <v>0</v>
      </c>
      <c r="AG285" s="48">
        <v>0</v>
      </c>
      <c r="AI285" s="48" t="s">
        <v>504</v>
      </c>
      <c r="AJ285" s="48">
        <v>0</v>
      </c>
      <c r="AK285" s="48">
        <v>0</v>
      </c>
      <c r="AM285" s="48" t="s">
        <v>508</v>
      </c>
      <c r="AN285" s="48">
        <v>0</v>
      </c>
      <c r="AO285" s="48">
        <v>0</v>
      </c>
      <c r="AQ285" s="48">
        <f t="shared" si="45"/>
        <v>6</v>
      </c>
      <c r="AR285" s="48">
        <f t="shared" si="46"/>
        <v>0</v>
      </c>
      <c r="AT285" s="61">
        <f t="shared" si="48"/>
        <v>127.52093058152333</v>
      </c>
      <c r="AU285" s="48">
        <f t="shared" si="47"/>
        <v>0</v>
      </c>
    </row>
    <row r="286" spans="1:47" outlineLevel="1" x14ac:dyDescent="0.2">
      <c r="A286" s="48">
        <v>1</v>
      </c>
      <c r="B286" s="48">
        <v>10</v>
      </c>
      <c r="C286" s="48" t="s">
        <v>505</v>
      </c>
      <c r="D286" s="48">
        <v>5</v>
      </c>
      <c r="E286" s="47" t="s">
        <v>541</v>
      </c>
      <c r="G286" s="48" t="s">
        <v>503</v>
      </c>
      <c r="H286" s="48">
        <v>1</v>
      </c>
      <c r="I286" s="48">
        <v>0</v>
      </c>
      <c r="K286" s="48" t="s">
        <v>501</v>
      </c>
      <c r="L286" s="48">
        <v>0</v>
      </c>
      <c r="M286" s="48">
        <v>0</v>
      </c>
      <c r="O286" s="48" t="s">
        <v>502</v>
      </c>
      <c r="P286" s="48">
        <v>0</v>
      </c>
      <c r="Q286" s="48">
        <v>0</v>
      </c>
      <c r="S286" s="48" t="s">
        <v>507</v>
      </c>
      <c r="T286" s="48">
        <v>0</v>
      </c>
      <c r="U286" s="48">
        <v>0</v>
      </c>
      <c r="W286" s="48" t="s">
        <v>506</v>
      </c>
      <c r="X286" s="48">
        <v>0</v>
      </c>
      <c r="Y286" s="48">
        <v>0</v>
      </c>
      <c r="AA286" s="48" t="s">
        <v>510</v>
      </c>
      <c r="AB286" s="48">
        <v>0</v>
      </c>
      <c r="AC286" s="48">
        <v>0</v>
      </c>
      <c r="AE286" s="48" t="s">
        <v>509</v>
      </c>
      <c r="AF286" s="48">
        <v>0</v>
      </c>
      <c r="AG286" s="48">
        <v>0</v>
      </c>
      <c r="AI286" s="48" t="s">
        <v>504</v>
      </c>
      <c r="AJ286" s="48">
        <v>0</v>
      </c>
      <c r="AK286" s="48">
        <v>0</v>
      </c>
      <c r="AM286" s="48" t="s">
        <v>508</v>
      </c>
      <c r="AN286" s="48">
        <v>0</v>
      </c>
      <c r="AO286" s="48">
        <v>0</v>
      </c>
      <c r="AQ286" s="48">
        <f t="shared" si="45"/>
        <v>6</v>
      </c>
      <c r="AR286" s="48">
        <f t="shared" si="46"/>
        <v>0</v>
      </c>
      <c r="AT286" s="61">
        <f t="shared" si="48"/>
        <v>127.52093058152333</v>
      </c>
      <c r="AU286" s="48">
        <f t="shared" si="47"/>
        <v>0</v>
      </c>
    </row>
    <row r="287" spans="1:47" outlineLevel="1" x14ac:dyDescent="0.2">
      <c r="A287" s="48">
        <v>1</v>
      </c>
      <c r="B287" s="48">
        <v>11</v>
      </c>
      <c r="C287" s="48" t="s">
        <v>505</v>
      </c>
      <c r="D287" s="48">
        <v>5</v>
      </c>
      <c r="E287" s="47" t="s">
        <v>541</v>
      </c>
      <c r="G287" s="48" t="s">
        <v>503</v>
      </c>
      <c r="H287" s="48">
        <v>1</v>
      </c>
      <c r="I287" s="48">
        <v>0</v>
      </c>
      <c r="K287" s="48" t="s">
        <v>501</v>
      </c>
      <c r="L287" s="48">
        <v>0</v>
      </c>
      <c r="M287" s="48">
        <v>0</v>
      </c>
      <c r="O287" s="48" t="s">
        <v>502</v>
      </c>
      <c r="P287" s="48">
        <v>0</v>
      </c>
      <c r="Q287" s="48">
        <v>0</v>
      </c>
      <c r="S287" s="48" t="s">
        <v>507</v>
      </c>
      <c r="T287" s="48">
        <v>0</v>
      </c>
      <c r="U287" s="48">
        <v>0</v>
      </c>
      <c r="W287" s="48" t="s">
        <v>506</v>
      </c>
      <c r="X287" s="48">
        <v>0</v>
      </c>
      <c r="Y287" s="48">
        <v>0</v>
      </c>
      <c r="AA287" s="48" t="s">
        <v>510</v>
      </c>
      <c r="AB287" s="48">
        <v>0</v>
      </c>
      <c r="AC287" s="48">
        <v>0</v>
      </c>
      <c r="AE287" s="48" t="s">
        <v>509</v>
      </c>
      <c r="AF287" s="48">
        <v>0</v>
      </c>
      <c r="AG287" s="48">
        <v>0</v>
      </c>
      <c r="AI287" s="48" t="s">
        <v>504</v>
      </c>
      <c r="AJ287" s="48">
        <v>0</v>
      </c>
      <c r="AK287" s="48">
        <v>0</v>
      </c>
      <c r="AM287" s="48" t="s">
        <v>508</v>
      </c>
      <c r="AN287" s="48">
        <v>0</v>
      </c>
      <c r="AO287" s="48">
        <v>0</v>
      </c>
      <c r="AQ287" s="48">
        <f t="shared" si="45"/>
        <v>6</v>
      </c>
      <c r="AR287" s="48">
        <f t="shared" si="46"/>
        <v>0</v>
      </c>
      <c r="AT287" s="61">
        <f t="shared" si="48"/>
        <v>127.52093058152333</v>
      </c>
      <c r="AU287" s="48">
        <f t="shared" si="47"/>
        <v>0</v>
      </c>
    </row>
    <row r="288" spans="1:47" outlineLevel="1" x14ac:dyDescent="0.2">
      <c r="A288" s="48">
        <v>1</v>
      </c>
      <c r="B288" s="48">
        <v>12</v>
      </c>
      <c r="C288" s="48" t="s">
        <v>505</v>
      </c>
      <c r="D288" s="48">
        <v>5</v>
      </c>
      <c r="E288" s="47" t="s">
        <v>541</v>
      </c>
      <c r="G288" s="48" t="s">
        <v>503</v>
      </c>
      <c r="H288" s="48">
        <v>1</v>
      </c>
      <c r="I288" s="48">
        <v>0</v>
      </c>
      <c r="K288" s="48" t="s">
        <v>501</v>
      </c>
      <c r="L288" s="48">
        <v>0</v>
      </c>
      <c r="M288" s="48">
        <v>0</v>
      </c>
      <c r="O288" s="48" t="s">
        <v>502</v>
      </c>
      <c r="P288" s="48">
        <v>0</v>
      </c>
      <c r="Q288" s="48">
        <v>0</v>
      </c>
      <c r="S288" s="48" t="s">
        <v>507</v>
      </c>
      <c r="T288" s="48">
        <v>0</v>
      </c>
      <c r="U288" s="48">
        <v>0</v>
      </c>
      <c r="W288" s="48" t="s">
        <v>506</v>
      </c>
      <c r="X288" s="48">
        <v>0</v>
      </c>
      <c r="Y288" s="48">
        <v>0</v>
      </c>
      <c r="AA288" s="48" t="s">
        <v>510</v>
      </c>
      <c r="AB288" s="48">
        <v>0</v>
      </c>
      <c r="AC288" s="48">
        <v>0</v>
      </c>
      <c r="AE288" s="48" t="s">
        <v>509</v>
      </c>
      <c r="AF288" s="48">
        <v>0</v>
      </c>
      <c r="AG288" s="48">
        <v>0</v>
      </c>
      <c r="AI288" s="48" t="s">
        <v>504</v>
      </c>
      <c r="AJ288" s="48">
        <v>0</v>
      </c>
      <c r="AK288" s="48">
        <v>0</v>
      </c>
      <c r="AM288" s="48" t="s">
        <v>508</v>
      </c>
      <c r="AN288" s="48">
        <v>0</v>
      </c>
      <c r="AO288" s="48">
        <v>0</v>
      </c>
      <c r="AQ288" s="48">
        <f t="shared" si="45"/>
        <v>6</v>
      </c>
      <c r="AR288" s="48">
        <f t="shared" si="46"/>
        <v>0</v>
      </c>
      <c r="AT288" s="61">
        <f t="shared" si="48"/>
        <v>127.52093058152333</v>
      </c>
      <c r="AU288" s="48">
        <f t="shared" si="47"/>
        <v>0</v>
      </c>
    </row>
    <row r="289" spans="1:47" outlineLevel="1" x14ac:dyDescent="0.2">
      <c r="A289" s="48">
        <v>1</v>
      </c>
      <c r="B289" s="48">
        <v>13</v>
      </c>
      <c r="C289" s="48" t="s">
        <v>505</v>
      </c>
      <c r="D289" s="48">
        <v>5</v>
      </c>
      <c r="E289" s="47" t="s">
        <v>541</v>
      </c>
      <c r="G289" s="48" t="s">
        <v>503</v>
      </c>
      <c r="H289" s="48">
        <v>1</v>
      </c>
      <c r="I289" s="48">
        <v>0</v>
      </c>
      <c r="K289" s="48" t="s">
        <v>501</v>
      </c>
      <c r="L289" s="48">
        <v>0</v>
      </c>
      <c r="M289" s="48">
        <v>0</v>
      </c>
      <c r="O289" s="48" t="s">
        <v>502</v>
      </c>
      <c r="P289" s="48">
        <v>0</v>
      </c>
      <c r="Q289" s="48">
        <v>0</v>
      </c>
      <c r="S289" s="48" t="s">
        <v>507</v>
      </c>
      <c r="T289" s="48">
        <v>0</v>
      </c>
      <c r="U289" s="48">
        <v>0</v>
      </c>
      <c r="W289" s="48" t="s">
        <v>506</v>
      </c>
      <c r="X289" s="48">
        <v>0</v>
      </c>
      <c r="Y289" s="48">
        <v>0</v>
      </c>
      <c r="AA289" s="48" t="s">
        <v>510</v>
      </c>
      <c r="AB289" s="48">
        <v>0</v>
      </c>
      <c r="AC289" s="48">
        <v>0</v>
      </c>
      <c r="AE289" s="48" t="s">
        <v>509</v>
      </c>
      <c r="AF289" s="48">
        <v>0</v>
      </c>
      <c r="AG289" s="48">
        <v>0</v>
      </c>
      <c r="AI289" s="48" t="s">
        <v>504</v>
      </c>
      <c r="AJ289" s="48">
        <v>0</v>
      </c>
      <c r="AK289" s="48">
        <v>0</v>
      </c>
      <c r="AM289" s="48" t="s">
        <v>508</v>
      </c>
      <c r="AN289" s="48">
        <v>0</v>
      </c>
      <c r="AO289" s="48">
        <v>0</v>
      </c>
      <c r="AQ289" s="48">
        <f t="shared" si="45"/>
        <v>6</v>
      </c>
      <c r="AR289" s="48">
        <f t="shared" si="46"/>
        <v>0</v>
      </c>
      <c r="AT289" s="61">
        <f t="shared" si="48"/>
        <v>127.52093058152333</v>
      </c>
      <c r="AU289" s="48">
        <f t="shared" si="47"/>
        <v>0</v>
      </c>
    </row>
    <row r="290" spans="1:47" outlineLevel="1" x14ac:dyDescent="0.2">
      <c r="A290" s="48">
        <v>1</v>
      </c>
      <c r="B290" s="48">
        <v>14</v>
      </c>
      <c r="C290" s="48" t="s">
        <v>505</v>
      </c>
      <c r="D290" s="48">
        <v>5</v>
      </c>
      <c r="E290" s="47" t="s">
        <v>541</v>
      </c>
      <c r="G290" s="48" t="s">
        <v>503</v>
      </c>
      <c r="H290" s="48">
        <v>1</v>
      </c>
      <c r="I290" s="48">
        <v>0</v>
      </c>
      <c r="K290" s="48" t="s">
        <v>501</v>
      </c>
      <c r="L290" s="48">
        <v>0</v>
      </c>
      <c r="M290" s="48">
        <v>0</v>
      </c>
      <c r="O290" s="48" t="s">
        <v>502</v>
      </c>
      <c r="P290" s="48">
        <v>0</v>
      </c>
      <c r="Q290" s="48">
        <v>0</v>
      </c>
      <c r="S290" s="48" t="s">
        <v>507</v>
      </c>
      <c r="T290" s="48">
        <v>0</v>
      </c>
      <c r="U290" s="48">
        <v>0</v>
      </c>
      <c r="W290" s="48" t="s">
        <v>506</v>
      </c>
      <c r="X290" s="48">
        <v>0</v>
      </c>
      <c r="Y290" s="48">
        <v>0</v>
      </c>
      <c r="AA290" s="48" t="s">
        <v>510</v>
      </c>
      <c r="AB290" s="48">
        <v>0</v>
      </c>
      <c r="AC290" s="48">
        <v>0</v>
      </c>
      <c r="AE290" s="48" t="s">
        <v>509</v>
      </c>
      <c r="AF290" s="48">
        <v>0</v>
      </c>
      <c r="AG290" s="48">
        <v>0</v>
      </c>
      <c r="AI290" s="48" t="s">
        <v>504</v>
      </c>
      <c r="AJ290" s="48">
        <v>0</v>
      </c>
      <c r="AK290" s="48">
        <v>0</v>
      </c>
      <c r="AM290" s="48" t="s">
        <v>508</v>
      </c>
      <c r="AN290" s="48">
        <v>0</v>
      </c>
      <c r="AO290" s="48">
        <v>0</v>
      </c>
      <c r="AQ290" s="48">
        <f t="shared" si="45"/>
        <v>6</v>
      </c>
      <c r="AR290" s="48">
        <f t="shared" si="46"/>
        <v>0</v>
      </c>
      <c r="AT290" s="61">
        <f t="shared" si="48"/>
        <v>127.52093058152333</v>
      </c>
      <c r="AU290" s="48">
        <f t="shared" si="47"/>
        <v>0</v>
      </c>
    </row>
    <row r="291" spans="1:47" outlineLevel="1" x14ac:dyDescent="0.2">
      <c r="A291" s="48">
        <v>1</v>
      </c>
      <c r="B291" s="48">
        <v>15</v>
      </c>
      <c r="C291" s="48" t="s">
        <v>505</v>
      </c>
      <c r="D291" s="48">
        <v>5</v>
      </c>
      <c r="E291" s="47" t="s">
        <v>541</v>
      </c>
      <c r="G291" s="48" t="s">
        <v>503</v>
      </c>
      <c r="H291" s="48">
        <v>1</v>
      </c>
      <c r="I291" s="48">
        <v>0</v>
      </c>
      <c r="K291" s="48" t="s">
        <v>501</v>
      </c>
      <c r="L291" s="48">
        <v>0</v>
      </c>
      <c r="M291" s="48">
        <v>0</v>
      </c>
      <c r="O291" s="48" t="s">
        <v>502</v>
      </c>
      <c r="P291" s="48">
        <v>0</v>
      </c>
      <c r="Q291" s="48">
        <v>0</v>
      </c>
      <c r="S291" s="48" t="s">
        <v>507</v>
      </c>
      <c r="T291" s="48">
        <v>0</v>
      </c>
      <c r="U291" s="48">
        <v>0</v>
      </c>
      <c r="W291" s="48" t="s">
        <v>506</v>
      </c>
      <c r="X291" s="48">
        <v>0</v>
      </c>
      <c r="Y291" s="48">
        <v>0</v>
      </c>
      <c r="AA291" s="48" t="s">
        <v>510</v>
      </c>
      <c r="AB291" s="48">
        <v>0</v>
      </c>
      <c r="AC291" s="48">
        <v>0</v>
      </c>
      <c r="AE291" s="48" t="s">
        <v>509</v>
      </c>
      <c r="AF291" s="48">
        <v>0</v>
      </c>
      <c r="AG291" s="48">
        <v>0</v>
      </c>
      <c r="AI291" s="48" t="s">
        <v>504</v>
      </c>
      <c r="AJ291" s="48">
        <v>0</v>
      </c>
      <c r="AK291" s="48">
        <v>0</v>
      </c>
      <c r="AM291" s="48" t="s">
        <v>508</v>
      </c>
      <c r="AN291" s="48">
        <v>0</v>
      </c>
      <c r="AO291" s="48">
        <v>0</v>
      </c>
      <c r="AQ291" s="48">
        <f t="shared" si="45"/>
        <v>6</v>
      </c>
      <c r="AR291" s="48">
        <f t="shared" si="46"/>
        <v>0</v>
      </c>
      <c r="AT291" s="61">
        <f t="shared" si="48"/>
        <v>127.52093058152333</v>
      </c>
      <c r="AU291" s="48">
        <f t="shared" si="47"/>
        <v>0</v>
      </c>
    </row>
    <row r="292" spans="1:47" outlineLevel="1" x14ac:dyDescent="0.2">
      <c r="A292" s="48">
        <v>1</v>
      </c>
      <c r="B292" s="48">
        <v>16</v>
      </c>
      <c r="C292" s="48" t="s">
        <v>505</v>
      </c>
      <c r="D292" s="48">
        <v>5</v>
      </c>
      <c r="E292" s="47" t="s">
        <v>541</v>
      </c>
      <c r="G292" s="48" t="s">
        <v>503</v>
      </c>
      <c r="H292" s="48">
        <v>1</v>
      </c>
      <c r="I292" s="48">
        <v>0</v>
      </c>
      <c r="K292" s="48" t="s">
        <v>501</v>
      </c>
      <c r="L292" s="48">
        <v>0</v>
      </c>
      <c r="M292" s="48">
        <v>0</v>
      </c>
      <c r="O292" s="48" t="s">
        <v>502</v>
      </c>
      <c r="P292" s="48">
        <v>0</v>
      </c>
      <c r="Q292" s="48">
        <v>0</v>
      </c>
      <c r="S292" s="48" t="s">
        <v>507</v>
      </c>
      <c r="T292" s="48">
        <v>0</v>
      </c>
      <c r="U292" s="48">
        <v>0</v>
      </c>
      <c r="W292" s="48" t="s">
        <v>506</v>
      </c>
      <c r="X292" s="48">
        <v>0</v>
      </c>
      <c r="Y292" s="48">
        <v>0</v>
      </c>
      <c r="AA292" s="48" t="s">
        <v>510</v>
      </c>
      <c r="AB292" s="48">
        <v>0</v>
      </c>
      <c r="AC292" s="48">
        <v>0</v>
      </c>
      <c r="AE292" s="48" t="s">
        <v>509</v>
      </c>
      <c r="AF292" s="48">
        <v>0</v>
      </c>
      <c r="AG292" s="48">
        <v>0</v>
      </c>
      <c r="AI292" s="48" t="s">
        <v>504</v>
      </c>
      <c r="AJ292" s="48">
        <v>0</v>
      </c>
      <c r="AK292" s="48">
        <v>0</v>
      </c>
      <c r="AM292" s="48" t="s">
        <v>508</v>
      </c>
      <c r="AN292" s="48">
        <v>0</v>
      </c>
      <c r="AO292" s="48">
        <v>0</v>
      </c>
      <c r="AQ292" s="48">
        <f t="shared" si="45"/>
        <v>6</v>
      </c>
      <c r="AR292" s="48">
        <f t="shared" si="46"/>
        <v>0</v>
      </c>
      <c r="AT292" s="61">
        <f t="shared" si="48"/>
        <v>127.52093058152333</v>
      </c>
      <c r="AU292" s="48">
        <f t="shared" si="47"/>
        <v>0</v>
      </c>
    </row>
    <row r="293" spans="1:47" outlineLevel="1" x14ac:dyDescent="0.2">
      <c r="A293" s="48">
        <v>1</v>
      </c>
      <c r="B293" s="48">
        <v>17</v>
      </c>
      <c r="C293" s="48" t="s">
        <v>505</v>
      </c>
      <c r="D293" s="48">
        <v>5</v>
      </c>
      <c r="E293" s="47" t="s">
        <v>541</v>
      </c>
      <c r="G293" s="48" t="s">
        <v>503</v>
      </c>
      <c r="H293" s="48">
        <v>1</v>
      </c>
      <c r="I293" s="48">
        <v>0</v>
      </c>
      <c r="K293" s="48" t="s">
        <v>501</v>
      </c>
      <c r="L293" s="48">
        <v>0</v>
      </c>
      <c r="M293" s="48">
        <v>0</v>
      </c>
      <c r="O293" s="48" t="s">
        <v>502</v>
      </c>
      <c r="P293" s="48">
        <v>0</v>
      </c>
      <c r="Q293" s="48">
        <v>0</v>
      </c>
      <c r="S293" s="48" t="s">
        <v>507</v>
      </c>
      <c r="T293" s="48">
        <v>0</v>
      </c>
      <c r="U293" s="48">
        <v>0</v>
      </c>
      <c r="W293" s="48" t="s">
        <v>506</v>
      </c>
      <c r="X293" s="48">
        <v>0</v>
      </c>
      <c r="Y293" s="48">
        <v>0</v>
      </c>
      <c r="AA293" s="48" t="s">
        <v>510</v>
      </c>
      <c r="AB293" s="48">
        <v>0</v>
      </c>
      <c r="AC293" s="48">
        <v>0</v>
      </c>
      <c r="AE293" s="48" t="s">
        <v>509</v>
      </c>
      <c r="AF293" s="48">
        <v>0</v>
      </c>
      <c r="AG293" s="48">
        <v>0</v>
      </c>
      <c r="AI293" s="48" t="s">
        <v>504</v>
      </c>
      <c r="AJ293" s="48">
        <v>0</v>
      </c>
      <c r="AK293" s="48">
        <v>0</v>
      </c>
      <c r="AM293" s="48" t="s">
        <v>508</v>
      </c>
      <c r="AN293" s="48">
        <v>0</v>
      </c>
      <c r="AO293" s="48">
        <v>0</v>
      </c>
      <c r="AQ293" s="48">
        <f t="shared" si="45"/>
        <v>6</v>
      </c>
      <c r="AR293" s="48">
        <f t="shared" si="46"/>
        <v>0</v>
      </c>
      <c r="AT293" s="61">
        <f t="shared" si="48"/>
        <v>127.52093058152333</v>
      </c>
      <c r="AU293" s="48">
        <f t="shared" si="47"/>
        <v>0</v>
      </c>
    </row>
    <row r="294" spans="1:47" outlineLevel="1" x14ac:dyDescent="0.2">
      <c r="A294" s="48">
        <v>1</v>
      </c>
      <c r="B294" s="48">
        <v>18</v>
      </c>
      <c r="C294" s="48" t="s">
        <v>505</v>
      </c>
      <c r="D294" s="48">
        <v>5</v>
      </c>
      <c r="E294" s="47" t="s">
        <v>541</v>
      </c>
      <c r="G294" s="48" t="s">
        <v>503</v>
      </c>
      <c r="H294" s="48">
        <v>1</v>
      </c>
      <c r="I294" s="48">
        <v>0</v>
      </c>
      <c r="K294" s="48" t="s">
        <v>501</v>
      </c>
      <c r="L294" s="48">
        <v>0</v>
      </c>
      <c r="M294" s="48">
        <v>0</v>
      </c>
      <c r="O294" s="48" t="s">
        <v>502</v>
      </c>
      <c r="P294" s="48">
        <v>0</v>
      </c>
      <c r="Q294" s="48">
        <v>0</v>
      </c>
      <c r="S294" s="48" t="s">
        <v>507</v>
      </c>
      <c r="T294" s="48">
        <v>0</v>
      </c>
      <c r="U294" s="48">
        <v>0</v>
      </c>
      <c r="W294" s="48" t="s">
        <v>506</v>
      </c>
      <c r="X294" s="48">
        <v>0</v>
      </c>
      <c r="Y294" s="48">
        <v>0</v>
      </c>
      <c r="AA294" s="48" t="s">
        <v>510</v>
      </c>
      <c r="AB294" s="48">
        <v>0</v>
      </c>
      <c r="AC294" s="48">
        <v>0</v>
      </c>
      <c r="AE294" s="48" t="s">
        <v>509</v>
      </c>
      <c r="AF294" s="48">
        <v>0</v>
      </c>
      <c r="AG294" s="48">
        <v>0</v>
      </c>
      <c r="AI294" s="48" t="s">
        <v>504</v>
      </c>
      <c r="AJ294" s="48">
        <v>0</v>
      </c>
      <c r="AK294" s="48">
        <v>0</v>
      </c>
      <c r="AM294" s="48" t="s">
        <v>508</v>
      </c>
      <c r="AN294" s="48">
        <v>0</v>
      </c>
      <c r="AO294" s="48">
        <v>0</v>
      </c>
      <c r="AQ294" s="48">
        <f t="shared" si="45"/>
        <v>6</v>
      </c>
      <c r="AR294" s="48">
        <f t="shared" si="46"/>
        <v>0</v>
      </c>
      <c r="AT294" s="61">
        <f t="shared" si="48"/>
        <v>127.52093058152333</v>
      </c>
      <c r="AU294" s="48">
        <f t="shared" si="47"/>
        <v>0</v>
      </c>
    </row>
    <row r="295" spans="1:47" outlineLevel="1" x14ac:dyDescent="0.2">
      <c r="A295" s="48">
        <v>1</v>
      </c>
      <c r="B295" s="48">
        <v>19</v>
      </c>
      <c r="C295" s="48" t="s">
        <v>505</v>
      </c>
      <c r="D295" s="48">
        <v>5</v>
      </c>
      <c r="E295" s="47" t="s">
        <v>541</v>
      </c>
      <c r="G295" s="48" t="s">
        <v>503</v>
      </c>
      <c r="H295" s="48">
        <v>1</v>
      </c>
      <c r="I295" s="48">
        <v>0</v>
      </c>
      <c r="K295" s="48" t="s">
        <v>501</v>
      </c>
      <c r="L295" s="48">
        <v>0</v>
      </c>
      <c r="M295" s="48">
        <v>0</v>
      </c>
      <c r="O295" s="48" t="s">
        <v>502</v>
      </c>
      <c r="P295" s="48">
        <v>0</v>
      </c>
      <c r="Q295" s="48">
        <v>0</v>
      </c>
      <c r="S295" s="48" t="s">
        <v>507</v>
      </c>
      <c r="T295" s="48">
        <v>0</v>
      </c>
      <c r="U295" s="48">
        <v>0</v>
      </c>
      <c r="W295" s="48" t="s">
        <v>506</v>
      </c>
      <c r="X295" s="48">
        <v>0</v>
      </c>
      <c r="Y295" s="48">
        <v>0</v>
      </c>
      <c r="AA295" s="48" t="s">
        <v>510</v>
      </c>
      <c r="AB295" s="48">
        <v>0</v>
      </c>
      <c r="AC295" s="48">
        <v>0</v>
      </c>
      <c r="AE295" s="48" t="s">
        <v>509</v>
      </c>
      <c r="AF295" s="48">
        <v>0</v>
      </c>
      <c r="AG295" s="48">
        <v>0</v>
      </c>
      <c r="AI295" s="48" t="s">
        <v>504</v>
      </c>
      <c r="AJ295" s="48">
        <v>0</v>
      </c>
      <c r="AK295" s="48">
        <v>0</v>
      </c>
      <c r="AM295" s="48" t="s">
        <v>508</v>
      </c>
      <c r="AN295" s="48">
        <v>0</v>
      </c>
      <c r="AO295" s="48">
        <v>0</v>
      </c>
      <c r="AQ295" s="48">
        <f t="shared" si="45"/>
        <v>6</v>
      </c>
      <c r="AR295" s="48">
        <f t="shared" si="46"/>
        <v>0</v>
      </c>
      <c r="AT295" s="61">
        <f t="shared" si="48"/>
        <v>127.52093058152333</v>
      </c>
      <c r="AU295" s="48">
        <f t="shared" si="47"/>
        <v>0</v>
      </c>
    </row>
    <row r="296" spans="1:47" outlineLevel="1" x14ac:dyDescent="0.2">
      <c r="A296" s="48">
        <v>1</v>
      </c>
      <c r="B296" s="48">
        <v>20</v>
      </c>
      <c r="C296" s="48" t="s">
        <v>505</v>
      </c>
      <c r="D296" s="48">
        <v>5</v>
      </c>
      <c r="E296" s="47" t="s">
        <v>541</v>
      </c>
      <c r="G296" s="48" t="s">
        <v>503</v>
      </c>
      <c r="H296" s="48">
        <v>1</v>
      </c>
      <c r="I296" s="48">
        <v>0</v>
      </c>
      <c r="K296" s="48" t="s">
        <v>501</v>
      </c>
      <c r="L296" s="48">
        <v>0</v>
      </c>
      <c r="M296" s="48">
        <v>0</v>
      </c>
      <c r="O296" s="48" t="s">
        <v>502</v>
      </c>
      <c r="P296" s="48">
        <v>0</v>
      </c>
      <c r="Q296" s="48">
        <v>0</v>
      </c>
      <c r="S296" s="48" t="s">
        <v>507</v>
      </c>
      <c r="T296" s="48">
        <v>0</v>
      </c>
      <c r="U296" s="48">
        <v>0</v>
      </c>
      <c r="W296" s="48" t="s">
        <v>506</v>
      </c>
      <c r="X296" s="48">
        <v>0</v>
      </c>
      <c r="Y296" s="48">
        <v>0</v>
      </c>
      <c r="AA296" s="48" t="s">
        <v>510</v>
      </c>
      <c r="AB296" s="48">
        <v>0</v>
      </c>
      <c r="AC296" s="48">
        <v>0</v>
      </c>
      <c r="AE296" s="48" t="s">
        <v>509</v>
      </c>
      <c r="AF296" s="48">
        <v>0</v>
      </c>
      <c r="AG296" s="48">
        <v>0</v>
      </c>
      <c r="AI296" s="48" t="s">
        <v>504</v>
      </c>
      <c r="AJ296" s="48">
        <v>0</v>
      </c>
      <c r="AK296" s="48">
        <v>0</v>
      </c>
      <c r="AM296" s="48" t="s">
        <v>508</v>
      </c>
      <c r="AN296" s="48">
        <v>0</v>
      </c>
      <c r="AO296" s="48">
        <v>0</v>
      </c>
      <c r="AQ296" s="48">
        <f t="shared" si="45"/>
        <v>6</v>
      </c>
      <c r="AR296" s="48">
        <f t="shared" si="46"/>
        <v>0</v>
      </c>
      <c r="AT296" s="61">
        <f t="shared" si="48"/>
        <v>127.52093058152333</v>
      </c>
      <c r="AU296" s="48">
        <f t="shared" si="47"/>
        <v>0</v>
      </c>
    </row>
    <row r="297" spans="1:47" outlineLevel="1" x14ac:dyDescent="0.2">
      <c r="A297" s="48">
        <v>1</v>
      </c>
      <c r="B297" s="48">
        <v>21</v>
      </c>
      <c r="C297" s="48" t="s">
        <v>505</v>
      </c>
      <c r="D297" s="48">
        <v>5</v>
      </c>
      <c r="E297" s="47" t="s">
        <v>541</v>
      </c>
      <c r="G297" s="48" t="s">
        <v>503</v>
      </c>
      <c r="H297" s="48">
        <v>1</v>
      </c>
      <c r="I297" s="48">
        <v>0</v>
      </c>
      <c r="K297" s="48" t="s">
        <v>501</v>
      </c>
      <c r="L297" s="48">
        <v>0</v>
      </c>
      <c r="M297" s="48">
        <v>0</v>
      </c>
      <c r="O297" s="48" t="s">
        <v>502</v>
      </c>
      <c r="P297" s="48">
        <v>0</v>
      </c>
      <c r="Q297" s="48">
        <v>0</v>
      </c>
      <c r="S297" s="48" t="s">
        <v>507</v>
      </c>
      <c r="T297" s="48">
        <v>0</v>
      </c>
      <c r="U297" s="48">
        <v>0</v>
      </c>
      <c r="W297" s="48" t="s">
        <v>506</v>
      </c>
      <c r="X297" s="48">
        <v>0</v>
      </c>
      <c r="Y297" s="48">
        <v>0</v>
      </c>
      <c r="AA297" s="48" t="s">
        <v>510</v>
      </c>
      <c r="AB297" s="48">
        <v>0</v>
      </c>
      <c r="AC297" s="48">
        <v>0</v>
      </c>
      <c r="AE297" s="48" t="s">
        <v>509</v>
      </c>
      <c r="AF297" s="48">
        <v>0</v>
      </c>
      <c r="AG297" s="48">
        <v>0</v>
      </c>
      <c r="AI297" s="48" t="s">
        <v>504</v>
      </c>
      <c r="AJ297" s="48">
        <v>0</v>
      </c>
      <c r="AK297" s="48">
        <v>0</v>
      </c>
      <c r="AM297" s="48" t="s">
        <v>508</v>
      </c>
      <c r="AN297" s="48">
        <v>0</v>
      </c>
      <c r="AO297" s="48">
        <v>0</v>
      </c>
      <c r="AQ297" s="48">
        <f t="shared" si="45"/>
        <v>6</v>
      </c>
      <c r="AR297" s="48">
        <f t="shared" si="46"/>
        <v>0</v>
      </c>
      <c r="AT297" s="61">
        <f t="shared" si="48"/>
        <v>127.52093058152333</v>
      </c>
      <c r="AU297" s="48">
        <f t="shared" si="47"/>
        <v>0</v>
      </c>
    </row>
    <row r="298" spans="1:47" outlineLevel="1" x14ac:dyDescent="0.2">
      <c r="A298" s="48">
        <v>1</v>
      </c>
      <c r="B298" s="48">
        <v>22</v>
      </c>
      <c r="C298" s="48" t="s">
        <v>505</v>
      </c>
      <c r="D298" s="48">
        <v>5</v>
      </c>
      <c r="E298" s="47" t="s">
        <v>541</v>
      </c>
      <c r="G298" s="48" t="s">
        <v>503</v>
      </c>
      <c r="H298" s="48">
        <v>1</v>
      </c>
      <c r="I298" s="48">
        <v>0</v>
      </c>
      <c r="K298" s="48" t="s">
        <v>501</v>
      </c>
      <c r="L298" s="48">
        <v>0</v>
      </c>
      <c r="M298" s="48">
        <v>0</v>
      </c>
      <c r="O298" s="48" t="s">
        <v>502</v>
      </c>
      <c r="P298" s="48">
        <v>0</v>
      </c>
      <c r="Q298" s="48">
        <v>0</v>
      </c>
      <c r="S298" s="48" t="s">
        <v>507</v>
      </c>
      <c r="T298" s="48">
        <v>0</v>
      </c>
      <c r="U298" s="48">
        <v>0</v>
      </c>
      <c r="W298" s="48" t="s">
        <v>506</v>
      </c>
      <c r="X298" s="48">
        <v>0</v>
      </c>
      <c r="Y298" s="48">
        <v>0</v>
      </c>
      <c r="AA298" s="48" t="s">
        <v>510</v>
      </c>
      <c r="AB298" s="48">
        <v>0</v>
      </c>
      <c r="AC298" s="48">
        <v>0</v>
      </c>
      <c r="AE298" s="48" t="s">
        <v>509</v>
      </c>
      <c r="AF298" s="48">
        <v>0</v>
      </c>
      <c r="AG298" s="48">
        <v>0</v>
      </c>
      <c r="AI298" s="48" t="s">
        <v>504</v>
      </c>
      <c r="AJ298" s="48">
        <v>0</v>
      </c>
      <c r="AK298" s="48">
        <v>0</v>
      </c>
      <c r="AM298" s="48" t="s">
        <v>508</v>
      </c>
      <c r="AN298" s="48">
        <v>0</v>
      </c>
      <c r="AO298" s="48">
        <v>0</v>
      </c>
      <c r="AQ298" s="48">
        <f t="shared" si="45"/>
        <v>6</v>
      </c>
      <c r="AR298" s="48">
        <f t="shared" si="46"/>
        <v>0</v>
      </c>
      <c r="AT298" s="61">
        <f t="shared" si="48"/>
        <v>127.52093058152333</v>
      </c>
      <c r="AU298" s="48">
        <f t="shared" si="47"/>
        <v>0</v>
      </c>
    </row>
    <row r="299" spans="1:47" outlineLevel="1" x14ac:dyDescent="0.2">
      <c r="A299" s="48">
        <v>1</v>
      </c>
      <c r="B299" s="48">
        <v>23</v>
      </c>
      <c r="C299" s="48" t="s">
        <v>505</v>
      </c>
      <c r="D299" s="48">
        <v>5</v>
      </c>
      <c r="E299" s="47" t="s">
        <v>541</v>
      </c>
      <c r="G299" s="48" t="s">
        <v>503</v>
      </c>
      <c r="H299" s="48">
        <v>1</v>
      </c>
      <c r="I299" s="48">
        <v>0</v>
      </c>
      <c r="K299" s="48" t="s">
        <v>501</v>
      </c>
      <c r="L299" s="48">
        <v>0</v>
      </c>
      <c r="M299" s="48">
        <v>0</v>
      </c>
      <c r="O299" s="48" t="s">
        <v>502</v>
      </c>
      <c r="P299" s="48">
        <v>0</v>
      </c>
      <c r="Q299" s="48">
        <v>0</v>
      </c>
      <c r="S299" s="48" t="s">
        <v>507</v>
      </c>
      <c r="T299" s="48">
        <v>0</v>
      </c>
      <c r="U299" s="48">
        <v>0</v>
      </c>
      <c r="W299" s="48" t="s">
        <v>506</v>
      </c>
      <c r="X299" s="48">
        <v>0</v>
      </c>
      <c r="Y299" s="48">
        <v>0</v>
      </c>
      <c r="AA299" s="48" t="s">
        <v>510</v>
      </c>
      <c r="AB299" s="48">
        <v>0</v>
      </c>
      <c r="AC299" s="48">
        <v>0</v>
      </c>
      <c r="AE299" s="48" t="s">
        <v>509</v>
      </c>
      <c r="AF299" s="48">
        <v>0</v>
      </c>
      <c r="AG299" s="48">
        <v>0</v>
      </c>
      <c r="AI299" s="48" t="s">
        <v>504</v>
      </c>
      <c r="AJ299" s="48">
        <v>0</v>
      </c>
      <c r="AK299" s="48">
        <v>0</v>
      </c>
      <c r="AM299" s="48" t="s">
        <v>508</v>
      </c>
      <c r="AN299" s="48">
        <v>0</v>
      </c>
      <c r="AO299" s="48">
        <v>0</v>
      </c>
      <c r="AQ299" s="48">
        <f t="shared" si="45"/>
        <v>6</v>
      </c>
      <c r="AR299" s="48">
        <f t="shared" si="46"/>
        <v>0</v>
      </c>
      <c r="AT299" s="61">
        <f t="shared" si="48"/>
        <v>127.52093058152333</v>
      </c>
      <c r="AU299" s="48">
        <f t="shared" si="47"/>
        <v>0</v>
      </c>
    </row>
    <row r="300" spans="1:47" outlineLevel="1" x14ac:dyDescent="0.2">
      <c r="A300" s="48">
        <v>2</v>
      </c>
      <c r="B300" s="48">
        <v>0</v>
      </c>
      <c r="C300" s="48" t="s">
        <v>505</v>
      </c>
      <c r="D300" s="48">
        <v>5</v>
      </c>
      <c r="E300" s="47" t="s">
        <v>541</v>
      </c>
      <c r="G300" s="48" t="s">
        <v>503</v>
      </c>
      <c r="H300" s="48">
        <v>1</v>
      </c>
      <c r="I300" s="48">
        <v>0</v>
      </c>
      <c r="K300" s="48" t="s">
        <v>501</v>
      </c>
      <c r="L300" s="48">
        <v>0</v>
      </c>
      <c r="M300" s="48">
        <v>0</v>
      </c>
      <c r="O300" s="48" t="s">
        <v>502</v>
      </c>
      <c r="P300" s="48">
        <v>0</v>
      </c>
      <c r="Q300" s="48">
        <v>0</v>
      </c>
      <c r="S300" s="48" t="s">
        <v>507</v>
      </c>
      <c r="T300" s="48">
        <v>0</v>
      </c>
      <c r="U300" s="48">
        <v>0</v>
      </c>
      <c r="W300" s="48" t="s">
        <v>506</v>
      </c>
      <c r="X300" s="48">
        <v>0</v>
      </c>
      <c r="Y300" s="48">
        <v>0</v>
      </c>
      <c r="AA300" s="48" t="s">
        <v>510</v>
      </c>
      <c r="AB300" s="48">
        <v>0</v>
      </c>
      <c r="AC300" s="48">
        <v>0</v>
      </c>
      <c r="AE300" s="48" t="s">
        <v>509</v>
      </c>
      <c r="AF300" s="48">
        <v>0</v>
      </c>
      <c r="AG300" s="48">
        <v>0</v>
      </c>
      <c r="AI300" s="48" t="s">
        <v>504</v>
      </c>
      <c r="AJ300" s="48">
        <v>0</v>
      </c>
      <c r="AK300" s="48">
        <v>0</v>
      </c>
      <c r="AM300" s="48" t="s">
        <v>508</v>
      </c>
      <c r="AN300" s="48">
        <v>0</v>
      </c>
      <c r="AO300" s="48">
        <v>0</v>
      </c>
      <c r="AQ300" s="48">
        <f t="shared" si="45"/>
        <v>6</v>
      </c>
      <c r="AR300" s="48">
        <f t="shared" si="46"/>
        <v>0</v>
      </c>
      <c r="AT300" s="61">
        <f t="shared" si="48"/>
        <v>127.52093058152333</v>
      </c>
      <c r="AU300" s="48">
        <f t="shared" si="47"/>
        <v>0</v>
      </c>
    </row>
    <row r="301" spans="1:47" outlineLevel="1" x14ac:dyDescent="0.2">
      <c r="A301" s="48">
        <v>2</v>
      </c>
      <c r="B301" s="48">
        <v>1</v>
      </c>
      <c r="C301" s="48" t="s">
        <v>505</v>
      </c>
      <c r="D301" s="48">
        <v>5</v>
      </c>
      <c r="E301" s="47" t="s">
        <v>541</v>
      </c>
      <c r="G301" s="48" t="s">
        <v>503</v>
      </c>
      <c r="H301" s="48">
        <v>1</v>
      </c>
      <c r="I301" s="48">
        <v>0</v>
      </c>
      <c r="K301" s="48" t="s">
        <v>501</v>
      </c>
      <c r="L301" s="48">
        <v>0</v>
      </c>
      <c r="M301" s="48">
        <v>0</v>
      </c>
      <c r="O301" s="48" t="s">
        <v>502</v>
      </c>
      <c r="P301" s="48">
        <v>0</v>
      </c>
      <c r="Q301" s="48">
        <v>0</v>
      </c>
      <c r="S301" s="48" t="s">
        <v>507</v>
      </c>
      <c r="T301" s="48">
        <v>0</v>
      </c>
      <c r="U301" s="48">
        <v>0</v>
      </c>
      <c r="W301" s="48" t="s">
        <v>506</v>
      </c>
      <c r="X301" s="48">
        <v>0</v>
      </c>
      <c r="Y301" s="48">
        <v>0</v>
      </c>
      <c r="AA301" s="48" t="s">
        <v>510</v>
      </c>
      <c r="AB301" s="48">
        <v>0</v>
      </c>
      <c r="AC301" s="48">
        <v>0</v>
      </c>
      <c r="AE301" s="48" t="s">
        <v>509</v>
      </c>
      <c r="AF301" s="48">
        <v>0</v>
      </c>
      <c r="AG301" s="48">
        <v>0</v>
      </c>
      <c r="AI301" s="48" t="s">
        <v>504</v>
      </c>
      <c r="AJ301" s="48">
        <v>0</v>
      </c>
      <c r="AK301" s="48">
        <v>0</v>
      </c>
      <c r="AM301" s="48" t="s">
        <v>508</v>
      </c>
      <c r="AN301" s="48">
        <v>0</v>
      </c>
      <c r="AO301" s="48">
        <v>0</v>
      </c>
      <c r="AQ301" s="48">
        <f t="shared" si="45"/>
        <v>6</v>
      </c>
      <c r="AR301" s="48">
        <f t="shared" si="46"/>
        <v>0</v>
      </c>
      <c r="AT301" s="61">
        <f t="shared" si="48"/>
        <v>127.52093058152333</v>
      </c>
      <c r="AU301" s="48">
        <f t="shared" si="47"/>
        <v>0</v>
      </c>
    </row>
    <row r="302" spans="1:47" outlineLevel="1" x14ac:dyDescent="0.2">
      <c r="A302" s="48">
        <v>2</v>
      </c>
      <c r="B302" s="48">
        <v>2</v>
      </c>
      <c r="C302" s="48" t="s">
        <v>505</v>
      </c>
      <c r="D302" s="48">
        <v>5</v>
      </c>
      <c r="E302" s="47" t="s">
        <v>541</v>
      </c>
      <c r="G302" s="48" t="s">
        <v>503</v>
      </c>
      <c r="H302" s="48">
        <v>1</v>
      </c>
      <c r="I302" s="48">
        <v>0</v>
      </c>
      <c r="K302" s="48" t="s">
        <v>501</v>
      </c>
      <c r="L302" s="48">
        <v>0</v>
      </c>
      <c r="M302" s="48">
        <v>0</v>
      </c>
      <c r="O302" s="48" t="s">
        <v>502</v>
      </c>
      <c r="P302" s="48">
        <v>0</v>
      </c>
      <c r="Q302" s="48">
        <v>0</v>
      </c>
      <c r="S302" s="48" t="s">
        <v>507</v>
      </c>
      <c r="T302" s="48">
        <v>0</v>
      </c>
      <c r="U302" s="48">
        <v>0</v>
      </c>
      <c r="W302" s="48" t="s">
        <v>506</v>
      </c>
      <c r="X302" s="48">
        <v>0</v>
      </c>
      <c r="Y302" s="48">
        <v>0</v>
      </c>
      <c r="AA302" s="48" t="s">
        <v>510</v>
      </c>
      <c r="AB302" s="48">
        <v>0</v>
      </c>
      <c r="AC302" s="48">
        <v>0</v>
      </c>
      <c r="AE302" s="48" t="s">
        <v>509</v>
      </c>
      <c r="AF302" s="48">
        <v>0</v>
      </c>
      <c r="AG302" s="48">
        <v>0</v>
      </c>
      <c r="AI302" s="48" t="s">
        <v>504</v>
      </c>
      <c r="AJ302" s="48">
        <v>0</v>
      </c>
      <c r="AK302" s="48">
        <v>0</v>
      </c>
      <c r="AM302" s="48" t="s">
        <v>508</v>
      </c>
      <c r="AN302" s="48">
        <v>0</v>
      </c>
      <c r="AO302" s="48">
        <v>0</v>
      </c>
      <c r="AQ302" s="48">
        <f t="shared" si="45"/>
        <v>6</v>
      </c>
      <c r="AR302" s="48">
        <f t="shared" si="46"/>
        <v>0</v>
      </c>
      <c r="AT302" s="61">
        <f t="shared" si="48"/>
        <v>127.52093058152333</v>
      </c>
      <c r="AU302" s="48">
        <f t="shared" si="47"/>
        <v>0</v>
      </c>
    </row>
    <row r="303" spans="1:47" outlineLevel="1" x14ac:dyDescent="0.2">
      <c r="A303" s="48">
        <v>2</v>
      </c>
      <c r="B303" s="48">
        <v>3</v>
      </c>
      <c r="C303" s="48" t="s">
        <v>505</v>
      </c>
      <c r="D303" s="48">
        <v>5</v>
      </c>
      <c r="E303" s="47" t="s">
        <v>541</v>
      </c>
      <c r="G303" s="48" t="s">
        <v>503</v>
      </c>
      <c r="H303" s="48">
        <v>1</v>
      </c>
      <c r="I303" s="48">
        <v>0</v>
      </c>
      <c r="K303" s="48" t="s">
        <v>501</v>
      </c>
      <c r="L303" s="48">
        <v>0</v>
      </c>
      <c r="M303" s="48">
        <v>0</v>
      </c>
      <c r="O303" s="48" t="s">
        <v>502</v>
      </c>
      <c r="P303" s="48">
        <v>0</v>
      </c>
      <c r="Q303" s="48">
        <v>0</v>
      </c>
      <c r="S303" s="48" t="s">
        <v>507</v>
      </c>
      <c r="T303" s="48">
        <v>0</v>
      </c>
      <c r="U303" s="48">
        <v>0</v>
      </c>
      <c r="W303" s="48" t="s">
        <v>506</v>
      </c>
      <c r="X303" s="48">
        <v>0</v>
      </c>
      <c r="Y303" s="48">
        <v>0</v>
      </c>
      <c r="AA303" s="48" t="s">
        <v>510</v>
      </c>
      <c r="AB303" s="48">
        <v>0</v>
      </c>
      <c r="AC303" s="48">
        <v>0</v>
      </c>
      <c r="AE303" s="48" t="s">
        <v>509</v>
      </c>
      <c r="AF303" s="48">
        <v>0</v>
      </c>
      <c r="AG303" s="48">
        <v>0</v>
      </c>
      <c r="AI303" s="48" t="s">
        <v>504</v>
      </c>
      <c r="AJ303" s="48">
        <v>0</v>
      </c>
      <c r="AK303" s="48">
        <v>0</v>
      </c>
      <c r="AM303" s="48" t="s">
        <v>508</v>
      </c>
      <c r="AN303" s="48">
        <v>0</v>
      </c>
      <c r="AO303" s="48">
        <v>0</v>
      </c>
      <c r="AQ303" s="48">
        <f t="shared" si="45"/>
        <v>6</v>
      </c>
      <c r="AR303" s="48">
        <f t="shared" si="46"/>
        <v>0</v>
      </c>
      <c r="AT303" s="61">
        <f t="shared" si="48"/>
        <v>127.52093058152333</v>
      </c>
      <c r="AU303" s="48">
        <f t="shared" si="47"/>
        <v>0</v>
      </c>
    </row>
    <row r="304" spans="1:47" outlineLevel="1" x14ac:dyDescent="0.2">
      <c r="A304" s="48">
        <v>2</v>
      </c>
      <c r="B304" s="48">
        <v>4</v>
      </c>
      <c r="C304" s="48" t="s">
        <v>505</v>
      </c>
      <c r="D304" s="48">
        <v>5</v>
      </c>
      <c r="E304" s="47" t="s">
        <v>541</v>
      </c>
      <c r="G304" s="48" t="s">
        <v>503</v>
      </c>
      <c r="H304" s="48">
        <v>1</v>
      </c>
      <c r="I304" s="48">
        <v>0</v>
      </c>
      <c r="K304" s="48" t="s">
        <v>501</v>
      </c>
      <c r="L304" s="48">
        <v>0</v>
      </c>
      <c r="M304" s="48">
        <v>0</v>
      </c>
      <c r="O304" s="48" t="s">
        <v>502</v>
      </c>
      <c r="P304" s="48">
        <v>0</v>
      </c>
      <c r="Q304" s="48">
        <v>0</v>
      </c>
      <c r="S304" s="48" t="s">
        <v>507</v>
      </c>
      <c r="T304" s="48">
        <v>0</v>
      </c>
      <c r="U304" s="48">
        <v>0</v>
      </c>
      <c r="W304" s="48" t="s">
        <v>506</v>
      </c>
      <c r="X304" s="48">
        <v>0</v>
      </c>
      <c r="Y304" s="48">
        <v>0</v>
      </c>
      <c r="AA304" s="48" t="s">
        <v>510</v>
      </c>
      <c r="AB304" s="48">
        <v>0</v>
      </c>
      <c r="AC304" s="48">
        <v>0</v>
      </c>
      <c r="AE304" s="48" t="s">
        <v>509</v>
      </c>
      <c r="AF304" s="48">
        <v>0</v>
      </c>
      <c r="AG304" s="48">
        <v>0</v>
      </c>
      <c r="AI304" s="48" t="s">
        <v>504</v>
      </c>
      <c r="AJ304" s="48">
        <v>0</v>
      </c>
      <c r="AK304" s="48">
        <v>0</v>
      </c>
      <c r="AM304" s="48" t="s">
        <v>508</v>
      </c>
      <c r="AN304" s="48">
        <v>0</v>
      </c>
      <c r="AO304" s="48">
        <v>0</v>
      </c>
      <c r="AQ304" s="48">
        <f t="shared" si="45"/>
        <v>6</v>
      </c>
      <c r="AR304" s="48">
        <f t="shared" si="46"/>
        <v>0</v>
      </c>
      <c r="AT304" s="61">
        <f t="shared" si="48"/>
        <v>127.52093058152333</v>
      </c>
      <c r="AU304" s="48">
        <f t="shared" si="47"/>
        <v>0</v>
      </c>
    </row>
    <row r="305" spans="1:47" outlineLevel="1" x14ac:dyDescent="0.2">
      <c r="A305" s="48">
        <v>2</v>
      </c>
      <c r="B305" s="48">
        <v>5</v>
      </c>
      <c r="C305" s="48" t="s">
        <v>505</v>
      </c>
      <c r="D305" s="48">
        <v>5</v>
      </c>
      <c r="E305" s="47" t="s">
        <v>541</v>
      </c>
      <c r="G305" s="48" t="s">
        <v>503</v>
      </c>
      <c r="H305" s="48">
        <v>1</v>
      </c>
      <c r="I305" s="48">
        <v>0</v>
      </c>
      <c r="K305" s="48" t="s">
        <v>501</v>
      </c>
      <c r="L305" s="48">
        <v>0</v>
      </c>
      <c r="M305" s="48">
        <v>0</v>
      </c>
      <c r="O305" s="48" t="s">
        <v>502</v>
      </c>
      <c r="P305" s="48">
        <v>0</v>
      </c>
      <c r="Q305" s="48">
        <v>0</v>
      </c>
      <c r="S305" s="48" t="s">
        <v>507</v>
      </c>
      <c r="T305" s="48">
        <v>0</v>
      </c>
      <c r="U305" s="48">
        <v>0</v>
      </c>
      <c r="W305" s="48" t="s">
        <v>506</v>
      </c>
      <c r="X305" s="48">
        <v>0</v>
      </c>
      <c r="Y305" s="48">
        <v>0</v>
      </c>
      <c r="AA305" s="48" t="s">
        <v>510</v>
      </c>
      <c r="AB305" s="48">
        <v>0</v>
      </c>
      <c r="AC305" s="48">
        <v>0</v>
      </c>
      <c r="AE305" s="48" t="s">
        <v>509</v>
      </c>
      <c r="AF305" s="48">
        <v>0</v>
      </c>
      <c r="AG305" s="48">
        <v>0</v>
      </c>
      <c r="AI305" s="48" t="s">
        <v>504</v>
      </c>
      <c r="AJ305" s="48">
        <v>0</v>
      </c>
      <c r="AK305" s="48">
        <v>0</v>
      </c>
      <c r="AM305" s="48" t="s">
        <v>508</v>
      </c>
      <c r="AN305" s="48">
        <v>0</v>
      </c>
      <c r="AO305" s="48">
        <v>0</v>
      </c>
      <c r="AQ305" s="48">
        <f t="shared" si="45"/>
        <v>6</v>
      </c>
      <c r="AR305" s="48">
        <f t="shared" si="46"/>
        <v>0</v>
      </c>
      <c r="AT305" s="61">
        <f t="shared" si="48"/>
        <v>127.52093058152333</v>
      </c>
      <c r="AU305" s="48">
        <f t="shared" si="47"/>
        <v>0</v>
      </c>
    </row>
    <row r="306" spans="1:47" outlineLevel="1" x14ac:dyDescent="0.2">
      <c r="A306" s="48">
        <v>2</v>
      </c>
      <c r="B306" s="48">
        <v>6</v>
      </c>
      <c r="C306" s="48" t="s">
        <v>505</v>
      </c>
      <c r="D306" s="48">
        <v>5</v>
      </c>
      <c r="E306" s="47" t="s">
        <v>541</v>
      </c>
      <c r="G306" s="48" t="s">
        <v>503</v>
      </c>
      <c r="H306" s="48">
        <v>1</v>
      </c>
      <c r="I306" s="48">
        <v>0</v>
      </c>
      <c r="K306" s="48" t="s">
        <v>501</v>
      </c>
      <c r="L306" s="48">
        <v>0</v>
      </c>
      <c r="M306" s="48">
        <v>0</v>
      </c>
      <c r="O306" s="48" t="s">
        <v>502</v>
      </c>
      <c r="P306" s="48">
        <v>0</v>
      </c>
      <c r="Q306" s="48">
        <v>0</v>
      </c>
      <c r="S306" s="48" t="s">
        <v>507</v>
      </c>
      <c r="T306" s="48">
        <v>0</v>
      </c>
      <c r="U306" s="48">
        <v>0</v>
      </c>
      <c r="W306" s="48" t="s">
        <v>506</v>
      </c>
      <c r="X306" s="48">
        <v>0</v>
      </c>
      <c r="Y306" s="48">
        <v>0</v>
      </c>
      <c r="AA306" s="48" t="s">
        <v>510</v>
      </c>
      <c r="AB306" s="48">
        <v>0</v>
      </c>
      <c r="AC306" s="48">
        <v>0</v>
      </c>
      <c r="AE306" s="48" t="s">
        <v>509</v>
      </c>
      <c r="AF306" s="48">
        <v>0</v>
      </c>
      <c r="AG306" s="48">
        <v>0</v>
      </c>
      <c r="AI306" s="48" t="s">
        <v>504</v>
      </c>
      <c r="AJ306" s="48">
        <v>0</v>
      </c>
      <c r="AK306" s="48">
        <v>0</v>
      </c>
      <c r="AM306" s="48" t="s">
        <v>508</v>
      </c>
      <c r="AN306" s="48">
        <v>0</v>
      </c>
      <c r="AO306" s="48">
        <v>0</v>
      </c>
      <c r="AQ306" s="48">
        <f t="shared" si="45"/>
        <v>6</v>
      </c>
      <c r="AR306" s="48">
        <f t="shared" si="46"/>
        <v>0</v>
      </c>
      <c r="AT306" s="61">
        <f t="shared" si="48"/>
        <v>127.52093058152333</v>
      </c>
      <c r="AU306" s="48">
        <f t="shared" si="47"/>
        <v>0</v>
      </c>
    </row>
    <row r="307" spans="1:47" outlineLevel="1" x14ac:dyDescent="0.2">
      <c r="A307" s="48">
        <v>2</v>
      </c>
      <c r="B307" s="48">
        <v>7</v>
      </c>
      <c r="C307" s="48" t="s">
        <v>505</v>
      </c>
      <c r="D307" s="48">
        <v>5</v>
      </c>
      <c r="E307" s="47" t="s">
        <v>541</v>
      </c>
      <c r="G307" s="48" t="s">
        <v>503</v>
      </c>
      <c r="H307" s="48">
        <v>1</v>
      </c>
      <c r="I307" s="48">
        <v>0</v>
      </c>
      <c r="K307" s="48" t="s">
        <v>501</v>
      </c>
      <c r="L307" s="48">
        <v>0</v>
      </c>
      <c r="M307" s="48">
        <v>0</v>
      </c>
      <c r="O307" s="48" t="s">
        <v>502</v>
      </c>
      <c r="P307" s="48">
        <v>0</v>
      </c>
      <c r="Q307" s="48">
        <v>0</v>
      </c>
      <c r="S307" s="48" t="s">
        <v>507</v>
      </c>
      <c r="T307" s="48">
        <v>0</v>
      </c>
      <c r="U307" s="48">
        <v>0</v>
      </c>
      <c r="W307" s="48" t="s">
        <v>506</v>
      </c>
      <c r="X307" s="48">
        <v>0</v>
      </c>
      <c r="Y307" s="48">
        <v>0</v>
      </c>
      <c r="AA307" s="48" t="s">
        <v>510</v>
      </c>
      <c r="AB307" s="48">
        <v>0</v>
      </c>
      <c r="AC307" s="48">
        <v>0</v>
      </c>
      <c r="AE307" s="48" t="s">
        <v>509</v>
      </c>
      <c r="AF307" s="48">
        <v>0</v>
      </c>
      <c r="AG307" s="48">
        <v>0</v>
      </c>
      <c r="AI307" s="48" t="s">
        <v>504</v>
      </c>
      <c r="AJ307" s="48">
        <v>0</v>
      </c>
      <c r="AK307" s="48">
        <v>0</v>
      </c>
      <c r="AM307" s="48" t="s">
        <v>508</v>
      </c>
      <c r="AN307" s="48">
        <v>0</v>
      </c>
      <c r="AO307" s="48">
        <v>0</v>
      </c>
      <c r="AQ307" s="48">
        <f t="shared" si="45"/>
        <v>6</v>
      </c>
      <c r="AR307" s="48">
        <f t="shared" si="46"/>
        <v>0</v>
      </c>
      <c r="AT307" s="61">
        <f t="shared" si="48"/>
        <v>127.52093058152333</v>
      </c>
      <c r="AU307" s="48">
        <f t="shared" si="47"/>
        <v>0</v>
      </c>
    </row>
    <row r="308" spans="1:47" outlineLevel="1" x14ac:dyDescent="0.2">
      <c r="A308" s="48">
        <v>2</v>
      </c>
      <c r="B308" s="48">
        <v>8</v>
      </c>
      <c r="C308" s="48" t="s">
        <v>505</v>
      </c>
      <c r="D308" s="48">
        <v>5</v>
      </c>
      <c r="E308" s="47" t="s">
        <v>541</v>
      </c>
      <c r="G308" s="48" t="s">
        <v>503</v>
      </c>
      <c r="H308" s="48">
        <v>1</v>
      </c>
      <c r="I308" s="48">
        <v>0</v>
      </c>
      <c r="K308" s="48" t="s">
        <v>501</v>
      </c>
      <c r="L308" s="48">
        <v>0</v>
      </c>
      <c r="M308" s="48">
        <v>0</v>
      </c>
      <c r="O308" s="48" t="s">
        <v>502</v>
      </c>
      <c r="P308" s="48">
        <v>0</v>
      </c>
      <c r="Q308" s="48">
        <v>0</v>
      </c>
      <c r="S308" s="48" t="s">
        <v>507</v>
      </c>
      <c r="T308" s="48">
        <v>0</v>
      </c>
      <c r="U308" s="48">
        <v>0</v>
      </c>
      <c r="W308" s="48" t="s">
        <v>506</v>
      </c>
      <c r="X308" s="48">
        <v>0</v>
      </c>
      <c r="Y308" s="48">
        <v>0</v>
      </c>
      <c r="AA308" s="48" t="s">
        <v>510</v>
      </c>
      <c r="AB308" s="48">
        <v>0</v>
      </c>
      <c r="AC308" s="48">
        <v>0</v>
      </c>
      <c r="AE308" s="48" t="s">
        <v>509</v>
      </c>
      <c r="AF308" s="48">
        <v>0</v>
      </c>
      <c r="AG308" s="48">
        <v>0</v>
      </c>
      <c r="AI308" s="48" t="s">
        <v>504</v>
      </c>
      <c r="AJ308" s="48">
        <v>0</v>
      </c>
      <c r="AK308" s="48">
        <v>0</v>
      </c>
      <c r="AM308" s="48" t="s">
        <v>508</v>
      </c>
      <c r="AN308" s="48">
        <v>0</v>
      </c>
      <c r="AO308" s="48">
        <v>0</v>
      </c>
      <c r="AQ308" s="48">
        <f t="shared" si="45"/>
        <v>6</v>
      </c>
      <c r="AR308" s="48">
        <f t="shared" si="46"/>
        <v>0</v>
      </c>
      <c r="AT308" s="61">
        <f t="shared" si="48"/>
        <v>127.52093058152333</v>
      </c>
      <c r="AU308" s="48">
        <f t="shared" si="47"/>
        <v>0</v>
      </c>
    </row>
    <row r="309" spans="1:47" outlineLevel="1" x14ac:dyDescent="0.2">
      <c r="A309" s="48">
        <v>2</v>
      </c>
      <c r="B309" s="48">
        <v>9</v>
      </c>
      <c r="C309" s="48" t="s">
        <v>505</v>
      </c>
      <c r="D309" s="48">
        <v>5</v>
      </c>
      <c r="E309" s="47" t="s">
        <v>541</v>
      </c>
      <c r="G309" s="48" t="s">
        <v>503</v>
      </c>
      <c r="H309" s="48">
        <v>1</v>
      </c>
      <c r="I309" s="48">
        <v>0</v>
      </c>
      <c r="K309" s="48" t="s">
        <v>501</v>
      </c>
      <c r="L309" s="48">
        <v>0</v>
      </c>
      <c r="M309" s="48">
        <v>0</v>
      </c>
      <c r="O309" s="48" t="s">
        <v>502</v>
      </c>
      <c r="P309" s="48">
        <v>0</v>
      </c>
      <c r="Q309" s="48">
        <v>0</v>
      </c>
      <c r="S309" s="48" t="s">
        <v>507</v>
      </c>
      <c r="T309" s="48">
        <v>0</v>
      </c>
      <c r="U309" s="48">
        <v>0</v>
      </c>
      <c r="W309" s="48" t="s">
        <v>506</v>
      </c>
      <c r="X309" s="48">
        <v>0</v>
      </c>
      <c r="Y309" s="48">
        <v>0</v>
      </c>
      <c r="AA309" s="48" t="s">
        <v>510</v>
      </c>
      <c r="AB309" s="48">
        <v>0</v>
      </c>
      <c r="AC309" s="48">
        <v>0</v>
      </c>
      <c r="AE309" s="48" t="s">
        <v>509</v>
      </c>
      <c r="AF309" s="48">
        <v>0</v>
      </c>
      <c r="AG309" s="48">
        <v>0</v>
      </c>
      <c r="AI309" s="48" t="s">
        <v>504</v>
      </c>
      <c r="AJ309" s="48">
        <v>0</v>
      </c>
      <c r="AK309" s="48">
        <v>0</v>
      </c>
      <c r="AM309" s="48" t="s">
        <v>508</v>
      </c>
      <c r="AN309" s="48">
        <v>0</v>
      </c>
      <c r="AO309" s="48">
        <v>0</v>
      </c>
      <c r="AQ309" s="48">
        <f t="shared" si="45"/>
        <v>6</v>
      </c>
      <c r="AR309" s="48">
        <f t="shared" si="46"/>
        <v>0</v>
      </c>
      <c r="AT309" s="61">
        <f t="shared" si="48"/>
        <v>127.52093058152333</v>
      </c>
      <c r="AU309" s="48">
        <f t="shared" si="47"/>
        <v>0</v>
      </c>
    </row>
    <row r="310" spans="1:47" outlineLevel="1" x14ac:dyDescent="0.2">
      <c r="A310" s="48">
        <v>2</v>
      </c>
      <c r="B310" s="48">
        <v>10</v>
      </c>
      <c r="C310" s="48" t="s">
        <v>505</v>
      </c>
      <c r="D310" s="48">
        <v>5</v>
      </c>
      <c r="E310" s="47" t="s">
        <v>541</v>
      </c>
      <c r="G310" s="48" t="s">
        <v>503</v>
      </c>
      <c r="H310" s="48">
        <v>1</v>
      </c>
      <c r="I310" s="48">
        <v>0</v>
      </c>
      <c r="K310" s="48" t="s">
        <v>501</v>
      </c>
      <c r="L310" s="48">
        <v>0</v>
      </c>
      <c r="M310" s="48">
        <v>0</v>
      </c>
      <c r="O310" s="48" t="s">
        <v>502</v>
      </c>
      <c r="P310" s="48">
        <v>0</v>
      </c>
      <c r="Q310" s="48">
        <v>0</v>
      </c>
      <c r="S310" s="48" t="s">
        <v>507</v>
      </c>
      <c r="T310" s="48">
        <v>0</v>
      </c>
      <c r="U310" s="48">
        <v>0</v>
      </c>
      <c r="W310" s="48" t="s">
        <v>506</v>
      </c>
      <c r="X310" s="48">
        <v>0</v>
      </c>
      <c r="Y310" s="48">
        <v>0</v>
      </c>
      <c r="AA310" s="48" t="s">
        <v>510</v>
      </c>
      <c r="AB310" s="48">
        <v>0</v>
      </c>
      <c r="AC310" s="48">
        <v>0</v>
      </c>
      <c r="AE310" s="48" t="s">
        <v>509</v>
      </c>
      <c r="AF310" s="48">
        <v>0</v>
      </c>
      <c r="AG310" s="48">
        <v>0</v>
      </c>
      <c r="AI310" s="48" t="s">
        <v>504</v>
      </c>
      <c r="AJ310" s="48">
        <v>0</v>
      </c>
      <c r="AK310" s="48">
        <v>0</v>
      </c>
      <c r="AM310" s="48" t="s">
        <v>508</v>
      </c>
      <c r="AN310" s="48">
        <v>0</v>
      </c>
      <c r="AO310" s="48">
        <v>0</v>
      </c>
      <c r="AQ310" s="48">
        <f t="shared" si="45"/>
        <v>6</v>
      </c>
      <c r="AR310" s="48">
        <f t="shared" si="46"/>
        <v>0</v>
      </c>
      <c r="AT310" s="61">
        <f t="shared" si="48"/>
        <v>127.52093058152333</v>
      </c>
      <c r="AU310" s="48">
        <f t="shared" si="47"/>
        <v>0</v>
      </c>
    </row>
    <row r="311" spans="1:47" outlineLevel="1" x14ac:dyDescent="0.2">
      <c r="A311" s="48">
        <v>2</v>
      </c>
      <c r="B311" s="48">
        <v>11</v>
      </c>
      <c r="C311" s="48" t="s">
        <v>505</v>
      </c>
      <c r="D311" s="48">
        <v>5</v>
      </c>
      <c r="E311" s="47" t="s">
        <v>541</v>
      </c>
      <c r="G311" s="48" t="s">
        <v>503</v>
      </c>
      <c r="H311" s="48">
        <v>1</v>
      </c>
      <c r="I311" s="48">
        <v>0</v>
      </c>
      <c r="K311" s="48" t="s">
        <v>501</v>
      </c>
      <c r="L311" s="48">
        <v>0</v>
      </c>
      <c r="M311" s="48">
        <v>0</v>
      </c>
      <c r="O311" s="48" t="s">
        <v>502</v>
      </c>
      <c r="P311" s="48">
        <v>0</v>
      </c>
      <c r="Q311" s="48">
        <v>0</v>
      </c>
      <c r="S311" s="48" t="s">
        <v>507</v>
      </c>
      <c r="T311" s="48">
        <v>0</v>
      </c>
      <c r="U311" s="48">
        <v>0</v>
      </c>
      <c r="W311" s="48" t="s">
        <v>506</v>
      </c>
      <c r="X311" s="48">
        <v>0</v>
      </c>
      <c r="Y311" s="48">
        <v>0</v>
      </c>
      <c r="AA311" s="48" t="s">
        <v>510</v>
      </c>
      <c r="AB311" s="48">
        <v>0</v>
      </c>
      <c r="AC311" s="48">
        <v>0</v>
      </c>
      <c r="AE311" s="48" t="s">
        <v>509</v>
      </c>
      <c r="AF311" s="48">
        <v>0</v>
      </c>
      <c r="AG311" s="48">
        <v>0</v>
      </c>
      <c r="AI311" s="48" t="s">
        <v>504</v>
      </c>
      <c r="AJ311" s="48">
        <v>0</v>
      </c>
      <c r="AK311" s="48">
        <v>0</v>
      </c>
      <c r="AM311" s="48" t="s">
        <v>508</v>
      </c>
      <c r="AN311" s="48">
        <v>0</v>
      </c>
      <c r="AO311" s="48">
        <v>0</v>
      </c>
      <c r="AQ311" s="48">
        <f t="shared" si="45"/>
        <v>6</v>
      </c>
      <c r="AR311" s="48">
        <f t="shared" si="46"/>
        <v>0</v>
      </c>
      <c r="AT311" s="61">
        <f t="shared" si="48"/>
        <v>127.52093058152333</v>
      </c>
      <c r="AU311" s="48">
        <f t="shared" si="47"/>
        <v>0</v>
      </c>
    </row>
    <row r="312" spans="1:47" outlineLevel="1" x14ac:dyDescent="0.2">
      <c r="A312" s="48">
        <v>2</v>
      </c>
      <c r="B312" s="48">
        <v>12</v>
      </c>
      <c r="C312" s="48" t="s">
        <v>505</v>
      </c>
      <c r="D312" s="48">
        <v>5</v>
      </c>
      <c r="E312" s="47" t="s">
        <v>541</v>
      </c>
      <c r="G312" s="48" t="s">
        <v>503</v>
      </c>
      <c r="H312" s="48">
        <v>1</v>
      </c>
      <c r="I312" s="48">
        <v>0</v>
      </c>
      <c r="K312" s="48" t="s">
        <v>501</v>
      </c>
      <c r="L312" s="48">
        <v>0</v>
      </c>
      <c r="M312" s="48">
        <v>0</v>
      </c>
      <c r="O312" s="48" t="s">
        <v>502</v>
      </c>
      <c r="P312" s="48">
        <v>0</v>
      </c>
      <c r="Q312" s="48">
        <v>0</v>
      </c>
      <c r="S312" s="48" t="s">
        <v>507</v>
      </c>
      <c r="T312" s="48">
        <v>0</v>
      </c>
      <c r="U312" s="48">
        <v>0</v>
      </c>
      <c r="W312" s="48" t="s">
        <v>506</v>
      </c>
      <c r="X312" s="48">
        <v>0</v>
      </c>
      <c r="Y312" s="48">
        <v>0</v>
      </c>
      <c r="AA312" s="48" t="s">
        <v>510</v>
      </c>
      <c r="AB312" s="48">
        <v>0</v>
      </c>
      <c r="AC312" s="48">
        <v>0</v>
      </c>
      <c r="AE312" s="48" t="s">
        <v>509</v>
      </c>
      <c r="AF312" s="48">
        <v>0</v>
      </c>
      <c r="AG312" s="48">
        <v>0</v>
      </c>
      <c r="AI312" s="48" t="s">
        <v>504</v>
      </c>
      <c r="AJ312" s="48">
        <v>0</v>
      </c>
      <c r="AK312" s="48">
        <v>0</v>
      </c>
      <c r="AM312" s="48" t="s">
        <v>508</v>
      </c>
      <c r="AN312" s="48">
        <v>0</v>
      </c>
      <c r="AO312" s="48">
        <v>0</v>
      </c>
      <c r="AQ312" s="48">
        <f t="shared" si="45"/>
        <v>6</v>
      </c>
      <c r="AR312" s="48">
        <f t="shared" si="46"/>
        <v>0</v>
      </c>
      <c r="AT312" s="61">
        <f t="shared" si="48"/>
        <v>127.52093058152333</v>
      </c>
      <c r="AU312" s="48">
        <f t="shared" si="47"/>
        <v>0</v>
      </c>
    </row>
    <row r="313" spans="1:47" outlineLevel="1" x14ac:dyDescent="0.2">
      <c r="A313" s="48">
        <v>2</v>
      </c>
      <c r="B313" s="48">
        <v>13</v>
      </c>
      <c r="C313" s="48" t="s">
        <v>505</v>
      </c>
      <c r="D313" s="48">
        <v>5</v>
      </c>
      <c r="E313" s="47" t="s">
        <v>541</v>
      </c>
      <c r="G313" s="48" t="s">
        <v>503</v>
      </c>
      <c r="H313" s="48">
        <v>1</v>
      </c>
      <c r="I313" s="48">
        <v>0</v>
      </c>
      <c r="K313" s="48" t="s">
        <v>501</v>
      </c>
      <c r="L313" s="48">
        <v>0</v>
      </c>
      <c r="M313" s="48">
        <v>0</v>
      </c>
      <c r="O313" s="48" t="s">
        <v>502</v>
      </c>
      <c r="P313" s="48">
        <v>0</v>
      </c>
      <c r="Q313" s="48">
        <v>0</v>
      </c>
      <c r="S313" s="48" t="s">
        <v>507</v>
      </c>
      <c r="T313" s="48">
        <v>0</v>
      </c>
      <c r="U313" s="48">
        <v>0</v>
      </c>
      <c r="W313" s="48" t="s">
        <v>506</v>
      </c>
      <c r="X313" s="48">
        <v>0</v>
      </c>
      <c r="Y313" s="48">
        <v>0</v>
      </c>
      <c r="AA313" s="48" t="s">
        <v>510</v>
      </c>
      <c r="AB313" s="48">
        <v>0</v>
      </c>
      <c r="AC313" s="48">
        <v>0</v>
      </c>
      <c r="AE313" s="48" t="s">
        <v>509</v>
      </c>
      <c r="AF313" s="48">
        <v>0</v>
      </c>
      <c r="AG313" s="48">
        <v>0</v>
      </c>
      <c r="AI313" s="48" t="s">
        <v>504</v>
      </c>
      <c r="AJ313" s="48">
        <v>0</v>
      </c>
      <c r="AK313" s="48">
        <v>0</v>
      </c>
      <c r="AM313" s="48" t="s">
        <v>508</v>
      </c>
      <c r="AN313" s="48">
        <v>0</v>
      </c>
      <c r="AO313" s="48">
        <v>0</v>
      </c>
      <c r="AQ313" s="48">
        <f t="shared" si="45"/>
        <v>6</v>
      </c>
      <c r="AR313" s="48">
        <f t="shared" si="46"/>
        <v>0</v>
      </c>
      <c r="AT313" s="61">
        <f t="shared" si="48"/>
        <v>127.52093058152333</v>
      </c>
      <c r="AU313" s="48">
        <f t="shared" si="47"/>
        <v>0</v>
      </c>
    </row>
    <row r="314" spans="1:47" outlineLevel="1" x14ac:dyDescent="0.2">
      <c r="A314" s="48">
        <v>2</v>
      </c>
      <c r="B314" s="48">
        <v>14</v>
      </c>
      <c r="C314" s="48" t="s">
        <v>505</v>
      </c>
      <c r="D314" s="48">
        <v>5</v>
      </c>
      <c r="E314" s="47" t="s">
        <v>541</v>
      </c>
      <c r="G314" s="48" t="s">
        <v>503</v>
      </c>
      <c r="H314" s="48">
        <v>1</v>
      </c>
      <c r="I314" s="48">
        <v>0</v>
      </c>
      <c r="K314" s="48" t="s">
        <v>501</v>
      </c>
      <c r="L314" s="48">
        <v>0</v>
      </c>
      <c r="M314" s="48">
        <v>0</v>
      </c>
      <c r="O314" s="48" t="s">
        <v>502</v>
      </c>
      <c r="P314" s="48">
        <v>0</v>
      </c>
      <c r="Q314" s="48">
        <v>0</v>
      </c>
      <c r="S314" s="48" t="s">
        <v>507</v>
      </c>
      <c r="T314" s="48">
        <v>0</v>
      </c>
      <c r="U314" s="48">
        <v>0</v>
      </c>
      <c r="W314" s="48" t="s">
        <v>506</v>
      </c>
      <c r="X314" s="48">
        <v>0</v>
      </c>
      <c r="Y314" s="48">
        <v>0</v>
      </c>
      <c r="AA314" s="48" t="s">
        <v>510</v>
      </c>
      <c r="AB314" s="48">
        <v>0</v>
      </c>
      <c r="AC314" s="48">
        <v>0</v>
      </c>
      <c r="AE314" s="48" t="s">
        <v>509</v>
      </c>
      <c r="AF314" s="48">
        <v>0</v>
      </c>
      <c r="AG314" s="48">
        <v>0</v>
      </c>
      <c r="AI314" s="48" t="s">
        <v>504</v>
      </c>
      <c r="AJ314" s="48">
        <v>0</v>
      </c>
      <c r="AK314" s="48">
        <v>0</v>
      </c>
      <c r="AM314" s="48" t="s">
        <v>508</v>
      </c>
      <c r="AN314" s="48">
        <v>0</v>
      </c>
      <c r="AO314" s="48">
        <v>0</v>
      </c>
      <c r="AQ314" s="48">
        <f t="shared" si="45"/>
        <v>6</v>
      </c>
      <c r="AR314" s="48">
        <f t="shared" si="46"/>
        <v>0</v>
      </c>
      <c r="AT314" s="61">
        <f t="shared" si="48"/>
        <v>127.52093058152333</v>
      </c>
      <c r="AU314" s="48">
        <f t="shared" si="47"/>
        <v>0</v>
      </c>
    </row>
    <row r="315" spans="1:47" outlineLevel="1" x14ac:dyDescent="0.2">
      <c r="A315" s="48">
        <v>2</v>
      </c>
      <c r="B315" s="48">
        <v>15</v>
      </c>
      <c r="C315" s="48" t="s">
        <v>505</v>
      </c>
      <c r="D315" s="48">
        <v>5</v>
      </c>
      <c r="E315" s="47" t="s">
        <v>541</v>
      </c>
      <c r="G315" s="48" t="s">
        <v>503</v>
      </c>
      <c r="H315" s="48">
        <v>1</v>
      </c>
      <c r="I315" s="48">
        <v>0</v>
      </c>
      <c r="K315" s="48" t="s">
        <v>501</v>
      </c>
      <c r="L315" s="48">
        <v>0</v>
      </c>
      <c r="M315" s="48">
        <v>0</v>
      </c>
      <c r="O315" s="48" t="s">
        <v>502</v>
      </c>
      <c r="P315" s="48">
        <v>0</v>
      </c>
      <c r="Q315" s="48">
        <v>0</v>
      </c>
      <c r="S315" s="48" t="s">
        <v>507</v>
      </c>
      <c r="T315" s="48">
        <v>0</v>
      </c>
      <c r="U315" s="48">
        <v>0</v>
      </c>
      <c r="W315" s="48" t="s">
        <v>506</v>
      </c>
      <c r="X315" s="48">
        <v>0</v>
      </c>
      <c r="Y315" s="48">
        <v>0</v>
      </c>
      <c r="AA315" s="48" t="s">
        <v>510</v>
      </c>
      <c r="AB315" s="48">
        <v>0</v>
      </c>
      <c r="AC315" s="48">
        <v>0</v>
      </c>
      <c r="AE315" s="48" t="s">
        <v>509</v>
      </c>
      <c r="AF315" s="48">
        <v>0</v>
      </c>
      <c r="AG315" s="48">
        <v>0</v>
      </c>
      <c r="AI315" s="48" t="s">
        <v>504</v>
      </c>
      <c r="AJ315" s="48">
        <v>0</v>
      </c>
      <c r="AK315" s="48">
        <v>0</v>
      </c>
      <c r="AM315" s="48" t="s">
        <v>508</v>
      </c>
      <c r="AN315" s="48">
        <v>0</v>
      </c>
      <c r="AO315" s="48">
        <v>0</v>
      </c>
      <c r="AQ315" s="48">
        <f t="shared" si="45"/>
        <v>6</v>
      </c>
      <c r="AR315" s="48">
        <f t="shared" si="46"/>
        <v>0</v>
      </c>
      <c r="AT315" s="61">
        <f t="shared" si="48"/>
        <v>127.52093058152333</v>
      </c>
      <c r="AU315" s="48">
        <f t="shared" si="47"/>
        <v>0</v>
      </c>
    </row>
    <row r="316" spans="1:47" outlineLevel="1" x14ac:dyDescent="0.2">
      <c r="A316" s="48">
        <v>2</v>
      </c>
      <c r="B316" s="48">
        <v>16</v>
      </c>
      <c r="C316" s="48" t="s">
        <v>505</v>
      </c>
      <c r="D316" s="48">
        <v>5</v>
      </c>
      <c r="E316" s="47" t="s">
        <v>541</v>
      </c>
      <c r="G316" s="48" t="s">
        <v>503</v>
      </c>
      <c r="H316" s="48">
        <v>1</v>
      </c>
      <c r="I316" s="48">
        <v>0</v>
      </c>
      <c r="K316" s="48" t="s">
        <v>501</v>
      </c>
      <c r="L316" s="48">
        <v>0</v>
      </c>
      <c r="M316" s="48">
        <v>0</v>
      </c>
      <c r="O316" s="48" t="s">
        <v>502</v>
      </c>
      <c r="P316" s="48">
        <v>0</v>
      </c>
      <c r="Q316" s="48">
        <v>0</v>
      </c>
      <c r="S316" s="48" t="s">
        <v>507</v>
      </c>
      <c r="T316" s="48">
        <v>0</v>
      </c>
      <c r="U316" s="48">
        <v>0</v>
      </c>
      <c r="W316" s="48" t="s">
        <v>506</v>
      </c>
      <c r="X316" s="48">
        <v>0</v>
      </c>
      <c r="Y316" s="48">
        <v>0</v>
      </c>
      <c r="AA316" s="48" t="s">
        <v>510</v>
      </c>
      <c r="AB316" s="48">
        <v>0</v>
      </c>
      <c r="AC316" s="48">
        <v>0</v>
      </c>
      <c r="AE316" s="48" t="s">
        <v>509</v>
      </c>
      <c r="AF316" s="48">
        <v>0</v>
      </c>
      <c r="AG316" s="48">
        <v>0</v>
      </c>
      <c r="AI316" s="48" t="s">
        <v>504</v>
      </c>
      <c r="AJ316" s="48">
        <v>0</v>
      </c>
      <c r="AK316" s="48">
        <v>0</v>
      </c>
      <c r="AM316" s="48" t="s">
        <v>508</v>
      </c>
      <c r="AN316" s="48">
        <v>0</v>
      </c>
      <c r="AO316" s="48">
        <v>0</v>
      </c>
      <c r="AQ316" s="48">
        <f t="shared" si="45"/>
        <v>6</v>
      </c>
      <c r="AR316" s="48">
        <f t="shared" si="46"/>
        <v>0</v>
      </c>
      <c r="AT316" s="61">
        <f t="shared" si="48"/>
        <v>127.52093058152333</v>
      </c>
      <c r="AU316" s="48">
        <f t="shared" si="47"/>
        <v>0</v>
      </c>
    </row>
    <row r="317" spans="1:47" outlineLevel="1" x14ac:dyDescent="0.2">
      <c r="A317" s="48">
        <v>2</v>
      </c>
      <c r="B317" s="48">
        <v>17</v>
      </c>
      <c r="C317" s="48" t="s">
        <v>505</v>
      </c>
      <c r="D317" s="48">
        <v>5</v>
      </c>
      <c r="E317" s="47" t="s">
        <v>541</v>
      </c>
      <c r="G317" s="48" t="s">
        <v>503</v>
      </c>
      <c r="H317" s="48">
        <v>1</v>
      </c>
      <c r="I317" s="48">
        <v>0</v>
      </c>
      <c r="K317" s="48" t="s">
        <v>501</v>
      </c>
      <c r="L317" s="48">
        <v>0</v>
      </c>
      <c r="M317" s="48">
        <v>0</v>
      </c>
      <c r="O317" s="48" t="s">
        <v>502</v>
      </c>
      <c r="P317" s="48">
        <v>0</v>
      </c>
      <c r="Q317" s="48">
        <v>0</v>
      </c>
      <c r="S317" s="48" t="s">
        <v>507</v>
      </c>
      <c r="T317" s="48">
        <v>0</v>
      </c>
      <c r="U317" s="48">
        <v>0</v>
      </c>
      <c r="W317" s="48" t="s">
        <v>506</v>
      </c>
      <c r="X317" s="48">
        <v>0</v>
      </c>
      <c r="Y317" s="48">
        <v>0</v>
      </c>
      <c r="AA317" s="48" t="s">
        <v>510</v>
      </c>
      <c r="AB317" s="48">
        <v>0</v>
      </c>
      <c r="AC317" s="48">
        <v>0</v>
      </c>
      <c r="AE317" s="48" t="s">
        <v>509</v>
      </c>
      <c r="AF317" s="48">
        <v>0</v>
      </c>
      <c r="AG317" s="48">
        <v>0</v>
      </c>
      <c r="AI317" s="48" t="s">
        <v>504</v>
      </c>
      <c r="AJ317" s="48">
        <v>0</v>
      </c>
      <c r="AK317" s="48">
        <v>0</v>
      </c>
      <c r="AM317" s="48" t="s">
        <v>508</v>
      </c>
      <c r="AN317" s="48">
        <v>0</v>
      </c>
      <c r="AO317" s="48">
        <v>0</v>
      </c>
      <c r="AQ317" s="48">
        <f t="shared" si="45"/>
        <v>6</v>
      </c>
      <c r="AR317" s="48">
        <f t="shared" si="46"/>
        <v>0</v>
      </c>
      <c r="AT317" s="61">
        <f t="shared" si="48"/>
        <v>127.52093058152333</v>
      </c>
      <c r="AU317" s="48">
        <f t="shared" si="47"/>
        <v>0</v>
      </c>
    </row>
    <row r="318" spans="1:47" outlineLevel="1" x14ac:dyDescent="0.2">
      <c r="A318" s="48">
        <v>2</v>
      </c>
      <c r="B318" s="48">
        <v>18</v>
      </c>
      <c r="C318" s="48" t="s">
        <v>505</v>
      </c>
      <c r="D318" s="48">
        <v>5</v>
      </c>
      <c r="E318" s="47" t="s">
        <v>541</v>
      </c>
      <c r="G318" s="48" t="s">
        <v>503</v>
      </c>
      <c r="H318" s="48">
        <v>1</v>
      </c>
      <c r="I318" s="48">
        <v>0</v>
      </c>
      <c r="K318" s="48" t="s">
        <v>501</v>
      </c>
      <c r="L318" s="48">
        <v>0</v>
      </c>
      <c r="M318" s="48">
        <v>0</v>
      </c>
      <c r="O318" s="48" t="s">
        <v>502</v>
      </c>
      <c r="P318" s="48">
        <v>0</v>
      </c>
      <c r="Q318" s="48">
        <v>0</v>
      </c>
      <c r="S318" s="48" t="s">
        <v>507</v>
      </c>
      <c r="T318" s="48">
        <v>0</v>
      </c>
      <c r="U318" s="48">
        <v>0</v>
      </c>
      <c r="W318" s="48" t="s">
        <v>506</v>
      </c>
      <c r="X318" s="48">
        <v>0</v>
      </c>
      <c r="Y318" s="48">
        <v>0</v>
      </c>
      <c r="AA318" s="48" t="s">
        <v>510</v>
      </c>
      <c r="AB318" s="48">
        <v>0</v>
      </c>
      <c r="AC318" s="48">
        <v>0</v>
      </c>
      <c r="AE318" s="48" t="s">
        <v>509</v>
      </c>
      <c r="AF318" s="48">
        <v>0</v>
      </c>
      <c r="AG318" s="48">
        <v>0</v>
      </c>
      <c r="AI318" s="48" t="s">
        <v>504</v>
      </c>
      <c r="AJ318" s="48">
        <v>0</v>
      </c>
      <c r="AK318" s="48">
        <v>0</v>
      </c>
      <c r="AM318" s="48" t="s">
        <v>508</v>
      </c>
      <c r="AN318" s="48">
        <v>0</v>
      </c>
      <c r="AO318" s="48">
        <v>0</v>
      </c>
      <c r="AQ318" s="48">
        <f t="shared" si="45"/>
        <v>6</v>
      </c>
      <c r="AR318" s="48">
        <f t="shared" si="46"/>
        <v>0</v>
      </c>
      <c r="AT318" s="61">
        <f t="shared" si="48"/>
        <v>127.52093058152333</v>
      </c>
      <c r="AU318" s="48">
        <f t="shared" si="47"/>
        <v>0</v>
      </c>
    </row>
    <row r="319" spans="1:47" outlineLevel="1" x14ac:dyDescent="0.2">
      <c r="A319" s="48">
        <v>2</v>
      </c>
      <c r="B319" s="48">
        <v>19</v>
      </c>
      <c r="C319" s="48" t="s">
        <v>505</v>
      </c>
      <c r="D319" s="48">
        <v>5</v>
      </c>
      <c r="E319" s="47" t="s">
        <v>541</v>
      </c>
      <c r="G319" s="48" t="s">
        <v>503</v>
      </c>
      <c r="H319" s="48">
        <v>1</v>
      </c>
      <c r="I319" s="48">
        <v>0</v>
      </c>
      <c r="K319" s="48" t="s">
        <v>501</v>
      </c>
      <c r="L319" s="48">
        <v>0</v>
      </c>
      <c r="M319" s="48">
        <v>0</v>
      </c>
      <c r="O319" s="48" t="s">
        <v>502</v>
      </c>
      <c r="P319" s="48">
        <v>0</v>
      </c>
      <c r="Q319" s="48">
        <v>0</v>
      </c>
      <c r="S319" s="48" t="s">
        <v>507</v>
      </c>
      <c r="T319" s="48">
        <v>0</v>
      </c>
      <c r="U319" s="48">
        <v>0</v>
      </c>
      <c r="W319" s="48" t="s">
        <v>506</v>
      </c>
      <c r="X319" s="48">
        <v>0</v>
      </c>
      <c r="Y319" s="48">
        <v>0</v>
      </c>
      <c r="AA319" s="48" t="s">
        <v>510</v>
      </c>
      <c r="AB319" s="48">
        <v>0</v>
      </c>
      <c r="AC319" s="48">
        <v>0</v>
      </c>
      <c r="AE319" s="48" t="s">
        <v>509</v>
      </c>
      <c r="AF319" s="48">
        <v>0</v>
      </c>
      <c r="AG319" s="48">
        <v>0</v>
      </c>
      <c r="AI319" s="48" t="s">
        <v>504</v>
      </c>
      <c r="AJ319" s="48">
        <v>0</v>
      </c>
      <c r="AK319" s="48">
        <v>0</v>
      </c>
      <c r="AM319" s="48" t="s">
        <v>508</v>
      </c>
      <c r="AN319" s="48">
        <v>0</v>
      </c>
      <c r="AO319" s="48">
        <v>0</v>
      </c>
      <c r="AQ319" s="48">
        <f t="shared" si="45"/>
        <v>6</v>
      </c>
      <c r="AR319" s="48">
        <f t="shared" si="46"/>
        <v>0</v>
      </c>
      <c r="AT319" s="61">
        <f t="shared" si="48"/>
        <v>127.52093058152333</v>
      </c>
      <c r="AU319" s="48">
        <f t="shared" si="47"/>
        <v>0</v>
      </c>
    </row>
    <row r="320" spans="1:47" outlineLevel="1" x14ac:dyDescent="0.2">
      <c r="A320" s="48">
        <v>2</v>
      </c>
      <c r="B320" s="48">
        <v>20</v>
      </c>
      <c r="C320" s="48" t="s">
        <v>505</v>
      </c>
      <c r="D320" s="48">
        <v>5</v>
      </c>
      <c r="E320" s="47" t="s">
        <v>541</v>
      </c>
      <c r="G320" s="48" t="s">
        <v>503</v>
      </c>
      <c r="H320" s="48">
        <v>1</v>
      </c>
      <c r="I320" s="48">
        <v>0</v>
      </c>
      <c r="K320" s="48" t="s">
        <v>501</v>
      </c>
      <c r="L320" s="48">
        <v>0</v>
      </c>
      <c r="M320" s="48">
        <v>0</v>
      </c>
      <c r="O320" s="48" t="s">
        <v>502</v>
      </c>
      <c r="P320" s="48">
        <v>0</v>
      </c>
      <c r="Q320" s="48">
        <v>0</v>
      </c>
      <c r="S320" s="48" t="s">
        <v>507</v>
      </c>
      <c r="T320" s="48">
        <v>0</v>
      </c>
      <c r="U320" s="48">
        <v>0</v>
      </c>
      <c r="W320" s="48" t="s">
        <v>506</v>
      </c>
      <c r="X320" s="48">
        <v>0</v>
      </c>
      <c r="Y320" s="48">
        <v>0</v>
      </c>
      <c r="AA320" s="48" t="s">
        <v>510</v>
      </c>
      <c r="AB320" s="48">
        <v>0</v>
      </c>
      <c r="AC320" s="48">
        <v>0</v>
      </c>
      <c r="AE320" s="48" t="s">
        <v>509</v>
      </c>
      <c r="AF320" s="48">
        <v>0</v>
      </c>
      <c r="AG320" s="48">
        <v>0</v>
      </c>
      <c r="AI320" s="48" t="s">
        <v>504</v>
      </c>
      <c r="AJ320" s="48">
        <v>0</v>
      </c>
      <c r="AK320" s="48">
        <v>0</v>
      </c>
      <c r="AM320" s="48" t="s">
        <v>508</v>
      </c>
      <c r="AN320" s="48">
        <v>0</v>
      </c>
      <c r="AO320" s="48">
        <v>0</v>
      </c>
      <c r="AQ320" s="48">
        <f t="shared" si="45"/>
        <v>6</v>
      </c>
      <c r="AR320" s="48">
        <f t="shared" si="46"/>
        <v>0</v>
      </c>
      <c r="AT320" s="61">
        <f t="shared" si="48"/>
        <v>127.52093058152333</v>
      </c>
      <c r="AU320" s="48">
        <f t="shared" si="47"/>
        <v>0</v>
      </c>
    </row>
    <row r="321" spans="1:47" outlineLevel="1" x14ac:dyDescent="0.2">
      <c r="A321" s="48">
        <v>2</v>
      </c>
      <c r="B321" s="48">
        <v>21</v>
      </c>
      <c r="C321" s="48" t="s">
        <v>505</v>
      </c>
      <c r="D321" s="48">
        <v>5</v>
      </c>
      <c r="E321" s="47" t="s">
        <v>541</v>
      </c>
      <c r="G321" s="48" t="s">
        <v>503</v>
      </c>
      <c r="H321" s="48">
        <v>1</v>
      </c>
      <c r="I321" s="48">
        <v>0</v>
      </c>
      <c r="K321" s="48" t="s">
        <v>501</v>
      </c>
      <c r="L321" s="48">
        <v>0</v>
      </c>
      <c r="M321" s="48">
        <v>0</v>
      </c>
      <c r="O321" s="48" t="s">
        <v>502</v>
      </c>
      <c r="P321" s="48">
        <v>0</v>
      </c>
      <c r="Q321" s="48">
        <v>0</v>
      </c>
      <c r="S321" s="48" t="s">
        <v>507</v>
      </c>
      <c r="T321" s="48">
        <v>0</v>
      </c>
      <c r="U321" s="48">
        <v>0</v>
      </c>
      <c r="W321" s="48" t="s">
        <v>506</v>
      </c>
      <c r="X321" s="48">
        <v>0</v>
      </c>
      <c r="Y321" s="48">
        <v>0</v>
      </c>
      <c r="AA321" s="48" t="s">
        <v>510</v>
      </c>
      <c r="AB321" s="48">
        <v>0</v>
      </c>
      <c r="AC321" s="48">
        <v>0</v>
      </c>
      <c r="AE321" s="48" t="s">
        <v>509</v>
      </c>
      <c r="AF321" s="48">
        <v>0</v>
      </c>
      <c r="AG321" s="48">
        <v>0</v>
      </c>
      <c r="AI321" s="48" t="s">
        <v>504</v>
      </c>
      <c r="AJ321" s="48">
        <v>0</v>
      </c>
      <c r="AK321" s="48">
        <v>0</v>
      </c>
      <c r="AM321" s="48" t="s">
        <v>508</v>
      </c>
      <c r="AN321" s="48">
        <v>0</v>
      </c>
      <c r="AO321" s="48">
        <v>0</v>
      </c>
      <c r="AQ321" s="48">
        <f t="shared" si="45"/>
        <v>6</v>
      </c>
      <c r="AR321" s="48">
        <f t="shared" si="46"/>
        <v>0</v>
      </c>
      <c r="AT321" s="61">
        <f t="shared" si="48"/>
        <v>127.52093058152333</v>
      </c>
      <c r="AU321" s="48">
        <f t="shared" si="47"/>
        <v>0</v>
      </c>
    </row>
    <row r="322" spans="1:47" outlineLevel="1" x14ac:dyDescent="0.2">
      <c r="A322" s="48">
        <v>2</v>
      </c>
      <c r="B322" s="48">
        <v>22</v>
      </c>
      <c r="C322" s="48" t="s">
        <v>505</v>
      </c>
      <c r="D322" s="48">
        <v>5</v>
      </c>
      <c r="E322" s="47" t="s">
        <v>541</v>
      </c>
      <c r="G322" s="48" t="s">
        <v>503</v>
      </c>
      <c r="H322" s="48">
        <v>1</v>
      </c>
      <c r="I322" s="48">
        <v>0</v>
      </c>
      <c r="K322" s="48" t="s">
        <v>501</v>
      </c>
      <c r="L322" s="48">
        <v>0</v>
      </c>
      <c r="M322" s="48">
        <v>0</v>
      </c>
      <c r="O322" s="48" t="s">
        <v>502</v>
      </c>
      <c r="P322" s="48">
        <v>0</v>
      </c>
      <c r="Q322" s="48">
        <v>0</v>
      </c>
      <c r="S322" s="48" t="s">
        <v>507</v>
      </c>
      <c r="T322" s="48">
        <v>0</v>
      </c>
      <c r="U322" s="48">
        <v>0</v>
      </c>
      <c r="W322" s="48" t="s">
        <v>506</v>
      </c>
      <c r="X322" s="48">
        <v>0</v>
      </c>
      <c r="Y322" s="48">
        <v>0</v>
      </c>
      <c r="AA322" s="48" t="s">
        <v>510</v>
      </c>
      <c r="AB322" s="48">
        <v>0</v>
      </c>
      <c r="AC322" s="48">
        <v>0</v>
      </c>
      <c r="AE322" s="48" t="s">
        <v>509</v>
      </c>
      <c r="AF322" s="48">
        <v>0</v>
      </c>
      <c r="AG322" s="48">
        <v>0</v>
      </c>
      <c r="AI322" s="48" t="s">
        <v>504</v>
      </c>
      <c r="AJ322" s="48">
        <v>0</v>
      </c>
      <c r="AK322" s="48">
        <v>0</v>
      </c>
      <c r="AM322" s="48" t="s">
        <v>508</v>
      </c>
      <c r="AN322" s="48">
        <v>0</v>
      </c>
      <c r="AO322" s="48">
        <v>0</v>
      </c>
      <c r="AQ322" s="48">
        <f t="shared" si="45"/>
        <v>6</v>
      </c>
      <c r="AR322" s="48">
        <f t="shared" si="46"/>
        <v>0</v>
      </c>
      <c r="AT322" s="61">
        <f t="shared" si="48"/>
        <v>127.52093058152333</v>
      </c>
      <c r="AU322" s="48">
        <f t="shared" si="47"/>
        <v>0</v>
      </c>
    </row>
    <row r="323" spans="1:47" outlineLevel="1" x14ac:dyDescent="0.2">
      <c r="A323" s="48">
        <v>2</v>
      </c>
      <c r="B323" s="48">
        <v>23</v>
      </c>
      <c r="C323" s="48" t="s">
        <v>505</v>
      </c>
      <c r="D323" s="48">
        <v>5</v>
      </c>
      <c r="E323" s="47" t="s">
        <v>541</v>
      </c>
      <c r="G323" s="48" t="s">
        <v>503</v>
      </c>
      <c r="H323" s="48">
        <v>1</v>
      </c>
      <c r="I323" s="48">
        <v>0</v>
      </c>
      <c r="K323" s="48" t="s">
        <v>501</v>
      </c>
      <c r="L323" s="48">
        <v>0</v>
      </c>
      <c r="M323" s="48">
        <v>0</v>
      </c>
      <c r="O323" s="48" t="s">
        <v>502</v>
      </c>
      <c r="P323" s="48">
        <v>0</v>
      </c>
      <c r="Q323" s="48">
        <v>0</v>
      </c>
      <c r="S323" s="48" t="s">
        <v>507</v>
      </c>
      <c r="T323" s="48">
        <v>0</v>
      </c>
      <c r="U323" s="48">
        <v>0</v>
      </c>
      <c r="W323" s="48" t="s">
        <v>506</v>
      </c>
      <c r="X323" s="48">
        <v>0</v>
      </c>
      <c r="Y323" s="48">
        <v>0</v>
      </c>
      <c r="AA323" s="48" t="s">
        <v>510</v>
      </c>
      <c r="AB323" s="48">
        <v>0</v>
      </c>
      <c r="AC323" s="48">
        <v>0</v>
      </c>
      <c r="AE323" s="48" t="s">
        <v>509</v>
      </c>
      <c r="AF323" s="48">
        <v>0</v>
      </c>
      <c r="AG323" s="48">
        <v>0</v>
      </c>
      <c r="AI323" s="48" t="s">
        <v>504</v>
      </c>
      <c r="AJ323" s="48">
        <v>0</v>
      </c>
      <c r="AK323" s="48">
        <v>0</v>
      </c>
      <c r="AM323" s="48" t="s">
        <v>508</v>
      </c>
      <c r="AN323" s="48">
        <v>0</v>
      </c>
      <c r="AO323" s="48">
        <v>0</v>
      </c>
      <c r="AQ323" s="48">
        <f t="shared" si="45"/>
        <v>6</v>
      </c>
      <c r="AR323" s="48">
        <f t="shared" si="46"/>
        <v>0</v>
      </c>
      <c r="AT323" s="61">
        <f t="shared" si="48"/>
        <v>127.52093058152333</v>
      </c>
      <c r="AU323" s="48">
        <f t="shared" si="47"/>
        <v>0</v>
      </c>
    </row>
    <row r="324" spans="1:47" outlineLevel="1" x14ac:dyDescent="0.2">
      <c r="A324" s="48">
        <v>3</v>
      </c>
      <c r="B324" s="48">
        <v>0</v>
      </c>
      <c r="C324" s="48" t="s">
        <v>505</v>
      </c>
      <c r="D324" s="48">
        <v>5</v>
      </c>
      <c r="E324" s="47" t="s">
        <v>541</v>
      </c>
      <c r="G324" s="48" t="s">
        <v>503</v>
      </c>
      <c r="H324" s="48">
        <v>1</v>
      </c>
      <c r="I324" s="48">
        <v>0</v>
      </c>
      <c r="K324" s="48" t="s">
        <v>501</v>
      </c>
      <c r="L324" s="48">
        <v>0</v>
      </c>
      <c r="M324" s="48">
        <v>0</v>
      </c>
      <c r="O324" s="48" t="s">
        <v>502</v>
      </c>
      <c r="P324" s="48">
        <v>0</v>
      </c>
      <c r="Q324" s="48">
        <v>0</v>
      </c>
      <c r="S324" s="48" t="s">
        <v>507</v>
      </c>
      <c r="T324" s="48">
        <v>0</v>
      </c>
      <c r="U324" s="48">
        <v>0</v>
      </c>
      <c r="W324" s="48" t="s">
        <v>506</v>
      </c>
      <c r="X324" s="48">
        <v>0</v>
      </c>
      <c r="Y324" s="48">
        <v>0</v>
      </c>
      <c r="AA324" s="48" t="s">
        <v>510</v>
      </c>
      <c r="AB324" s="48">
        <v>0</v>
      </c>
      <c r="AC324" s="48">
        <v>0</v>
      </c>
      <c r="AE324" s="48" t="s">
        <v>509</v>
      </c>
      <c r="AF324" s="48">
        <v>0</v>
      </c>
      <c r="AG324" s="48">
        <v>0</v>
      </c>
      <c r="AI324" s="48" t="s">
        <v>504</v>
      </c>
      <c r="AJ324" s="48">
        <v>0</v>
      </c>
      <c r="AK324" s="48">
        <v>0</v>
      </c>
      <c r="AM324" s="48" t="s">
        <v>508</v>
      </c>
      <c r="AN324" s="48">
        <v>0</v>
      </c>
      <c r="AO324" s="48">
        <v>0</v>
      </c>
      <c r="AQ324" s="48">
        <f t="shared" si="45"/>
        <v>6</v>
      </c>
      <c r="AR324" s="48">
        <f t="shared" si="46"/>
        <v>0</v>
      </c>
      <c r="AT324" s="61">
        <f t="shared" si="48"/>
        <v>127.52093058152333</v>
      </c>
      <c r="AU324" s="48">
        <f t="shared" si="47"/>
        <v>0</v>
      </c>
    </row>
    <row r="325" spans="1:47" outlineLevel="1" x14ac:dyDescent="0.2">
      <c r="A325" s="48">
        <v>3</v>
      </c>
      <c r="B325" s="48">
        <v>1</v>
      </c>
      <c r="C325" s="48" t="s">
        <v>505</v>
      </c>
      <c r="D325" s="48">
        <v>5</v>
      </c>
      <c r="E325" s="47" t="s">
        <v>541</v>
      </c>
      <c r="G325" s="48" t="s">
        <v>503</v>
      </c>
      <c r="H325" s="48">
        <v>1</v>
      </c>
      <c r="I325" s="48">
        <v>0</v>
      </c>
      <c r="K325" s="48" t="s">
        <v>501</v>
      </c>
      <c r="L325" s="48">
        <v>0</v>
      </c>
      <c r="M325" s="48">
        <v>0</v>
      </c>
      <c r="O325" s="48" t="s">
        <v>502</v>
      </c>
      <c r="P325" s="48">
        <v>0</v>
      </c>
      <c r="Q325" s="48">
        <v>0</v>
      </c>
      <c r="S325" s="48" t="s">
        <v>507</v>
      </c>
      <c r="T325" s="48">
        <v>0</v>
      </c>
      <c r="U325" s="48">
        <v>0</v>
      </c>
      <c r="W325" s="48" t="s">
        <v>506</v>
      </c>
      <c r="X325" s="48">
        <v>0</v>
      </c>
      <c r="Y325" s="48">
        <v>0</v>
      </c>
      <c r="AA325" s="48" t="s">
        <v>510</v>
      </c>
      <c r="AB325" s="48">
        <v>0</v>
      </c>
      <c r="AC325" s="48">
        <v>0</v>
      </c>
      <c r="AE325" s="48" t="s">
        <v>509</v>
      </c>
      <c r="AF325" s="48">
        <v>0</v>
      </c>
      <c r="AG325" s="48">
        <v>0</v>
      </c>
      <c r="AI325" s="48" t="s">
        <v>504</v>
      </c>
      <c r="AJ325" s="48">
        <v>0</v>
      </c>
      <c r="AK325" s="48">
        <v>0</v>
      </c>
      <c r="AM325" s="48" t="s">
        <v>508</v>
      </c>
      <c r="AN325" s="48">
        <v>0</v>
      </c>
      <c r="AO325" s="48">
        <v>0</v>
      </c>
      <c r="AQ325" s="48">
        <f t="shared" si="45"/>
        <v>6</v>
      </c>
      <c r="AR325" s="48">
        <f t="shared" si="46"/>
        <v>0</v>
      </c>
      <c r="AT325" s="61">
        <f t="shared" si="48"/>
        <v>127.52093058152333</v>
      </c>
      <c r="AU325" s="48">
        <f t="shared" si="47"/>
        <v>0</v>
      </c>
    </row>
    <row r="326" spans="1:47" outlineLevel="1" x14ac:dyDescent="0.2">
      <c r="A326" s="48">
        <v>3</v>
      </c>
      <c r="B326" s="48">
        <v>2</v>
      </c>
      <c r="C326" s="48" t="s">
        <v>505</v>
      </c>
      <c r="D326" s="48">
        <v>5</v>
      </c>
      <c r="E326" s="47" t="s">
        <v>541</v>
      </c>
      <c r="G326" s="48" t="s">
        <v>503</v>
      </c>
      <c r="H326" s="48">
        <v>1</v>
      </c>
      <c r="I326" s="48">
        <v>0</v>
      </c>
      <c r="K326" s="48" t="s">
        <v>501</v>
      </c>
      <c r="L326" s="48">
        <v>0</v>
      </c>
      <c r="M326" s="48">
        <v>0</v>
      </c>
      <c r="O326" s="48" t="s">
        <v>502</v>
      </c>
      <c r="P326" s="48">
        <v>0</v>
      </c>
      <c r="Q326" s="48">
        <v>0</v>
      </c>
      <c r="S326" s="48" t="s">
        <v>507</v>
      </c>
      <c r="T326" s="48">
        <v>0</v>
      </c>
      <c r="U326" s="48">
        <v>0</v>
      </c>
      <c r="W326" s="48" t="s">
        <v>506</v>
      </c>
      <c r="X326" s="48">
        <v>0</v>
      </c>
      <c r="Y326" s="48">
        <v>0</v>
      </c>
      <c r="AA326" s="48" t="s">
        <v>510</v>
      </c>
      <c r="AB326" s="48">
        <v>0</v>
      </c>
      <c r="AC326" s="48">
        <v>0</v>
      </c>
      <c r="AE326" s="48" t="s">
        <v>509</v>
      </c>
      <c r="AF326" s="48">
        <v>0</v>
      </c>
      <c r="AG326" s="48">
        <v>0</v>
      </c>
      <c r="AI326" s="48" t="s">
        <v>504</v>
      </c>
      <c r="AJ326" s="48">
        <v>0</v>
      </c>
      <c r="AK326" s="48">
        <v>0</v>
      </c>
      <c r="AM326" s="48" t="s">
        <v>508</v>
      </c>
      <c r="AN326" s="48">
        <v>0</v>
      </c>
      <c r="AO326" s="48">
        <v>0</v>
      </c>
      <c r="AQ326" s="48">
        <f t="shared" si="45"/>
        <v>6</v>
      </c>
      <c r="AR326" s="48">
        <f t="shared" si="46"/>
        <v>0</v>
      </c>
      <c r="AT326" s="61">
        <f t="shared" si="48"/>
        <v>127.52093058152333</v>
      </c>
      <c r="AU326" s="48">
        <f t="shared" si="47"/>
        <v>0</v>
      </c>
    </row>
    <row r="327" spans="1:47" outlineLevel="1" x14ac:dyDescent="0.2">
      <c r="A327" s="48">
        <v>3</v>
      </c>
      <c r="B327" s="48">
        <v>3</v>
      </c>
      <c r="C327" s="48" t="s">
        <v>505</v>
      </c>
      <c r="D327" s="48">
        <v>5</v>
      </c>
      <c r="E327" s="47" t="s">
        <v>541</v>
      </c>
      <c r="G327" s="48" t="s">
        <v>503</v>
      </c>
      <c r="H327" s="48">
        <v>1</v>
      </c>
      <c r="I327" s="48">
        <v>0</v>
      </c>
      <c r="K327" s="48" t="s">
        <v>501</v>
      </c>
      <c r="L327" s="48">
        <v>0</v>
      </c>
      <c r="M327" s="48">
        <v>0</v>
      </c>
      <c r="O327" s="48" t="s">
        <v>502</v>
      </c>
      <c r="P327" s="48">
        <v>0</v>
      </c>
      <c r="Q327" s="48">
        <v>0</v>
      </c>
      <c r="S327" s="48" t="s">
        <v>507</v>
      </c>
      <c r="T327" s="48">
        <v>0</v>
      </c>
      <c r="U327" s="48">
        <v>0</v>
      </c>
      <c r="W327" s="48" t="s">
        <v>506</v>
      </c>
      <c r="X327" s="48">
        <v>0</v>
      </c>
      <c r="Y327" s="48">
        <v>0</v>
      </c>
      <c r="AA327" s="48" t="s">
        <v>510</v>
      </c>
      <c r="AB327" s="48">
        <v>0</v>
      </c>
      <c r="AC327" s="48">
        <v>0</v>
      </c>
      <c r="AE327" s="48" t="s">
        <v>509</v>
      </c>
      <c r="AF327" s="48">
        <v>0</v>
      </c>
      <c r="AG327" s="48">
        <v>0</v>
      </c>
      <c r="AI327" s="48" t="s">
        <v>504</v>
      </c>
      <c r="AJ327" s="48">
        <v>0</v>
      </c>
      <c r="AK327" s="48">
        <v>0</v>
      </c>
      <c r="AM327" s="48" t="s">
        <v>508</v>
      </c>
      <c r="AN327" s="48">
        <v>0</v>
      </c>
      <c r="AO327" s="48">
        <v>0</v>
      </c>
      <c r="AQ327" s="48">
        <f t="shared" si="45"/>
        <v>6</v>
      </c>
      <c r="AR327" s="48">
        <f t="shared" si="46"/>
        <v>0</v>
      </c>
      <c r="AT327" s="61">
        <f t="shared" si="48"/>
        <v>127.52093058152333</v>
      </c>
      <c r="AU327" s="48">
        <f t="shared" si="47"/>
        <v>0</v>
      </c>
    </row>
    <row r="328" spans="1:47" outlineLevel="1" x14ac:dyDescent="0.2">
      <c r="A328" s="48">
        <v>3</v>
      </c>
      <c r="B328" s="48">
        <v>4</v>
      </c>
      <c r="C328" s="48" t="s">
        <v>505</v>
      </c>
      <c r="D328" s="48">
        <v>5</v>
      </c>
      <c r="E328" s="47" t="s">
        <v>541</v>
      </c>
      <c r="G328" s="48" t="s">
        <v>503</v>
      </c>
      <c r="H328" s="48">
        <v>1</v>
      </c>
      <c r="I328" s="48">
        <v>0</v>
      </c>
      <c r="K328" s="48" t="s">
        <v>501</v>
      </c>
      <c r="L328" s="48">
        <v>0</v>
      </c>
      <c r="M328" s="48">
        <v>0</v>
      </c>
      <c r="O328" s="48" t="s">
        <v>502</v>
      </c>
      <c r="P328" s="48">
        <v>0</v>
      </c>
      <c r="Q328" s="48">
        <v>0</v>
      </c>
      <c r="S328" s="48" t="s">
        <v>507</v>
      </c>
      <c r="T328" s="48">
        <v>0</v>
      </c>
      <c r="U328" s="48">
        <v>0</v>
      </c>
      <c r="W328" s="48" t="s">
        <v>506</v>
      </c>
      <c r="X328" s="48">
        <v>0</v>
      </c>
      <c r="Y328" s="48">
        <v>0</v>
      </c>
      <c r="AA328" s="48" t="s">
        <v>510</v>
      </c>
      <c r="AB328" s="48">
        <v>0</v>
      </c>
      <c r="AC328" s="48">
        <v>0</v>
      </c>
      <c r="AE328" s="48" t="s">
        <v>509</v>
      </c>
      <c r="AF328" s="48">
        <v>0</v>
      </c>
      <c r="AG328" s="48">
        <v>0</v>
      </c>
      <c r="AI328" s="48" t="s">
        <v>504</v>
      </c>
      <c r="AJ328" s="48">
        <v>0</v>
      </c>
      <c r="AK328" s="48">
        <v>0</v>
      </c>
      <c r="AM328" s="48" t="s">
        <v>508</v>
      </c>
      <c r="AN328" s="48">
        <v>0</v>
      </c>
      <c r="AO328" s="48">
        <v>0</v>
      </c>
      <c r="AQ328" s="48">
        <f t="shared" si="45"/>
        <v>6</v>
      </c>
      <c r="AR328" s="48">
        <f t="shared" si="46"/>
        <v>0</v>
      </c>
      <c r="AT328" s="61">
        <f t="shared" si="48"/>
        <v>127.52093058152333</v>
      </c>
      <c r="AU328" s="48">
        <f t="shared" si="47"/>
        <v>0</v>
      </c>
    </row>
    <row r="329" spans="1:47" outlineLevel="1" x14ac:dyDescent="0.2">
      <c r="A329" s="48">
        <v>3</v>
      </c>
      <c r="B329" s="48">
        <v>5</v>
      </c>
      <c r="C329" s="48" t="s">
        <v>505</v>
      </c>
      <c r="D329" s="48">
        <v>5</v>
      </c>
      <c r="E329" s="47" t="s">
        <v>541</v>
      </c>
      <c r="G329" s="48" t="s">
        <v>503</v>
      </c>
      <c r="H329" s="48">
        <v>1</v>
      </c>
      <c r="I329" s="48">
        <v>0</v>
      </c>
      <c r="K329" s="48" t="s">
        <v>501</v>
      </c>
      <c r="L329" s="48">
        <v>0</v>
      </c>
      <c r="M329" s="48">
        <v>0</v>
      </c>
      <c r="O329" s="48" t="s">
        <v>502</v>
      </c>
      <c r="P329" s="48">
        <v>0</v>
      </c>
      <c r="Q329" s="48">
        <v>0</v>
      </c>
      <c r="S329" s="48" t="s">
        <v>507</v>
      </c>
      <c r="T329" s="48">
        <v>0</v>
      </c>
      <c r="U329" s="48">
        <v>0</v>
      </c>
      <c r="W329" s="48" t="s">
        <v>506</v>
      </c>
      <c r="X329" s="48">
        <v>0</v>
      </c>
      <c r="Y329" s="48">
        <v>0</v>
      </c>
      <c r="AA329" s="48" t="s">
        <v>510</v>
      </c>
      <c r="AB329" s="48">
        <v>0</v>
      </c>
      <c r="AC329" s="48">
        <v>0</v>
      </c>
      <c r="AE329" s="48" t="s">
        <v>509</v>
      </c>
      <c r="AF329" s="48">
        <v>0</v>
      </c>
      <c r="AG329" s="48">
        <v>0</v>
      </c>
      <c r="AI329" s="48" t="s">
        <v>504</v>
      </c>
      <c r="AJ329" s="48">
        <v>0</v>
      </c>
      <c r="AK329" s="48">
        <v>0</v>
      </c>
      <c r="AM329" s="48" t="s">
        <v>508</v>
      </c>
      <c r="AN329" s="48">
        <v>0</v>
      </c>
      <c r="AO329" s="48">
        <v>0</v>
      </c>
      <c r="AQ329" s="48">
        <f t="shared" si="45"/>
        <v>6</v>
      </c>
      <c r="AR329" s="48">
        <f t="shared" si="46"/>
        <v>0</v>
      </c>
      <c r="AT329" s="61">
        <f t="shared" si="48"/>
        <v>127.52093058152333</v>
      </c>
      <c r="AU329" s="48">
        <f t="shared" si="47"/>
        <v>0</v>
      </c>
    </row>
    <row r="330" spans="1:47" outlineLevel="1" x14ac:dyDescent="0.2">
      <c r="A330" s="48">
        <v>3</v>
      </c>
      <c r="B330" s="48">
        <v>6</v>
      </c>
      <c r="C330" s="48" t="s">
        <v>505</v>
      </c>
      <c r="D330" s="48">
        <v>5</v>
      </c>
      <c r="E330" s="47" t="s">
        <v>541</v>
      </c>
      <c r="G330" s="48" t="s">
        <v>503</v>
      </c>
      <c r="H330" s="48">
        <v>1</v>
      </c>
      <c r="I330" s="48">
        <v>0</v>
      </c>
      <c r="K330" s="48" t="s">
        <v>501</v>
      </c>
      <c r="L330" s="48">
        <v>0</v>
      </c>
      <c r="M330" s="48">
        <v>0</v>
      </c>
      <c r="O330" s="48" t="s">
        <v>502</v>
      </c>
      <c r="P330" s="48">
        <v>0</v>
      </c>
      <c r="Q330" s="48">
        <v>0</v>
      </c>
      <c r="S330" s="48" t="s">
        <v>507</v>
      </c>
      <c r="T330" s="48">
        <v>0</v>
      </c>
      <c r="U330" s="48">
        <v>0</v>
      </c>
      <c r="W330" s="48" t="s">
        <v>506</v>
      </c>
      <c r="X330" s="48">
        <v>0</v>
      </c>
      <c r="Y330" s="48">
        <v>0</v>
      </c>
      <c r="AA330" s="48" t="s">
        <v>510</v>
      </c>
      <c r="AB330" s="48">
        <v>0</v>
      </c>
      <c r="AC330" s="48">
        <v>0</v>
      </c>
      <c r="AE330" s="48" t="s">
        <v>509</v>
      </c>
      <c r="AF330" s="48">
        <v>0</v>
      </c>
      <c r="AG330" s="48">
        <v>0</v>
      </c>
      <c r="AI330" s="48" t="s">
        <v>504</v>
      </c>
      <c r="AJ330" s="48">
        <v>0</v>
      </c>
      <c r="AK330" s="48">
        <v>0</v>
      </c>
      <c r="AM330" s="48" t="s">
        <v>508</v>
      </c>
      <c r="AN330" s="48">
        <v>0</v>
      </c>
      <c r="AO330" s="48">
        <v>0</v>
      </c>
      <c r="AQ330" s="48">
        <f t="shared" si="45"/>
        <v>6</v>
      </c>
      <c r="AR330" s="48">
        <f t="shared" si="46"/>
        <v>0</v>
      </c>
      <c r="AT330" s="61">
        <f t="shared" si="48"/>
        <v>127.52093058152333</v>
      </c>
      <c r="AU330" s="48">
        <f t="shared" si="47"/>
        <v>0</v>
      </c>
    </row>
    <row r="331" spans="1:47" outlineLevel="1" x14ac:dyDescent="0.2">
      <c r="A331" s="48">
        <v>3</v>
      </c>
      <c r="B331" s="48">
        <v>7</v>
      </c>
      <c r="C331" s="48" t="s">
        <v>505</v>
      </c>
      <c r="D331" s="48">
        <v>5</v>
      </c>
      <c r="E331" s="47" t="s">
        <v>541</v>
      </c>
      <c r="G331" s="48" t="s">
        <v>503</v>
      </c>
      <c r="H331" s="48">
        <v>1</v>
      </c>
      <c r="I331" s="48">
        <v>0</v>
      </c>
      <c r="K331" s="48" t="s">
        <v>501</v>
      </c>
      <c r="L331" s="48">
        <v>0</v>
      </c>
      <c r="M331" s="48">
        <v>0</v>
      </c>
      <c r="O331" s="48" t="s">
        <v>502</v>
      </c>
      <c r="P331" s="48">
        <v>0</v>
      </c>
      <c r="Q331" s="48">
        <v>0</v>
      </c>
      <c r="S331" s="48" t="s">
        <v>507</v>
      </c>
      <c r="T331" s="48">
        <v>0</v>
      </c>
      <c r="U331" s="48">
        <v>0</v>
      </c>
      <c r="W331" s="48" t="s">
        <v>506</v>
      </c>
      <c r="X331" s="48">
        <v>0</v>
      </c>
      <c r="Y331" s="48">
        <v>0</v>
      </c>
      <c r="AA331" s="48" t="s">
        <v>510</v>
      </c>
      <c r="AB331" s="48">
        <v>0</v>
      </c>
      <c r="AC331" s="48">
        <v>0</v>
      </c>
      <c r="AE331" s="48" t="s">
        <v>509</v>
      </c>
      <c r="AF331" s="48">
        <v>0</v>
      </c>
      <c r="AG331" s="48">
        <v>0</v>
      </c>
      <c r="AI331" s="48" t="s">
        <v>504</v>
      </c>
      <c r="AJ331" s="48">
        <v>0</v>
      </c>
      <c r="AK331" s="48">
        <v>0</v>
      </c>
      <c r="AM331" s="48" t="s">
        <v>508</v>
      </c>
      <c r="AN331" s="48">
        <v>0</v>
      </c>
      <c r="AO331" s="48">
        <v>0</v>
      </c>
      <c r="AQ331" s="48">
        <f t="shared" si="45"/>
        <v>6</v>
      </c>
      <c r="AR331" s="48">
        <f t="shared" si="46"/>
        <v>0</v>
      </c>
      <c r="AT331" s="61">
        <f t="shared" si="48"/>
        <v>127.52093058152333</v>
      </c>
      <c r="AU331" s="48">
        <f t="shared" si="47"/>
        <v>0</v>
      </c>
    </row>
    <row r="332" spans="1:47" outlineLevel="1" x14ac:dyDescent="0.2">
      <c r="A332" s="48">
        <v>3</v>
      </c>
      <c r="B332" s="48">
        <v>8</v>
      </c>
      <c r="C332" s="48" t="s">
        <v>505</v>
      </c>
      <c r="D332" s="48">
        <v>5</v>
      </c>
      <c r="E332" s="47" t="s">
        <v>541</v>
      </c>
      <c r="G332" s="48" t="s">
        <v>503</v>
      </c>
      <c r="H332" s="48">
        <v>1</v>
      </c>
      <c r="I332" s="48">
        <v>0</v>
      </c>
      <c r="K332" s="48" t="s">
        <v>501</v>
      </c>
      <c r="L332" s="48">
        <v>0</v>
      </c>
      <c r="M332" s="48">
        <v>0</v>
      </c>
      <c r="O332" s="48" t="s">
        <v>502</v>
      </c>
      <c r="P332" s="48">
        <v>0</v>
      </c>
      <c r="Q332" s="48">
        <v>0</v>
      </c>
      <c r="S332" s="48" t="s">
        <v>507</v>
      </c>
      <c r="T332" s="48">
        <v>0</v>
      </c>
      <c r="U332" s="48">
        <v>0</v>
      </c>
      <c r="W332" s="48" t="s">
        <v>506</v>
      </c>
      <c r="X332" s="48">
        <v>0</v>
      </c>
      <c r="Y332" s="48">
        <v>0</v>
      </c>
      <c r="AA332" s="48" t="s">
        <v>510</v>
      </c>
      <c r="AB332" s="48">
        <v>0</v>
      </c>
      <c r="AC332" s="48">
        <v>0</v>
      </c>
      <c r="AE332" s="48" t="s">
        <v>509</v>
      </c>
      <c r="AF332" s="48">
        <v>0</v>
      </c>
      <c r="AG332" s="48">
        <v>0</v>
      </c>
      <c r="AI332" s="48" t="s">
        <v>504</v>
      </c>
      <c r="AJ332" s="48">
        <v>0</v>
      </c>
      <c r="AK332" s="48">
        <v>0</v>
      </c>
      <c r="AM332" s="48" t="s">
        <v>508</v>
      </c>
      <c r="AN332" s="48">
        <v>0</v>
      </c>
      <c r="AO332" s="48">
        <v>0</v>
      </c>
      <c r="AQ332" s="48">
        <f t="shared" si="45"/>
        <v>6</v>
      </c>
      <c r="AR332" s="48">
        <f t="shared" si="46"/>
        <v>0</v>
      </c>
      <c r="AT332" s="61">
        <f t="shared" si="48"/>
        <v>127.52093058152333</v>
      </c>
      <c r="AU332" s="48">
        <f t="shared" si="47"/>
        <v>0</v>
      </c>
    </row>
    <row r="333" spans="1:47" outlineLevel="1" x14ac:dyDescent="0.2">
      <c r="A333" s="48">
        <v>3</v>
      </c>
      <c r="B333" s="48">
        <v>9</v>
      </c>
      <c r="C333" s="48" t="s">
        <v>505</v>
      </c>
      <c r="D333" s="48">
        <v>5</v>
      </c>
      <c r="E333" s="47" t="s">
        <v>541</v>
      </c>
      <c r="G333" s="48" t="s">
        <v>503</v>
      </c>
      <c r="H333" s="48">
        <v>1</v>
      </c>
      <c r="I333" s="48">
        <v>0</v>
      </c>
      <c r="K333" s="48" t="s">
        <v>501</v>
      </c>
      <c r="L333" s="48">
        <v>0</v>
      </c>
      <c r="M333" s="48">
        <v>0</v>
      </c>
      <c r="O333" s="48" t="s">
        <v>502</v>
      </c>
      <c r="P333" s="48">
        <v>0</v>
      </c>
      <c r="Q333" s="48">
        <v>0</v>
      </c>
      <c r="S333" s="48" t="s">
        <v>507</v>
      </c>
      <c r="T333" s="48">
        <v>0</v>
      </c>
      <c r="U333" s="48">
        <v>0</v>
      </c>
      <c r="W333" s="48" t="s">
        <v>506</v>
      </c>
      <c r="X333" s="48">
        <v>0</v>
      </c>
      <c r="Y333" s="48">
        <v>0</v>
      </c>
      <c r="AA333" s="48" t="s">
        <v>510</v>
      </c>
      <c r="AB333" s="48">
        <v>0</v>
      </c>
      <c r="AC333" s="48">
        <v>0</v>
      </c>
      <c r="AE333" s="48" t="s">
        <v>509</v>
      </c>
      <c r="AF333" s="48">
        <v>0</v>
      </c>
      <c r="AG333" s="48">
        <v>0</v>
      </c>
      <c r="AI333" s="48" t="s">
        <v>504</v>
      </c>
      <c r="AJ333" s="48">
        <v>0</v>
      </c>
      <c r="AK333" s="48">
        <v>0</v>
      </c>
      <c r="AM333" s="48" t="s">
        <v>508</v>
      </c>
      <c r="AN333" s="48">
        <v>0</v>
      </c>
      <c r="AO333" s="48">
        <v>0</v>
      </c>
      <c r="AQ333" s="48">
        <f t="shared" si="45"/>
        <v>6</v>
      </c>
      <c r="AR333" s="48">
        <f t="shared" si="46"/>
        <v>0</v>
      </c>
      <c r="AT333" s="61">
        <f t="shared" si="48"/>
        <v>127.52093058152333</v>
      </c>
      <c r="AU333" s="48">
        <f t="shared" si="47"/>
        <v>0</v>
      </c>
    </row>
    <row r="334" spans="1:47" outlineLevel="1" x14ac:dyDescent="0.2">
      <c r="A334" s="48">
        <v>3</v>
      </c>
      <c r="B334" s="48">
        <v>10</v>
      </c>
      <c r="C334" s="48" t="s">
        <v>505</v>
      </c>
      <c r="D334" s="48">
        <v>5</v>
      </c>
      <c r="E334" s="47" t="s">
        <v>541</v>
      </c>
      <c r="G334" s="48" t="s">
        <v>503</v>
      </c>
      <c r="H334" s="48">
        <v>1</v>
      </c>
      <c r="I334" s="48">
        <v>0</v>
      </c>
      <c r="K334" s="48" t="s">
        <v>501</v>
      </c>
      <c r="L334" s="48">
        <v>0</v>
      </c>
      <c r="M334" s="48">
        <v>0</v>
      </c>
      <c r="O334" s="48" t="s">
        <v>502</v>
      </c>
      <c r="P334" s="48">
        <v>0</v>
      </c>
      <c r="Q334" s="48">
        <v>0</v>
      </c>
      <c r="S334" s="48" t="s">
        <v>507</v>
      </c>
      <c r="T334" s="48">
        <v>0</v>
      </c>
      <c r="U334" s="48">
        <v>0</v>
      </c>
      <c r="W334" s="48" t="s">
        <v>506</v>
      </c>
      <c r="X334" s="48">
        <v>0</v>
      </c>
      <c r="Y334" s="48">
        <v>0</v>
      </c>
      <c r="AA334" s="48" t="s">
        <v>510</v>
      </c>
      <c r="AB334" s="48">
        <v>0</v>
      </c>
      <c r="AC334" s="48">
        <v>0</v>
      </c>
      <c r="AE334" s="48" t="s">
        <v>509</v>
      </c>
      <c r="AF334" s="48">
        <v>0</v>
      </c>
      <c r="AG334" s="48">
        <v>0</v>
      </c>
      <c r="AI334" s="48" t="s">
        <v>504</v>
      </c>
      <c r="AJ334" s="48">
        <v>0</v>
      </c>
      <c r="AK334" s="48">
        <v>0</v>
      </c>
      <c r="AM334" s="48" t="s">
        <v>508</v>
      </c>
      <c r="AN334" s="48">
        <v>0</v>
      </c>
      <c r="AO334" s="48">
        <v>0</v>
      </c>
      <c r="AQ334" s="48">
        <f t="shared" si="45"/>
        <v>6</v>
      </c>
      <c r="AR334" s="48">
        <f t="shared" si="46"/>
        <v>0</v>
      </c>
      <c r="AT334" s="61">
        <f t="shared" si="48"/>
        <v>127.52093058152333</v>
      </c>
      <c r="AU334" s="48">
        <f t="shared" si="47"/>
        <v>0</v>
      </c>
    </row>
    <row r="335" spans="1:47" outlineLevel="1" x14ac:dyDescent="0.2">
      <c r="A335" s="48">
        <v>3</v>
      </c>
      <c r="B335" s="48">
        <v>11</v>
      </c>
      <c r="C335" s="48" t="s">
        <v>505</v>
      </c>
      <c r="D335" s="48">
        <v>5</v>
      </c>
      <c r="E335" s="47" t="s">
        <v>541</v>
      </c>
      <c r="G335" s="48" t="s">
        <v>503</v>
      </c>
      <c r="H335" s="48">
        <v>1</v>
      </c>
      <c r="I335" s="48">
        <v>0</v>
      </c>
      <c r="K335" s="48" t="s">
        <v>501</v>
      </c>
      <c r="L335" s="48">
        <v>0</v>
      </c>
      <c r="M335" s="48">
        <v>0</v>
      </c>
      <c r="O335" s="48" t="s">
        <v>502</v>
      </c>
      <c r="P335" s="48">
        <v>0</v>
      </c>
      <c r="Q335" s="48">
        <v>0</v>
      </c>
      <c r="S335" s="48" t="s">
        <v>507</v>
      </c>
      <c r="T335" s="48">
        <v>0</v>
      </c>
      <c r="U335" s="48">
        <v>0</v>
      </c>
      <c r="W335" s="48" t="s">
        <v>506</v>
      </c>
      <c r="X335" s="48">
        <v>0</v>
      </c>
      <c r="Y335" s="48">
        <v>0</v>
      </c>
      <c r="AA335" s="48" t="s">
        <v>510</v>
      </c>
      <c r="AB335" s="48">
        <v>0</v>
      </c>
      <c r="AC335" s="48">
        <v>0</v>
      </c>
      <c r="AE335" s="48" t="s">
        <v>509</v>
      </c>
      <c r="AF335" s="48">
        <v>0</v>
      </c>
      <c r="AG335" s="48">
        <v>0</v>
      </c>
      <c r="AI335" s="48" t="s">
        <v>504</v>
      </c>
      <c r="AJ335" s="48">
        <v>0</v>
      </c>
      <c r="AK335" s="48">
        <v>0</v>
      </c>
      <c r="AM335" s="48" t="s">
        <v>508</v>
      </c>
      <c r="AN335" s="48">
        <v>0</v>
      </c>
      <c r="AO335" s="48">
        <v>0</v>
      </c>
      <c r="AQ335" s="48">
        <f t="shared" si="45"/>
        <v>6</v>
      </c>
      <c r="AR335" s="48">
        <f t="shared" si="46"/>
        <v>0</v>
      </c>
      <c r="AT335" s="61">
        <f t="shared" si="48"/>
        <v>127.52093058152333</v>
      </c>
      <c r="AU335" s="48">
        <f t="shared" si="47"/>
        <v>0</v>
      </c>
    </row>
    <row r="336" spans="1:47" outlineLevel="1" x14ac:dyDescent="0.2">
      <c r="A336" s="48">
        <v>3</v>
      </c>
      <c r="B336" s="48">
        <v>12</v>
      </c>
      <c r="C336" s="48" t="s">
        <v>505</v>
      </c>
      <c r="D336" s="48">
        <v>5</v>
      </c>
      <c r="E336" s="47" t="s">
        <v>541</v>
      </c>
      <c r="G336" s="48" t="s">
        <v>503</v>
      </c>
      <c r="H336" s="48">
        <v>1</v>
      </c>
      <c r="I336" s="48">
        <v>0</v>
      </c>
      <c r="K336" s="48" t="s">
        <v>501</v>
      </c>
      <c r="L336" s="48">
        <v>0</v>
      </c>
      <c r="M336" s="48">
        <v>0</v>
      </c>
      <c r="O336" s="48" t="s">
        <v>502</v>
      </c>
      <c r="P336" s="48">
        <v>0</v>
      </c>
      <c r="Q336" s="48">
        <v>0</v>
      </c>
      <c r="S336" s="48" t="s">
        <v>507</v>
      </c>
      <c r="T336" s="48">
        <v>0</v>
      </c>
      <c r="U336" s="48">
        <v>0</v>
      </c>
      <c r="W336" s="48" t="s">
        <v>506</v>
      </c>
      <c r="X336" s="48">
        <v>0</v>
      </c>
      <c r="Y336" s="48">
        <v>0</v>
      </c>
      <c r="AA336" s="48" t="s">
        <v>510</v>
      </c>
      <c r="AB336" s="48">
        <v>0</v>
      </c>
      <c r="AC336" s="48">
        <v>0</v>
      </c>
      <c r="AE336" s="48" t="s">
        <v>509</v>
      </c>
      <c r="AF336" s="48">
        <v>0</v>
      </c>
      <c r="AG336" s="48">
        <v>0</v>
      </c>
      <c r="AI336" s="48" t="s">
        <v>504</v>
      </c>
      <c r="AJ336" s="48">
        <v>0</v>
      </c>
      <c r="AK336" s="48">
        <v>0</v>
      </c>
      <c r="AM336" s="48" t="s">
        <v>508</v>
      </c>
      <c r="AN336" s="48">
        <v>0</v>
      </c>
      <c r="AO336" s="48">
        <v>0</v>
      </c>
      <c r="AQ336" s="48">
        <f t="shared" si="45"/>
        <v>6</v>
      </c>
      <c r="AR336" s="48">
        <f t="shared" si="46"/>
        <v>0</v>
      </c>
      <c r="AT336" s="61">
        <f t="shared" si="48"/>
        <v>127.52093058152333</v>
      </c>
      <c r="AU336" s="48">
        <f t="shared" si="47"/>
        <v>0</v>
      </c>
    </row>
    <row r="337" spans="1:47" outlineLevel="1" x14ac:dyDescent="0.2">
      <c r="A337" s="48">
        <v>3</v>
      </c>
      <c r="B337" s="48">
        <v>13</v>
      </c>
      <c r="C337" s="48" t="s">
        <v>505</v>
      </c>
      <c r="D337" s="48">
        <v>5</v>
      </c>
      <c r="E337" s="47" t="s">
        <v>541</v>
      </c>
      <c r="G337" s="48" t="s">
        <v>503</v>
      </c>
      <c r="H337" s="48">
        <v>1</v>
      </c>
      <c r="I337" s="48">
        <v>0</v>
      </c>
      <c r="K337" s="48" t="s">
        <v>501</v>
      </c>
      <c r="L337" s="48">
        <v>0</v>
      </c>
      <c r="M337" s="48">
        <v>0</v>
      </c>
      <c r="O337" s="48" t="s">
        <v>502</v>
      </c>
      <c r="P337" s="48">
        <v>0</v>
      </c>
      <c r="Q337" s="48">
        <v>0</v>
      </c>
      <c r="S337" s="48" t="s">
        <v>507</v>
      </c>
      <c r="T337" s="48">
        <v>0</v>
      </c>
      <c r="U337" s="48">
        <v>0</v>
      </c>
      <c r="W337" s="48" t="s">
        <v>506</v>
      </c>
      <c r="X337" s="48">
        <v>0</v>
      </c>
      <c r="Y337" s="48">
        <v>0</v>
      </c>
      <c r="AA337" s="48" t="s">
        <v>510</v>
      </c>
      <c r="AB337" s="48">
        <v>0</v>
      </c>
      <c r="AC337" s="48">
        <v>0</v>
      </c>
      <c r="AE337" s="48" t="s">
        <v>509</v>
      </c>
      <c r="AF337" s="48">
        <v>0</v>
      </c>
      <c r="AG337" s="48">
        <v>0</v>
      </c>
      <c r="AI337" s="48" t="s">
        <v>504</v>
      </c>
      <c r="AJ337" s="48">
        <v>0</v>
      </c>
      <c r="AK337" s="48">
        <v>0</v>
      </c>
      <c r="AM337" s="48" t="s">
        <v>508</v>
      </c>
      <c r="AN337" s="48">
        <v>0</v>
      </c>
      <c r="AO337" s="48">
        <v>0</v>
      </c>
      <c r="AQ337" s="48">
        <f t="shared" si="45"/>
        <v>6</v>
      </c>
      <c r="AR337" s="48">
        <f t="shared" si="46"/>
        <v>0</v>
      </c>
      <c r="AT337" s="61">
        <f t="shared" si="48"/>
        <v>127.52093058152333</v>
      </c>
      <c r="AU337" s="48">
        <f t="shared" si="47"/>
        <v>0</v>
      </c>
    </row>
    <row r="338" spans="1:47" outlineLevel="1" x14ac:dyDescent="0.2">
      <c r="A338" s="48">
        <v>3</v>
      </c>
      <c r="B338" s="48">
        <v>14</v>
      </c>
      <c r="C338" s="48" t="s">
        <v>505</v>
      </c>
      <c r="D338" s="48">
        <v>5</v>
      </c>
      <c r="E338" s="47" t="s">
        <v>541</v>
      </c>
      <c r="G338" s="48" t="s">
        <v>503</v>
      </c>
      <c r="H338" s="48">
        <v>1</v>
      </c>
      <c r="I338" s="48">
        <v>0</v>
      </c>
      <c r="K338" s="48" t="s">
        <v>501</v>
      </c>
      <c r="L338" s="48">
        <v>0</v>
      </c>
      <c r="M338" s="48">
        <v>0</v>
      </c>
      <c r="O338" s="48" t="s">
        <v>502</v>
      </c>
      <c r="P338" s="48">
        <v>0</v>
      </c>
      <c r="Q338" s="48">
        <v>0</v>
      </c>
      <c r="S338" s="48" t="s">
        <v>507</v>
      </c>
      <c r="T338" s="48">
        <v>0</v>
      </c>
      <c r="U338" s="48">
        <v>0</v>
      </c>
      <c r="W338" s="48" t="s">
        <v>506</v>
      </c>
      <c r="X338" s="48">
        <v>0</v>
      </c>
      <c r="Y338" s="48">
        <v>0</v>
      </c>
      <c r="AA338" s="48" t="s">
        <v>510</v>
      </c>
      <c r="AB338" s="48">
        <v>0</v>
      </c>
      <c r="AC338" s="48">
        <v>0</v>
      </c>
      <c r="AE338" s="48" t="s">
        <v>509</v>
      </c>
      <c r="AF338" s="48">
        <v>0</v>
      </c>
      <c r="AG338" s="48">
        <v>0</v>
      </c>
      <c r="AI338" s="48" t="s">
        <v>504</v>
      </c>
      <c r="AJ338" s="48">
        <v>0</v>
      </c>
      <c r="AK338" s="48">
        <v>0</v>
      </c>
      <c r="AM338" s="48" t="s">
        <v>508</v>
      </c>
      <c r="AN338" s="48">
        <v>0</v>
      </c>
      <c r="AO338" s="48">
        <v>0</v>
      </c>
      <c r="AQ338" s="48">
        <f t="shared" si="45"/>
        <v>6</v>
      </c>
      <c r="AR338" s="48">
        <f t="shared" si="46"/>
        <v>0</v>
      </c>
      <c r="AT338" s="61">
        <f t="shared" si="48"/>
        <v>127.52093058152333</v>
      </c>
      <c r="AU338" s="48">
        <f t="shared" si="47"/>
        <v>0</v>
      </c>
    </row>
    <row r="339" spans="1:47" outlineLevel="1" x14ac:dyDescent="0.2">
      <c r="A339" s="48">
        <v>3</v>
      </c>
      <c r="B339" s="48">
        <v>15</v>
      </c>
      <c r="C339" s="48" t="s">
        <v>505</v>
      </c>
      <c r="D339" s="48">
        <v>5</v>
      </c>
      <c r="E339" s="47" t="s">
        <v>541</v>
      </c>
      <c r="G339" s="48" t="s">
        <v>503</v>
      </c>
      <c r="H339" s="48">
        <v>1</v>
      </c>
      <c r="I339" s="48">
        <v>0</v>
      </c>
      <c r="K339" s="48" t="s">
        <v>501</v>
      </c>
      <c r="L339" s="48">
        <v>0</v>
      </c>
      <c r="M339" s="48">
        <v>0</v>
      </c>
      <c r="O339" s="48" t="s">
        <v>502</v>
      </c>
      <c r="P339" s="48">
        <v>0</v>
      </c>
      <c r="Q339" s="48">
        <v>0</v>
      </c>
      <c r="S339" s="48" t="s">
        <v>507</v>
      </c>
      <c r="T339" s="48">
        <v>0</v>
      </c>
      <c r="U339" s="48">
        <v>0</v>
      </c>
      <c r="W339" s="48" t="s">
        <v>506</v>
      </c>
      <c r="X339" s="48">
        <v>0</v>
      </c>
      <c r="Y339" s="48">
        <v>0</v>
      </c>
      <c r="AA339" s="48" t="s">
        <v>510</v>
      </c>
      <c r="AB339" s="48">
        <v>0</v>
      </c>
      <c r="AC339" s="48">
        <v>0</v>
      </c>
      <c r="AE339" s="48" t="s">
        <v>509</v>
      </c>
      <c r="AF339" s="48">
        <v>0</v>
      </c>
      <c r="AG339" s="48">
        <v>0</v>
      </c>
      <c r="AI339" s="48" t="s">
        <v>504</v>
      </c>
      <c r="AJ339" s="48">
        <v>0</v>
      </c>
      <c r="AK339" s="48">
        <v>0</v>
      </c>
      <c r="AM339" s="48" t="s">
        <v>508</v>
      </c>
      <c r="AN339" s="48">
        <v>0</v>
      </c>
      <c r="AO339" s="48">
        <v>0</v>
      </c>
      <c r="AQ339" s="48">
        <f t="shared" si="45"/>
        <v>6</v>
      </c>
      <c r="AR339" s="48">
        <f t="shared" si="46"/>
        <v>0</v>
      </c>
      <c r="AT339" s="61">
        <f t="shared" si="48"/>
        <v>127.52093058152333</v>
      </c>
      <c r="AU339" s="48">
        <f t="shared" si="47"/>
        <v>0</v>
      </c>
    </row>
    <row r="340" spans="1:47" outlineLevel="1" x14ac:dyDescent="0.2">
      <c r="A340" s="48">
        <v>3</v>
      </c>
      <c r="B340" s="48">
        <v>16</v>
      </c>
      <c r="C340" s="48" t="s">
        <v>505</v>
      </c>
      <c r="D340" s="48">
        <v>5</v>
      </c>
      <c r="E340" s="47" t="s">
        <v>541</v>
      </c>
      <c r="G340" s="48" t="s">
        <v>503</v>
      </c>
      <c r="H340" s="48">
        <v>1</v>
      </c>
      <c r="I340" s="48">
        <v>0</v>
      </c>
      <c r="K340" s="48" t="s">
        <v>501</v>
      </c>
      <c r="L340" s="48">
        <v>0</v>
      </c>
      <c r="M340" s="48">
        <v>0</v>
      </c>
      <c r="O340" s="48" t="s">
        <v>502</v>
      </c>
      <c r="P340" s="48">
        <v>0</v>
      </c>
      <c r="Q340" s="48">
        <v>0</v>
      </c>
      <c r="S340" s="48" t="s">
        <v>507</v>
      </c>
      <c r="T340" s="48">
        <v>0</v>
      </c>
      <c r="U340" s="48">
        <v>0</v>
      </c>
      <c r="W340" s="48" t="s">
        <v>506</v>
      </c>
      <c r="X340" s="48">
        <v>0</v>
      </c>
      <c r="Y340" s="48">
        <v>0</v>
      </c>
      <c r="AA340" s="48" t="s">
        <v>510</v>
      </c>
      <c r="AB340" s="48">
        <v>0</v>
      </c>
      <c r="AC340" s="48">
        <v>0</v>
      </c>
      <c r="AE340" s="48" t="s">
        <v>509</v>
      </c>
      <c r="AF340" s="48">
        <v>0</v>
      </c>
      <c r="AG340" s="48">
        <v>0</v>
      </c>
      <c r="AI340" s="48" t="s">
        <v>504</v>
      </c>
      <c r="AJ340" s="48">
        <v>0</v>
      </c>
      <c r="AK340" s="48">
        <v>0</v>
      </c>
      <c r="AM340" s="48" t="s">
        <v>508</v>
      </c>
      <c r="AN340" s="48">
        <v>0</v>
      </c>
      <c r="AO340" s="48">
        <v>0</v>
      </c>
      <c r="AQ340" s="48">
        <f t="shared" si="45"/>
        <v>6</v>
      </c>
      <c r="AR340" s="48">
        <f t="shared" si="46"/>
        <v>0</v>
      </c>
      <c r="AT340" s="61">
        <f t="shared" si="48"/>
        <v>127.52093058152333</v>
      </c>
      <c r="AU340" s="48">
        <f t="shared" si="47"/>
        <v>0</v>
      </c>
    </row>
    <row r="341" spans="1:47" outlineLevel="1" x14ac:dyDescent="0.2">
      <c r="A341" s="48">
        <v>3</v>
      </c>
      <c r="B341" s="48">
        <v>17</v>
      </c>
      <c r="C341" s="48" t="s">
        <v>505</v>
      </c>
      <c r="D341" s="48">
        <v>5</v>
      </c>
      <c r="E341" s="47" t="s">
        <v>541</v>
      </c>
      <c r="G341" s="48" t="s">
        <v>503</v>
      </c>
      <c r="H341" s="48">
        <v>1</v>
      </c>
      <c r="I341" s="48">
        <v>0</v>
      </c>
      <c r="K341" s="48" t="s">
        <v>501</v>
      </c>
      <c r="L341" s="48">
        <v>0</v>
      </c>
      <c r="M341" s="48">
        <v>0</v>
      </c>
      <c r="O341" s="48" t="s">
        <v>502</v>
      </c>
      <c r="P341" s="48">
        <v>0</v>
      </c>
      <c r="Q341" s="48">
        <v>0</v>
      </c>
      <c r="S341" s="48" t="s">
        <v>507</v>
      </c>
      <c r="T341" s="48">
        <v>0</v>
      </c>
      <c r="U341" s="48">
        <v>0</v>
      </c>
      <c r="W341" s="48" t="s">
        <v>506</v>
      </c>
      <c r="X341" s="48">
        <v>0</v>
      </c>
      <c r="Y341" s="48">
        <v>0</v>
      </c>
      <c r="AA341" s="48" t="s">
        <v>510</v>
      </c>
      <c r="AB341" s="48">
        <v>0</v>
      </c>
      <c r="AC341" s="48">
        <v>0</v>
      </c>
      <c r="AE341" s="48" t="s">
        <v>509</v>
      </c>
      <c r="AF341" s="48">
        <v>0</v>
      </c>
      <c r="AG341" s="48">
        <v>0</v>
      </c>
      <c r="AI341" s="48" t="s">
        <v>504</v>
      </c>
      <c r="AJ341" s="48">
        <v>0</v>
      </c>
      <c r="AK341" s="48">
        <v>0</v>
      </c>
      <c r="AM341" s="48" t="s">
        <v>508</v>
      </c>
      <c r="AN341" s="48">
        <v>0</v>
      </c>
      <c r="AO341" s="48">
        <v>0</v>
      </c>
      <c r="AQ341" s="48">
        <f t="shared" ref="AQ341:AQ404" si="49">D341+H341+L341+P341+T341+X341+AB341+AF341+AJ341+AN341</f>
        <v>6</v>
      </c>
      <c r="AR341" s="48">
        <f t="shared" ref="AR341:AR404" si="50">E341+I341+M341+Q341+U341+Y341+AC341+AG341+AK341+AO341</f>
        <v>0</v>
      </c>
      <c r="AT341" s="61">
        <f t="shared" ref="AT341:AT404" si="51">AQ341*$AW$271</f>
        <v>127.52093058152333</v>
      </c>
      <c r="AU341" s="48">
        <f t="shared" ref="AU341:AU404" si="52">AR341*10^5</f>
        <v>0</v>
      </c>
    </row>
    <row r="342" spans="1:47" outlineLevel="1" x14ac:dyDescent="0.2">
      <c r="A342" s="48">
        <v>3</v>
      </c>
      <c r="B342" s="48">
        <v>18</v>
      </c>
      <c r="C342" s="48" t="s">
        <v>505</v>
      </c>
      <c r="D342" s="48">
        <v>5</v>
      </c>
      <c r="E342" s="47" t="s">
        <v>541</v>
      </c>
      <c r="G342" s="48" t="s">
        <v>503</v>
      </c>
      <c r="H342" s="48">
        <v>1</v>
      </c>
      <c r="I342" s="48">
        <v>0</v>
      </c>
      <c r="K342" s="48" t="s">
        <v>501</v>
      </c>
      <c r="L342" s="48">
        <v>0</v>
      </c>
      <c r="M342" s="48">
        <v>0</v>
      </c>
      <c r="O342" s="48" t="s">
        <v>502</v>
      </c>
      <c r="P342" s="48">
        <v>0</v>
      </c>
      <c r="Q342" s="48">
        <v>0</v>
      </c>
      <c r="S342" s="48" t="s">
        <v>507</v>
      </c>
      <c r="T342" s="48">
        <v>0</v>
      </c>
      <c r="U342" s="48">
        <v>0</v>
      </c>
      <c r="W342" s="48" t="s">
        <v>506</v>
      </c>
      <c r="X342" s="48">
        <v>0</v>
      </c>
      <c r="Y342" s="48">
        <v>0</v>
      </c>
      <c r="AA342" s="48" t="s">
        <v>510</v>
      </c>
      <c r="AB342" s="48">
        <v>0</v>
      </c>
      <c r="AC342" s="48">
        <v>0</v>
      </c>
      <c r="AE342" s="48" t="s">
        <v>509</v>
      </c>
      <c r="AF342" s="48">
        <v>0</v>
      </c>
      <c r="AG342" s="48">
        <v>0</v>
      </c>
      <c r="AI342" s="48" t="s">
        <v>504</v>
      </c>
      <c r="AJ342" s="48">
        <v>0</v>
      </c>
      <c r="AK342" s="48">
        <v>0</v>
      </c>
      <c r="AM342" s="48" t="s">
        <v>508</v>
      </c>
      <c r="AN342" s="48">
        <v>0</v>
      </c>
      <c r="AO342" s="48">
        <v>0</v>
      </c>
      <c r="AQ342" s="48">
        <f t="shared" si="49"/>
        <v>6</v>
      </c>
      <c r="AR342" s="48">
        <f t="shared" si="50"/>
        <v>0</v>
      </c>
      <c r="AT342" s="61">
        <f t="shared" si="51"/>
        <v>127.52093058152333</v>
      </c>
      <c r="AU342" s="48">
        <f t="shared" si="52"/>
        <v>0</v>
      </c>
    </row>
    <row r="343" spans="1:47" outlineLevel="1" x14ac:dyDescent="0.2">
      <c r="A343" s="48">
        <v>3</v>
      </c>
      <c r="B343" s="48">
        <v>19</v>
      </c>
      <c r="C343" s="48" t="s">
        <v>505</v>
      </c>
      <c r="D343" s="48">
        <v>5</v>
      </c>
      <c r="E343" s="47" t="s">
        <v>541</v>
      </c>
      <c r="G343" s="48" t="s">
        <v>503</v>
      </c>
      <c r="H343" s="48">
        <v>1</v>
      </c>
      <c r="I343" s="48">
        <v>0</v>
      </c>
      <c r="K343" s="48" t="s">
        <v>501</v>
      </c>
      <c r="L343" s="48">
        <v>0</v>
      </c>
      <c r="M343" s="48">
        <v>0</v>
      </c>
      <c r="O343" s="48" t="s">
        <v>502</v>
      </c>
      <c r="P343" s="48">
        <v>0</v>
      </c>
      <c r="Q343" s="48">
        <v>0</v>
      </c>
      <c r="S343" s="48" t="s">
        <v>507</v>
      </c>
      <c r="T343" s="48">
        <v>0</v>
      </c>
      <c r="U343" s="48">
        <v>0</v>
      </c>
      <c r="W343" s="48" t="s">
        <v>506</v>
      </c>
      <c r="X343" s="48">
        <v>0</v>
      </c>
      <c r="Y343" s="48">
        <v>0</v>
      </c>
      <c r="AA343" s="48" t="s">
        <v>510</v>
      </c>
      <c r="AB343" s="48">
        <v>0</v>
      </c>
      <c r="AC343" s="48">
        <v>0</v>
      </c>
      <c r="AE343" s="48" t="s">
        <v>509</v>
      </c>
      <c r="AF343" s="48">
        <v>0</v>
      </c>
      <c r="AG343" s="48">
        <v>0</v>
      </c>
      <c r="AI343" s="48" t="s">
        <v>504</v>
      </c>
      <c r="AJ343" s="48">
        <v>0</v>
      </c>
      <c r="AK343" s="48">
        <v>0</v>
      </c>
      <c r="AM343" s="48" t="s">
        <v>508</v>
      </c>
      <c r="AN343" s="48">
        <v>0</v>
      </c>
      <c r="AO343" s="48">
        <v>0</v>
      </c>
      <c r="AQ343" s="48">
        <f t="shared" si="49"/>
        <v>6</v>
      </c>
      <c r="AR343" s="48">
        <f t="shared" si="50"/>
        <v>0</v>
      </c>
      <c r="AT343" s="61">
        <f t="shared" si="51"/>
        <v>127.52093058152333</v>
      </c>
      <c r="AU343" s="48">
        <f t="shared" si="52"/>
        <v>0</v>
      </c>
    </row>
    <row r="344" spans="1:47" outlineLevel="1" x14ac:dyDescent="0.2">
      <c r="A344" s="48">
        <v>3</v>
      </c>
      <c r="B344" s="48">
        <v>20</v>
      </c>
      <c r="C344" s="48" t="s">
        <v>505</v>
      </c>
      <c r="D344" s="48">
        <v>5</v>
      </c>
      <c r="E344" s="47" t="s">
        <v>541</v>
      </c>
      <c r="G344" s="48" t="s">
        <v>503</v>
      </c>
      <c r="H344" s="48">
        <v>1</v>
      </c>
      <c r="I344" s="48">
        <v>0</v>
      </c>
      <c r="K344" s="48" t="s">
        <v>501</v>
      </c>
      <c r="L344" s="48">
        <v>0</v>
      </c>
      <c r="M344" s="48">
        <v>0</v>
      </c>
      <c r="O344" s="48" t="s">
        <v>502</v>
      </c>
      <c r="P344" s="48">
        <v>0</v>
      </c>
      <c r="Q344" s="48">
        <v>0</v>
      </c>
      <c r="S344" s="48" t="s">
        <v>507</v>
      </c>
      <c r="T344" s="48">
        <v>0</v>
      </c>
      <c r="U344" s="48">
        <v>0</v>
      </c>
      <c r="W344" s="48" t="s">
        <v>506</v>
      </c>
      <c r="X344" s="48">
        <v>0</v>
      </c>
      <c r="Y344" s="48">
        <v>0</v>
      </c>
      <c r="AA344" s="48" t="s">
        <v>510</v>
      </c>
      <c r="AB344" s="48">
        <v>0</v>
      </c>
      <c r="AC344" s="48">
        <v>0</v>
      </c>
      <c r="AE344" s="48" t="s">
        <v>509</v>
      </c>
      <c r="AF344" s="48">
        <v>0</v>
      </c>
      <c r="AG344" s="48">
        <v>0</v>
      </c>
      <c r="AI344" s="48" t="s">
        <v>504</v>
      </c>
      <c r="AJ344" s="48">
        <v>0</v>
      </c>
      <c r="AK344" s="48">
        <v>0</v>
      </c>
      <c r="AM344" s="48" t="s">
        <v>508</v>
      </c>
      <c r="AN344" s="48">
        <v>0</v>
      </c>
      <c r="AO344" s="48">
        <v>0</v>
      </c>
      <c r="AQ344" s="48">
        <f t="shared" si="49"/>
        <v>6</v>
      </c>
      <c r="AR344" s="48">
        <f t="shared" si="50"/>
        <v>0</v>
      </c>
      <c r="AT344" s="61">
        <f t="shared" si="51"/>
        <v>127.52093058152333</v>
      </c>
      <c r="AU344" s="48">
        <f t="shared" si="52"/>
        <v>0</v>
      </c>
    </row>
    <row r="345" spans="1:47" outlineLevel="1" x14ac:dyDescent="0.2">
      <c r="A345" s="48">
        <v>3</v>
      </c>
      <c r="B345" s="48">
        <v>21</v>
      </c>
      <c r="C345" s="48" t="s">
        <v>505</v>
      </c>
      <c r="D345" s="48">
        <v>5</v>
      </c>
      <c r="E345" s="47" t="s">
        <v>541</v>
      </c>
      <c r="G345" s="48" t="s">
        <v>503</v>
      </c>
      <c r="H345" s="48">
        <v>1</v>
      </c>
      <c r="I345" s="48">
        <v>0</v>
      </c>
      <c r="K345" s="48" t="s">
        <v>501</v>
      </c>
      <c r="L345" s="48">
        <v>0</v>
      </c>
      <c r="M345" s="48">
        <v>0</v>
      </c>
      <c r="O345" s="48" t="s">
        <v>502</v>
      </c>
      <c r="P345" s="48">
        <v>0</v>
      </c>
      <c r="Q345" s="48">
        <v>0</v>
      </c>
      <c r="S345" s="48" t="s">
        <v>507</v>
      </c>
      <c r="T345" s="48">
        <v>0</v>
      </c>
      <c r="U345" s="48">
        <v>0</v>
      </c>
      <c r="W345" s="48" t="s">
        <v>506</v>
      </c>
      <c r="X345" s="48">
        <v>0</v>
      </c>
      <c r="Y345" s="48">
        <v>0</v>
      </c>
      <c r="AA345" s="48" t="s">
        <v>510</v>
      </c>
      <c r="AB345" s="48">
        <v>0</v>
      </c>
      <c r="AC345" s="48">
        <v>0</v>
      </c>
      <c r="AE345" s="48" t="s">
        <v>509</v>
      </c>
      <c r="AF345" s="48">
        <v>0</v>
      </c>
      <c r="AG345" s="48">
        <v>0</v>
      </c>
      <c r="AI345" s="48" t="s">
        <v>504</v>
      </c>
      <c r="AJ345" s="48">
        <v>0</v>
      </c>
      <c r="AK345" s="48">
        <v>0</v>
      </c>
      <c r="AM345" s="48" t="s">
        <v>508</v>
      </c>
      <c r="AN345" s="48">
        <v>0</v>
      </c>
      <c r="AO345" s="48">
        <v>0</v>
      </c>
      <c r="AQ345" s="48">
        <f t="shared" si="49"/>
        <v>6</v>
      </c>
      <c r="AR345" s="48">
        <f t="shared" si="50"/>
        <v>0</v>
      </c>
      <c r="AT345" s="61">
        <f t="shared" si="51"/>
        <v>127.52093058152333</v>
      </c>
      <c r="AU345" s="48">
        <f t="shared" si="52"/>
        <v>0</v>
      </c>
    </row>
    <row r="346" spans="1:47" outlineLevel="1" x14ac:dyDescent="0.2">
      <c r="A346" s="48">
        <v>3</v>
      </c>
      <c r="B346" s="48">
        <v>22</v>
      </c>
      <c r="C346" s="48" t="s">
        <v>505</v>
      </c>
      <c r="D346" s="48">
        <v>5</v>
      </c>
      <c r="E346" s="47" t="s">
        <v>541</v>
      </c>
      <c r="G346" s="48" t="s">
        <v>503</v>
      </c>
      <c r="H346" s="48">
        <v>1</v>
      </c>
      <c r="I346" s="48">
        <v>0</v>
      </c>
      <c r="K346" s="48" t="s">
        <v>501</v>
      </c>
      <c r="L346" s="48">
        <v>0</v>
      </c>
      <c r="M346" s="48">
        <v>0</v>
      </c>
      <c r="O346" s="48" t="s">
        <v>502</v>
      </c>
      <c r="P346" s="48">
        <v>0</v>
      </c>
      <c r="Q346" s="48">
        <v>0</v>
      </c>
      <c r="S346" s="48" t="s">
        <v>507</v>
      </c>
      <c r="T346" s="48">
        <v>0</v>
      </c>
      <c r="U346" s="48">
        <v>0</v>
      </c>
      <c r="W346" s="48" t="s">
        <v>506</v>
      </c>
      <c r="X346" s="48">
        <v>0</v>
      </c>
      <c r="Y346" s="48">
        <v>0</v>
      </c>
      <c r="AA346" s="48" t="s">
        <v>510</v>
      </c>
      <c r="AB346" s="48">
        <v>0</v>
      </c>
      <c r="AC346" s="48">
        <v>0</v>
      </c>
      <c r="AE346" s="48" t="s">
        <v>509</v>
      </c>
      <c r="AF346" s="48">
        <v>0</v>
      </c>
      <c r="AG346" s="48">
        <v>0</v>
      </c>
      <c r="AI346" s="48" t="s">
        <v>504</v>
      </c>
      <c r="AJ346" s="48">
        <v>0</v>
      </c>
      <c r="AK346" s="48">
        <v>0</v>
      </c>
      <c r="AM346" s="48" t="s">
        <v>508</v>
      </c>
      <c r="AN346" s="48">
        <v>0</v>
      </c>
      <c r="AO346" s="48">
        <v>0</v>
      </c>
      <c r="AQ346" s="48">
        <f t="shared" si="49"/>
        <v>6</v>
      </c>
      <c r="AR346" s="48">
        <f t="shared" si="50"/>
        <v>0</v>
      </c>
      <c r="AT346" s="61">
        <f t="shared" si="51"/>
        <v>127.52093058152333</v>
      </c>
      <c r="AU346" s="48">
        <f t="shared" si="52"/>
        <v>0</v>
      </c>
    </row>
    <row r="347" spans="1:47" outlineLevel="1" x14ac:dyDescent="0.2">
      <c r="A347" s="48">
        <v>3</v>
      </c>
      <c r="B347" s="48">
        <v>23</v>
      </c>
      <c r="C347" s="48" t="s">
        <v>505</v>
      </c>
      <c r="D347" s="48">
        <v>5</v>
      </c>
      <c r="E347" s="47" t="s">
        <v>541</v>
      </c>
      <c r="G347" s="48" t="s">
        <v>503</v>
      </c>
      <c r="H347" s="48">
        <v>1</v>
      </c>
      <c r="I347" s="48">
        <v>0</v>
      </c>
      <c r="K347" s="48" t="s">
        <v>501</v>
      </c>
      <c r="L347" s="48">
        <v>0</v>
      </c>
      <c r="M347" s="48">
        <v>0</v>
      </c>
      <c r="O347" s="48" t="s">
        <v>502</v>
      </c>
      <c r="P347" s="48">
        <v>0</v>
      </c>
      <c r="Q347" s="48">
        <v>0</v>
      </c>
      <c r="S347" s="48" t="s">
        <v>507</v>
      </c>
      <c r="T347" s="48">
        <v>0</v>
      </c>
      <c r="U347" s="48">
        <v>0</v>
      </c>
      <c r="W347" s="48" t="s">
        <v>506</v>
      </c>
      <c r="X347" s="48">
        <v>0</v>
      </c>
      <c r="Y347" s="48">
        <v>0</v>
      </c>
      <c r="AA347" s="48" t="s">
        <v>510</v>
      </c>
      <c r="AB347" s="48">
        <v>0</v>
      </c>
      <c r="AC347" s="48">
        <v>0</v>
      </c>
      <c r="AE347" s="48" t="s">
        <v>509</v>
      </c>
      <c r="AF347" s="48">
        <v>0</v>
      </c>
      <c r="AG347" s="48">
        <v>0</v>
      </c>
      <c r="AI347" s="48" t="s">
        <v>504</v>
      </c>
      <c r="AJ347" s="48">
        <v>0</v>
      </c>
      <c r="AK347" s="48">
        <v>0</v>
      </c>
      <c r="AM347" s="48" t="s">
        <v>508</v>
      </c>
      <c r="AN347" s="48">
        <v>0</v>
      </c>
      <c r="AO347" s="48">
        <v>0</v>
      </c>
      <c r="AQ347" s="48">
        <f t="shared" si="49"/>
        <v>6</v>
      </c>
      <c r="AR347" s="48">
        <f t="shared" si="50"/>
        <v>0</v>
      </c>
      <c r="AT347" s="61">
        <f t="shared" si="51"/>
        <v>127.52093058152333</v>
      </c>
      <c r="AU347" s="48">
        <f t="shared" si="52"/>
        <v>0</v>
      </c>
    </row>
    <row r="348" spans="1:47" outlineLevel="1" x14ac:dyDescent="0.2">
      <c r="A348" s="48">
        <v>4</v>
      </c>
      <c r="B348" s="48">
        <v>0</v>
      </c>
      <c r="C348" s="48" t="s">
        <v>505</v>
      </c>
      <c r="D348" s="48">
        <v>5</v>
      </c>
      <c r="E348" s="47" t="s">
        <v>541</v>
      </c>
      <c r="G348" s="48" t="s">
        <v>503</v>
      </c>
      <c r="H348" s="48">
        <v>1</v>
      </c>
      <c r="I348" s="48">
        <v>0</v>
      </c>
      <c r="K348" s="48" t="s">
        <v>501</v>
      </c>
      <c r="L348" s="48">
        <v>0</v>
      </c>
      <c r="M348" s="48">
        <v>0</v>
      </c>
      <c r="O348" s="48" t="s">
        <v>502</v>
      </c>
      <c r="P348" s="48">
        <v>0</v>
      </c>
      <c r="Q348" s="48">
        <v>0</v>
      </c>
      <c r="S348" s="48" t="s">
        <v>507</v>
      </c>
      <c r="T348" s="48">
        <v>0</v>
      </c>
      <c r="U348" s="48">
        <v>0</v>
      </c>
      <c r="W348" s="48" t="s">
        <v>506</v>
      </c>
      <c r="X348" s="48">
        <v>0</v>
      </c>
      <c r="Y348" s="48">
        <v>0</v>
      </c>
      <c r="AA348" s="48" t="s">
        <v>510</v>
      </c>
      <c r="AB348" s="48">
        <v>0</v>
      </c>
      <c r="AC348" s="48">
        <v>0</v>
      </c>
      <c r="AE348" s="48" t="s">
        <v>509</v>
      </c>
      <c r="AF348" s="48">
        <v>0</v>
      </c>
      <c r="AG348" s="48">
        <v>0</v>
      </c>
      <c r="AI348" s="48" t="s">
        <v>504</v>
      </c>
      <c r="AJ348" s="48">
        <v>0</v>
      </c>
      <c r="AK348" s="48">
        <v>0</v>
      </c>
      <c r="AM348" s="48" t="s">
        <v>508</v>
      </c>
      <c r="AN348" s="48">
        <v>0</v>
      </c>
      <c r="AO348" s="48">
        <v>0</v>
      </c>
      <c r="AQ348" s="48">
        <f t="shared" si="49"/>
        <v>6</v>
      </c>
      <c r="AR348" s="48">
        <f t="shared" si="50"/>
        <v>0</v>
      </c>
      <c r="AT348" s="61">
        <f t="shared" si="51"/>
        <v>127.52093058152333</v>
      </c>
      <c r="AU348" s="48">
        <f t="shared" si="52"/>
        <v>0</v>
      </c>
    </row>
    <row r="349" spans="1:47" outlineLevel="1" x14ac:dyDescent="0.2">
      <c r="A349" s="48">
        <v>4</v>
      </c>
      <c r="B349" s="48">
        <v>1</v>
      </c>
      <c r="C349" s="48" t="s">
        <v>505</v>
      </c>
      <c r="D349" s="48">
        <v>5</v>
      </c>
      <c r="E349" s="47" t="s">
        <v>541</v>
      </c>
      <c r="G349" s="48" t="s">
        <v>503</v>
      </c>
      <c r="H349" s="48">
        <v>1</v>
      </c>
      <c r="I349" s="48">
        <v>0</v>
      </c>
      <c r="K349" s="48" t="s">
        <v>501</v>
      </c>
      <c r="L349" s="48">
        <v>0</v>
      </c>
      <c r="M349" s="48">
        <v>0</v>
      </c>
      <c r="O349" s="48" t="s">
        <v>502</v>
      </c>
      <c r="P349" s="48">
        <v>0</v>
      </c>
      <c r="Q349" s="48">
        <v>0</v>
      </c>
      <c r="S349" s="48" t="s">
        <v>507</v>
      </c>
      <c r="T349" s="48">
        <v>0</v>
      </c>
      <c r="U349" s="48">
        <v>0</v>
      </c>
      <c r="W349" s="48" t="s">
        <v>506</v>
      </c>
      <c r="X349" s="48">
        <v>0</v>
      </c>
      <c r="Y349" s="48">
        <v>0</v>
      </c>
      <c r="AA349" s="48" t="s">
        <v>510</v>
      </c>
      <c r="AB349" s="48">
        <v>0</v>
      </c>
      <c r="AC349" s="48">
        <v>0</v>
      </c>
      <c r="AE349" s="48" t="s">
        <v>509</v>
      </c>
      <c r="AF349" s="48">
        <v>0</v>
      </c>
      <c r="AG349" s="48">
        <v>0</v>
      </c>
      <c r="AI349" s="48" t="s">
        <v>504</v>
      </c>
      <c r="AJ349" s="48">
        <v>0</v>
      </c>
      <c r="AK349" s="48">
        <v>0</v>
      </c>
      <c r="AM349" s="48" t="s">
        <v>508</v>
      </c>
      <c r="AN349" s="48">
        <v>0</v>
      </c>
      <c r="AO349" s="48">
        <v>0</v>
      </c>
      <c r="AQ349" s="48">
        <f t="shared" si="49"/>
        <v>6</v>
      </c>
      <c r="AR349" s="48">
        <f t="shared" si="50"/>
        <v>0</v>
      </c>
      <c r="AT349" s="61">
        <f t="shared" si="51"/>
        <v>127.52093058152333</v>
      </c>
      <c r="AU349" s="48">
        <f t="shared" si="52"/>
        <v>0</v>
      </c>
    </row>
    <row r="350" spans="1:47" outlineLevel="1" x14ac:dyDescent="0.2">
      <c r="A350" s="48">
        <v>4</v>
      </c>
      <c r="B350" s="48">
        <v>2</v>
      </c>
      <c r="C350" s="48" t="s">
        <v>505</v>
      </c>
      <c r="D350" s="48">
        <v>5</v>
      </c>
      <c r="E350" s="47" t="s">
        <v>541</v>
      </c>
      <c r="G350" s="48" t="s">
        <v>503</v>
      </c>
      <c r="H350" s="48">
        <v>1</v>
      </c>
      <c r="I350" s="48">
        <v>0</v>
      </c>
      <c r="K350" s="48" t="s">
        <v>501</v>
      </c>
      <c r="L350" s="48">
        <v>0</v>
      </c>
      <c r="M350" s="48">
        <v>0</v>
      </c>
      <c r="O350" s="48" t="s">
        <v>502</v>
      </c>
      <c r="P350" s="48">
        <v>0</v>
      </c>
      <c r="Q350" s="48">
        <v>0</v>
      </c>
      <c r="S350" s="48" t="s">
        <v>507</v>
      </c>
      <c r="T350" s="48">
        <v>0</v>
      </c>
      <c r="U350" s="48">
        <v>0</v>
      </c>
      <c r="W350" s="48" t="s">
        <v>506</v>
      </c>
      <c r="X350" s="48">
        <v>0</v>
      </c>
      <c r="Y350" s="48">
        <v>0</v>
      </c>
      <c r="AA350" s="48" t="s">
        <v>510</v>
      </c>
      <c r="AB350" s="48">
        <v>0</v>
      </c>
      <c r="AC350" s="48">
        <v>0</v>
      </c>
      <c r="AE350" s="48" t="s">
        <v>509</v>
      </c>
      <c r="AF350" s="48">
        <v>0</v>
      </c>
      <c r="AG350" s="48">
        <v>0</v>
      </c>
      <c r="AI350" s="48" t="s">
        <v>504</v>
      </c>
      <c r="AJ350" s="48">
        <v>0</v>
      </c>
      <c r="AK350" s="48">
        <v>0</v>
      </c>
      <c r="AM350" s="48" t="s">
        <v>508</v>
      </c>
      <c r="AN350" s="48">
        <v>0</v>
      </c>
      <c r="AO350" s="48">
        <v>0</v>
      </c>
      <c r="AQ350" s="48">
        <f t="shared" si="49"/>
        <v>6</v>
      </c>
      <c r="AR350" s="48">
        <f t="shared" si="50"/>
        <v>0</v>
      </c>
      <c r="AT350" s="61">
        <f t="shared" si="51"/>
        <v>127.52093058152333</v>
      </c>
      <c r="AU350" s="48">
        <f t="shared" si="52"/>
        <v>0</v>
      </c>
    </row>
    <row r="351" spans="1:47" outlineLevel="1" x14ac:dyDescent="0.2">
      <c r="A351" s="48">
        <v>4</v>
      </c>
      <c r="B351" s="48">
        <v>3</v>
      </c>
      <c r="C351" s="48" t="s">
        <v>505</v>
      </c>
      <c r="D351" s="48">
        <v>5</v>
      </c>
      <c r="E351" s="47" t="s">
        <v>541</v>
      </c>
      <c r="G351" s="48" t="s">
        <v>503</v>
      </c>
      <c r="H351" s="48">
        <v>1</v>
      </c>
      <c r="I351" s="48">
        <v>0</v>
      </c>
      <c r="K351" s="48" t="s">
        <v>501</v>
      </c>
      <c r="L351" s="48">
        <v>0</v>
      </c>
      <c r="M351" s="48">
        <v>0</v>
      </c>
      <c r="O351" s="48" t="s">
        <v>502</v>
      </c>
      <c r="P351" s="48">
        <v>0</v>
      </c>
      <c r="Q351" s="48">
        <v>0</v>
      </c>
      <c r="S351" s="48" t="s">
        <v>507</v>
      </c>
      <c r="T351" s="48">
        <v>0</v>
      </c>
      <c r="U351" s="48">
        <v>0</v>
      </c>
      <c r="W351" s="48" t="s">
        <v>506</v>
      </c>
      <c r="X351" s="48">
        <v>0</v>
      </c>
      <c r="Y351" s="48">
        <v>0</v>
      </c>
      <c r="AA351" s="48" t="s">
        <v>510</v>
      </c>
      <c r="AB351" s="48">
        <v>0</v>
      </c>
      <c r="AC351" s="48">
        <v>0</v>
      </c>
      <c r="AE351" s="48" t="s">
        <v>509</v>
      </c>
      <c r="AF351" s="48">
        <v>0</v>
      </c>
      <c r="AG351" s="48">
        <v>0</v>
      </c>
      <c r="AI351" s="48" t="s">
        <v>504</v>
      </c>
      <c r="AJ351" s="48">
        <v>0</v>
      </c>
      <c r="AK351" s="48">
        <v>0</v>
      </c>
      <c r="AM351" s="48" t="s">
        <v>508</v>
      </c>
      <c r="AN351" s="48">
        <v>0</v>
      </c>
      <c r="AO351" s="48">
        <v>0</v>
      </c>
      <c r="AQ351" s="48">
        <f t="shared" si="49"/>
        <v>6</v>
      </c>
      <c r="AR351" s="48">
        <f t="shared" si="50"/>
        <v>0</v>
      </c>
      <c r="AT351" s="61">
        <f t="shared" si="51"/>
        <v>127.52093058152333</v>
      </c>
      <c r="AU351" s="48">
        <f t="shared" si="52"/>
        <v>0</v>
      </c>
    </row>
    <row r="352" spans="1:47" outlineLevel="1" x14ac:dyDescent="0.2">
      <c r="A352" s="48">
        <v>4</v>
      </c>
      <c r="B352" s="48">
        <v>4</v>
      </c>
      <c r="C352" s="48" t="s">
        <v>505</v>
      </c>
      <c r="D352" s="48">
        <v>5</v>
      </c>
      <c r="E352" s="47" t="s">
        <v>541</v>
      </c>
      <c r="G352" s="48" t="s">
        <v>503</v>
      </c>
      <c r="H352" s="48">
        <v>1</v>
      </c>
      <c r="I352" s="48">
        <v>0</v>
      </c>
      <c r="K352" s="48" t="s">
        <v>501</v>
      </c>
      <c r="L352" s="48">
        <v>0</v>
      </c>
      <c r="M352" s="48">
        <v>0</v>
      </c>
      <c r="O352" s="48" t="s">
        <v>502</v>
      </c>
      <c r="P352" s="48">
        <v>0</v>
      </c>
      <c r="Q352" s="48">
        <v>0</v>
      </c>
      <c r="S352" s="48" t="s">
        <v>507</v>
      </c>
      <c r="T352" s="48">
        <v>0</v>
      </c>
      <c r="U352" s="48">
        <v>0</v>
      </c>
      <c r="W352" s="48" t="s">
        <v>506</v>
      </c>
      <c r="X352" s="48">
        <v>0</v>
      </c>
      <c r="Y352" s="48">
        <v>0</v>
      </c>
      <c r="AA352" s="48" t="s">
        <v>510</v>
      </c>
      <c r="AB352" s="48">
        <v>0</v>
      </c>
      <c r="AC352" s="48">
        <v>0</v>
      </c>
      <c r="AE352" s="48" t="s">
        <v>509</v>
      </c>
      <c r="AF352" s="48">
        <v>0</v>
      </c>
      <c r="AG352" s="48">
        <v>0</v>
      </c>
      <c r="AI352" s="48" t="s">
        <v>504</v>
      </c>
      <c r="AJ352" s="48">
        <v>0</v>
      </c>
      <c r="AK352" s="48">
        <v>0</v>
      </c>
      <c r="AM352" s="48" t="s">
        <v>508</v>
      </c>
      <c r="AN352" s="48">
        <v>0</v>
      </c>
      <c r="AO352" s="48">
        <v>0</v>
      </c>
      <c r="AQ352" s="48">
        <f t="shared" si="49"/>
        <v>6</v>
      </c>
      <c r="AR352" s="48">
        <f t="shared" si="50"/>
        <v>0</v>
      </c>
      <c r="AT352" s="61">
        <f t="shared" si="51"/>
        <v>127.52093058152333</v>
      </c>
      <c r="AU352" s="48">
        <f t="shared" si="52"/>
        <v>0</v>
      </c>
    </row>
    <row r="353" spans="1:47" outlineLevel="1" x14ac:dyDescent="0.2">
      <c r="A353" s="48">
        <v>4</v>
      </c>
      <c r="B353" s="48">
        <v>5</v>
      </c>
      <c r="C353" s="48" t="s">
        <v>505</v>
      </c>
      <c r="D353" s="48">
        <v>5</v>
      </c>
      <c r="E353" s="47" t="s">
        <v>541</v>
      </c>
      <c r="G353" s="48" t="s">
        <v>503</v>
      </c>
      <c r="H353" s="48">
        <v>1</v>
      </c>
      <c r="I353" s="48">
        <v>0</v>
      </c>
      <c r="K353" s="48" t="s">
        <v>501</v>
      </c>
      <c r="L353" s="48">
        <v>0</v>
      </c>
      <c r="M353" s="48">
        <v>0</v>
      </c>
      <c r="O353" s="48" t="s">
        <v>502</v>
      </c>
      <c r="P353" s="48">
        <v>0</v>
      </c>
      <c r="Q353" s="48">
        <v>0</v>
      </c>
      <c r="S353" s="48" t="s">
        <v>507</v>
      </c>
      <c r="T353" s="48">
        <v>0</v>
      </c>
      <c r="U353" s="48">
        <v>0</v>
      </c>
      <c r="W353" s="48" t="s">
        <v>506</v>
      </c>
      <c r="X353" s="48">
        <v>0</v>
      </c>
      <c r="Y353" s="48">
        <v>0</v>
      </c>
      <c r="AA353" s="48" t="s">
        <v>510</v>
      </c>
      <c r="AB353" s="48">
        <v>0</v>
      </c>
      <c r="AC353" s="48">
        <v>0</v>
      </c>
      <c r="AE353" s="48" t="s">
        <v>509</v>
      </c>
      <c r="AF353" s="48">
        <v>0</v>
      </c>
      <c r="AG353" s="48">
        <v>0</v>
      </c>
      <c r="AI353" s="48" t="s">
        <v>504</v>
      </c>
      <c r="AJ353" s="48">
        <v>0</v>
      </c>
      <c r="AK353" s="48">
        <v>0</v>
      </c>
      <c r="AM353" s="48" t="s">
        <v>508</v>
      </c>
      <c r="AN353" s="48">
        <v>0</v>
      </c>
      <c r="AO353" s="48">
        <v>0</v>
      </c>
      <c r="AQ353" s="48">
        <f t="shared" si="49"/>
        <v>6</v>
      </c>
      <c r="AR353" s="48">
        <f t="shared" si="50"/>
        <v>0</v>
      </c>
      <c r="AT353" s="61">
        <f t="shared" si="51"/>
        <v>127.52093058152333</v>
      </c>
      <c r="AU353" s="48">
        <f t="shared" si="52"/>
        <v>0</v>
      </c>
    </row>
    <row r="354" spans="1:47" outlineLevel="1" x14ac:dyDescent="0.2">
      <c r="A354" s="48">
        <v>4</v>
      </c>
      <c r="B354" s="48">
        <v>6</v>
      </c>
      <c r="C354" s="48" t="s">
        <v>505</v>
      </c>
      <c r="D354" s="48">
        <v>5</v>
      </c>
      <c r="E354" s="47" t="s">
        <v>541</v>
      </c>
      <c r="G354" s="48" t="s">
        <v>503</v>
      </c>
      <c r="H354" s="48">
        <v>1</v>
      </c>
      <c r="I354" s="48">
        <v>0</v>
      </c>
      <c r="K354" s="48" t="s">
        <v>501</v>
      </c>
      <c r="L354" s="48">
        <v>0</v>
      </c>
      <c r="M354" s="48">
        <v>0</v>
      </c>
      <c r="O354" s="48" t="s">
        <v>502</v>
      </c>
      <c r="P354" s="48">
        <v>0</v>
      </c>
      <c r="Q354" s="48">
        <v>0</v>
      </c>
      <c r="S354" s="48" t="s">
        <v>507</v>
      </c>
      <c r="T354" s="48">
        <v>0</v>
      </c>
      <c r="U354" s="48">
        <v>0</v>
      </c>
      <c r="W354" s="48" t="s">
        <v>506</v>
      </c>
      <c r="X354" s="48">
        <v>0</v>
      </c>
      <c r="Y354" s="48">
        <v>0</v>
      </c>
      <c r="AA354" s="48" t="s">
        <v>510</v>
      </c>
      <c r="AB354" s="48">
        <v>0</v>
      </c>
      <c r="AC354" s="48">
        <v>0</v>
      </c>
      <c r="AE354" s="48" t="s">
        <v>509</v>
      </c>
      <c r="AF354" s="48">
        <v>0</v>
      </c>
      <c r="AG354" s="48">
        <v>0</v>
      </c>
      <c r="AI354" s="48" t="s">
        <v>504</v>
      </c>
      <c r="AJ354" s="48">
        <v>0</v>
      </c>
      <c r="AK354" s="48">
        <v>0</v>
      </c>
      <c r="AM354" s="48" t="s">
        <v>508</v>
      </c>
      <c r="AN354" s="48">
        <v>0</v>
      </c>
      <c r="AO354" s="48">
        <v>0</v>
      </c>
      <c r="AQ354" s="48">
        <f t="shared" si="49"/>
        <v>6</v>
      </c>
      <c r="AR354" s="48">
        <f t="shared" si="50"/>
        <v>0</v>
      </c>
      <c r="AT354" s="61">
        <f t="shared" si="51"/>
        <v>127.52093058152333</v>
      </c>
      <c r="AU354" s="48">
        <f t="shared" si="52"/>
        <v>0</v>
      </c>
    </row>
    <row r="355" spans="1:47" outlineLevel="1" x14ac:dyDescent="0.2">
      <c r="A355" s="48">
        <v>4</v>
      </c>
      <c r="B355" s="48">
        <v>7</v>
      </c>
      <c r="C355" s="48" t="s">
        <v>505</v>
      </c>
      <c r="D355" s="48">
        <v>5</v>
      </c>
      <c r="E355" s="47" t="s">
        <v>541</v>
      </c>
      <c r="G355" s="48" t="s">
        <v>503</v>
      </c>
      <c r="H355" s="48">
        <v>1</v>
      </c>
      <c r="I355" s="48">
        <v>0</v>
      </c>
      <c r="K355" s="48" t="s">
        <v>501</v>
      </c>
      <c r="L355" s="48">
        <v>0</v>
      </c>
      <c r="M355" s="48">
        <v>0</v>
      </c>
      <c r="O355" s="48" t="s">
        <v>502</v>
      </c>
      <c r="P355" s="48">
        <v>0</v>
      </c>
      <c r="Q355" s="48">
        <v>0</v>
      </c>
      <c r="S355" s="48" t="s">
        <v>507</v>
      </c>
      <c r="T355" s="48">
        <v>0</v>
      </c>
      <c r="U355" s="48">
        <v>0</v>
      </c>
      <c r="W355" s="48" t="s">
        <v>506</v>
      </c>
      <c r="X355" s="48">
        <v>0</v>
      </c>
      <c r="Y355" s="48">
        <v>0</v>
      </c>
      <c r="AA355" s="48" t="s">
        <v>510</v>
      </c>
      <c r="AB355" s="48">
        <v>0</v>
      </c>
      <c r="AC355" s="48">
        <v>0</v>
      </c>
      <c r="AE355" s="48" t="s">
        <v>509</v>
      </c>
      <c r="AF355" s="48">
        <v>0</v>
      </c>
      <c r="AG355" s="48">
        <v>0</v>
      </c>
      <c r="AI355" s="48" t="s">
        <v>504</v>
      </c>
      <c r="AJ355" s="48">
        <v>0</v>
      </c>
      <c r="AK355" s="48">
        <v>0</v>
      </c>
      <c r="AM355" s="48" t="s">
        <v>508</v>
      </c>
      <c r="AN355" s="48">
        <v>0</v>
      </c>
      <c r="AO355" s="48">
        <v>0</v>
      </c>
      <c r="AQ355" s="48">
        <f t="shared" si="49"/>
        <v>6</v>
      </c>
      <c r="AR355" s="48">
        <f t="shared" si="50"/>
        <v>0</v>
      </c>
      <c r="AT355" s="61">
        <f t="shared" si="51"/>
        <v>127.52093058152333</v>
      </c>
      <c r="AU355" s="48">
        <f t="shared" si="52"/>
        <v>0</v>
      </c>
    </row>
    <row r="356" spans="1:47" outlineLevel="1" x14ac:dyDescent="0.2">
      <c r="A356" s="48">
        <v>4</v>
      </c>
      <c r="B356" s="48">
        <v>8</v>
      </c>
      <c r="C356" s="48" t="s">
        <v>505</v>
      </c>
      <c r="D356" s="48">
        <v>5</v>
      </c>
      <c r="E356" s="47" t="s">
        <v>541</v>
      </c>
      <c r="G356" s="48" t="s">
        <v>503</v>
      </c>
      <c r="H356" s="48">
        <v>1</v>
      </c>
      <c r="I356" s="48">
        <v>0</v>
      </c>
      <c r="K356" s="48" t="s">
        <v>501</v>
      </c>
      <c r="L356" s="48">
        <v>0</v>
      </c>
      <c r="M356" s="48">
        <v>0</v>
      </c>
      <c r="O356" s="48" t="s">
        <v>502</v>
      </c>
      <c r="P356" s="48">
        <v>0</v>
      </c>
      <c r="Q356" s="48">
        <v>0</v>
      </c>
      <c r="S356" s="48" t="s">
        <v>507</v>
      </c>
      <c r="T356" s="48">
        <v>0</v>
      </c>
      <c r="U356" s="48">
        <v>0</v>
      </c>
      <c r="W356" s="48" t="s">
        <v>506</v>
      </c>
      <c r="X356" s="48">
        <v>0</v>
      </c>
      <c r="Y356" s="48">
        <v>0</v>
      </c>
      <c r="AA356" s="48" t="s">
        <v>510</v>
      </c>
      <c r="AB356" s="48">
        <v>0</v>
      </c>
      <c r="AC356" s="48">
        <v>0</v>
      </c>
      <c r="AE356" s="48" t="s">
        <v>509</v>
      </c>
      <c r="AF356" s="48">
        <v>0</v>
      </c>
      <c r="AG356" s="48">
        <v>0</v>
      </c>
      <c r="AI356" s="48" t="s">
        <v>504</v>
      </c>
      <c r="AJ356" s="48">
        <v>0</v>
      </c>
      <c r="AK356" s="48">
        <v>0</v>
      </c>
      <c r="AM356" s="48" t="s">
        <v>508</v>
      </c>
      <c r="AN356" s="48">
        <v>0</v>
      </c>
      <c r="AO356" s="48">
        <v>0</v>
      </c>
      <c r="AQ356" s="48">
        <f t="shared" si="49"/>
        <v>6</v>
      </c>
      <c r="AR356" s="48">
        <f t="shared" si="50"/>
        <v>0</v>
      </c>
      <c r="AT356" s="61">
        <f t="shared" si="51"/>
        <v>127.52093058152333</v>
      </c>
      <c r="AU356" s="48">
        <f t="shared" si="52"/>
        <v>0</v>
      </c>
    </row>
    <row r="357" spans="1:47" outlineLevel="1" x14ac:dyDescent="0.2">
      <c r="A357" s="48">
        <v>4</v>
      </c>
      <c r="B357" s="48">
        <v>9</v>
      </c>
      <c r="C357" s="48" t="s">
        <v>505</v>
      </c>
      <c r="D357" s="48">
        <v>5</v>
      </c>
      <c r="E357" s="47" t="s">
        <v>541</v>
      </c>
      <c r="G357" s="48" t="s">
        <v>503</v>
      </c>
      <c r="H357" s="48">
        <v>1</v>
      </c>
      <c r="I357" s="48">
        <v>0</v>
      </c>
      <c r="K357" s="48" t="s">
        <v>501</v>
      </c>
      <c r="L357" s="48">
        <v>0</v>
      </c>
      <c r="M357" s="48">
        <v>0</v>
      </c>
      <c r="O357" s="48" t="s">
        <v>502</v>
      </c>
      <c r="P357" s="48">
        <v>0</v>
      </c>
      <c r="Q357" s="48">
        <v>0</v>
      </c>
      <c r="S357" s="48" t="s">
        <v>507</v>
      </c>
      <c r="T357" s="48">
        <v>0</v>
      </c>
      <c r="U357" s="48">
        <v>0</v>
      </c>
      <c r="W357" s="48" t="s">
        <v>506</v>
      </c>
      <c r="X357" s="48">
        <v>0</v>
      </c>
      <c r="Y357" s="48">
        <v>0</v>
      </c>
      <c r="AA357" s="48" t="s">
        <v>510</v>
      </c>
      <c r="AB357" s="48">
        <v>0</v>
      </c>
      <c r="AC357" s="48">
        <v>0</v>
      </c>
      <c r="AE357" s="48" t="s">
        <v>509</v>
      </c>
      <c r="AF357" s="48">
        <v>0</v>
      </c>
      <c r="AG357" s="48">
        <v>0</v>
      </c>
      <c r="AI357" s="48" t="s">
        <v>504</v>
      </c>
      <c r="AJ357" s="48">
        <v>0</v>
      </c>
      <c r="AK357" s="48">
        <v>0</v>
      </c>
      <c r="AM357" s="48" t="s">
        <v>508</v>
      </c>
      <c r="AN357" s="48">
        <v>0</v>
      </c>
      <c r="AO357" s="48">
        <v>0</v>
      </c>
      <c r="AQ357" s="48">
        <f t="shared" si="49"/>
        <v>6</v>
      </c>
      <c r="AR357" s="48">
        <f t="shared" si="50"/>
        <v>0</v>
      </c>
      <c r="AT357" s="61">
        <f t="shared" si="51"/>
        <v>127.52093058152333</v>
      </c>
      <c r="AU357" s="48">
        <f t="shared" si="52"/>
        <v>0</v>
      </c>
    </row>
    <row r="358" spans="1:47" outlineLevel="1" x14ac:dyDescent="0.2">
      <c r="A358" s="48">
        <v>4</v>
      </c>
      <c r="B358" s="48">
        <v>10</v>
      </c>
      <c r="C358" s="48" t="s">
        <v>505</v>
      </c>
      <c r="D358" s="48">
        <v>5</v>
      </c>
      <c r="E358" s="47" t="s">
        <v>541</v>
      </c>
      <c r="G358" s="48" t="s">
        <v>503</v>
      </c>
      <c r="H358" s="48">
        <v>1</v>
      </c>
      <c r="I358" s="48">
        <v>0</v>
      </c>
      <c r="K358" s="48" t="s">
        <v>501</v>
      </c>
      <c r="L358" s="48">
        <v>0</v>
      </c>
      <c r="M358" s="48">
        <v>0</v>
      </c>
      <c r="O358" s="48" t="s">
        <v>502</v>
      </c>
      <c r="P358" s="48">
        <v>0</v>
      </c>
      <c r="Q358" s="48">
        <v>0</v>
      </c>
      <c r="S358" s="48" t="s">
        <v>507</v>
      </c>
      <c r="T358" s="48">
        <v>0</v>
      </c>
      <c r="U358" s="48">
        <v>0</v>
      </c>
      <c r="W358" s="48" t="s">
        <v>506</v>
      </c>
      <c r="X358" s="48">
        <v>0</v>
      </c>
      <c r="Y358" s="48">
        <v>0</v>
      </c>
      <c r="AA358" s="48" t="s">
        <v>510</v>
      </c>
      <c r="AB358" s="48">
        <v>0</v>
      </c>
      <c r="AC358" s="48">
        <v>0</v>
      </c>
      <c r="AE358" s="48" t="s">
        <v>509</v>
      </c>
      <c r="AF358" s="48">
        <v>0</v>
      </c>
      <c r="AG358" s="48">
        <v>0</v>
      </c>
      <c r="AI358" s="48" t="s">
        <v>504</v>
      </c>
      <c r="AJ358" s="48">
        <v>0</v>
      </c>
      <c r="AK358" s="48">
        <v>0</v>
      </c>
      <c r="AM358" s="48" t="s">
        <v>508</v>
      </c>
      <c r="AN358" s="48">
        <v>0</v>
      </c>
      <c r="AO358" s="48">
        <v>0</v>
      </c>
      <c r="AQ358" s="48">
        <f t="shared" si="49"/>
        <v>6</v>
      </c>
      <c r="AR358" s="48">
        <f t="shared" si="50"/>
        <v>0</v>
      </c>
      <c r="AT358" s="61">
        <f t="shared" si="51"/>
        <v>127.52093058152333</v>
      </c>
      <c r="AU358" s="48">
        <f t="shared" si="52"/>
        <v>0</v>
      </c>
    </row>
    <row r="359" spans="1:47" outlineLevel="1" x14ac:dyDescent="0.2">
      <c r="A359" s="48">
        <v>4</v>
      </c>
      <c r="B359" s="48">
        <v>11</v>
      </c>
      <c r="C359" s="48" t="s">
        <v>505</v>
      </c>
      <c r="D359" s="48">
        <v>5</v>
      </c>
      <c r="E359" s="47" t="s">
        <v>541</v>
      </c>
      <c r="G359" s="48" t="s">
        <v>503</v>
      </c>
      <c r="H359" s="48">
        <v>1</v>
      </c>
      <c r="I359" s="48">
        <v>0</v>
      </c>
      <c r="K359" s="48" t="s">
        <v>501</v>
      </c>
      <c r="L359" s="48">
        <v>0</v>
      </c>
      <c r="M359" s="48">
        <v>0</v>
      </c>
      <c r="O359" s="48" t="s">
        <v>502</v>
      </c>
      <c r="P359" s="48">
        <v>0</v>
      </c>
      <c r="Q359" s="48">
        <v>0</v>
      </c>
      <c r="S359" s="48" t="s">
        <v>507</v>
      </c>
      <c r="T359" s="48">
        <v>0</v>
      </c>
      <c r="U359" s="48">
        <v>0</v>
      </c>
      <c r="W359" s="48" t="s">
        <v>506</v>
      </c>
      <c r="X359" s="48">
        <v>0</v>
      </c>
      <c r="Y359" s="48">
        <v>0</v>
      </c>
      <c r="AA359" s="48" t="s">
        <v>510</v>
      </c>
      <c r="AB359" s="48">
        <v>0</v>
      </c>
      <c r="AC359" s="48">
        <v>0</v>
      </c>
      <c r="AE359" s="48" t="s">
        <v>509</v>
      </c>
      <c r="AF359" s="48">
        <v>0</v>
      </c>
      <c r="AG359" s="48">
        <v>0</v>
      </c>
      <c r="AI359" s="48" t="s">
        <v>504</v>
      </c>
      <c r="AJ359" s="48">
        <v>0</v>
      </c>
      <c r="AK359" s="48">
        <v>0</v>
      </c>
      <c r="AM359" s="48" t="s">
        <v>508</v>
      </c>
      <c r="AN359" s="48">
        <v>0</v>
      </c>
      <c r="AO359" s="48">
        <v>0</v>
      </c>
      <c r="AQ359" s="48">
        <f t="shared" si="49"/>
        <v>6</v>
      </c>
      <c r="AR359" s="48">
        <f t="shared" si="50"/>
        <v>0</v>
      </c>
      <c r="AT359" s="61">
        <f t="shared" si="51"/>
        <v>127.52093058152333</v>
      </c>
      <c r="AU359" s="48">
        <f t="shared" si="52"/>
        <v>0</v>
      </c>
    </row>
    <row r="360" spans="1:47" outlineLevel="1" x14ac:dyDescent="0.2">
      <c r="A360" s="48">
        <v>4</v>
      </c>
      <c r="B360" s="48">
        <v>12</v>
      </c>
      <c r="C360" s="48" t="s">
        <v>505</v>
      </c>
      <c r="D360" s="48">
        <v>5</v>
      </c>
      <c r="E360" s="47" t="s">
        <v>541</v>
      </c>
      <c r="G360" s="48" t="s">
        <v>503</v>
      </c>
      <c r="H360" s="48">
        <v>1</v>
      </c>
      <c r="I360" s="48">
        <v>0</v>
      </c>
      <c r="K360" s="48" t="s">
        <v>501</v>
      </c>
      <c r="L360" s="48">
        <v>0</v>
      </c>
      <c r="M360" s="48">
        <v>0</v>
      </c>
      <c r="O360" s="48" t="s">
        <v>502</v>
      </c>
      <c r="P360" s="48">
        <v>0</v>
      </c>
      <c r="Q360" s="48">
        <v>0</v>
      </c>
      <c r="S360" s="48" t="s">
        <v>507</v>
      </c>
      <c r="T360" s="48">
        <v>0</v>
      </c>
      <c r="U360" s="48">
        <v>0</v>
      </c>
      <c r="W360" s="48" t="s">
        <v>506</v>
      </c>
      <c r="X360" s="48">
        <v>0</v>
      </c>
      <c r="Y360" s="48">
        <v>0</v>
      </c>
      <c r="AA360" s="48" t="s">
        <v>510</v>
      </c>
      <c r="AB360" s="48">
        <v>0</v>
      </c>
      <c r="AC360" s="48">
        <v>0</v>
      </c>
      <c r="AE360" s="48" t="s">
        <v>509</v>
      </c>
      <c r="AF360" s="48">
        <v>0</v>
      </c>
      <c r="AG360" s="48">
        <v>0</v>
      </c>
      <c r="AI360" s="48" t="s">
        <v>504</v>
      </c>
      <c r="AJ360" s="48">
        <v>0</v>
      </c>
      <c r="AK360" s="48">
        <v>0</v>
      </c>
      <c r="AM360" s="48" t="s">
        <v>508</v>
      </c>
      <c r="AN360" s="48">
        <v>0</v>
      </c>
      <c r="AO360" s="48">
        <v>0</v>
      </c>
      <c r="AQ360" s="48">
        <f t="shared" si="49"/>
        <v>6</v>
      </c>
      <c r="AR360" s="48">
        <f t="shared" si="50"/>
        <v>0</v>
      </c>
      <c r="AT360" s="61">
        <f t="shared" si="51"/>
        <v>127.52093058152333</v>
      </c>
      <c r="AU360" s="48">
        <f t="shared" si="52"/>
        <v>0</v>
      </c>
    </row>
    <row r="361" spans="1:47" outlineLevel="1" x14ac:dyDescent="0.2">
      <c r="A361" s="48">
        <v>4</v>
      </c>
      <c r="B361" s="48">
        <v>13</v>
      </c>
      <c r="C361" s="48" t="s">
        <v>505</v>
      </c>
      <c r="D361" s="48">
        <v>5</v>
      </c>
      <c r="E361" s="47" t="s">
        <v>541</v>
      </c>
      <c r="G361" s="48" t="s">
        <v>503</v>
      </c>
      <c r="H361" s="48">
        <v>1</v>
      </c>
      <c r="I361" s="48">
        <v>0</v>
      </c>
      <c r="K361" s="48" t="s">
        <v>501</v>
      </c>
      <c r="L361" s="48">
        <v>0</v>
      </c>
      <c r="M361" s="48">
        <v>0</v>
      </c>
      <c r="O361" s="48" t="s">
        <v>502</v>
      </c>
      <c r="P361" s="48">
        <v>0</v>
      </c>
      <c r="Q361" s="48">
        <v>0</v>
      </c>
      <c r="S361" s="48" t="s">
        <v>507</v>
      </c>
      <c r="T361" s="48">
        <v>0</v>
      </c>
      <c r="U361" s="48">
        <v>0</v>
      </c>
      <c r="W361" s="48" t="s">
        <v>506</v>
      </c>
      <c r="X361" s="48">
        <v>0</v>
      </c>
      <c r="Y361" s="48">
        <v>0</v>
      </c>
      <c r="AA361" s="48" t="s">
        <v>510</v>
      </c>
      <c r="AB361" s="48">
        <v>0</v>
      </c>
      <c r="AC361" s="48">
        <v>0</v>
      </c>
      <c r="AE361" s="48" t="s">
        <v>509</v>
      </c>
      <c r="AF361" s="48">
        <v>0</v>
      </c>
      <c r="AG361" s="48">
        <v>0</v>
      </c>
      <c r="AI361" s="48" t="s">
        <v>504</v>
      </c>
      <c r="AJ361" s="48">
        <v>0</v>
      </c>
      <c r="AK361" s="48">
        <v>0</v>
      </c>
      <c r="AM361" s="48" t="s">
        <v>508</v>
      </c>
      <c r="AN361" s="48">
        <v>0</v>
      </c>
      <c r="AO361" s="48">
        <v>0</v>
      </c>
      <c r="AQ361" s="48">
        <f t="shared" si="49"/>
        <v>6</v>
      </c>
      <c r="AR361" s="48">
        <f t="shared" si="50"/>
        <v>0</v>
      </c>
      <c r="AT361" s="61">
        <f t="shared" si="51"/>
        <v>127.52093058152333</v>
      </c>
      <c r="AU361" s="48">
        <f t="shared" si="52"/>
        <v>0</v>
      </c>
    </row>
    <row r="362" spans="1:47" outlineLevel="1" x14ac:dyDescent="0.2">
      <c r="A362" s="48">
        <v>4</v>
      </c>
      <c r="B362" s="48">
        <v>14</v>
      </c>
      <c r="C362" s="48" t="s">
        <v>505</v>
      </c>
      <c r="D362" s="48">
        <v>5</v>
      </c>
      <c r="E362" s="47" t="s">
        <v>541</v>
      </c>
      <c r="G362" s="48" t="s">
        <v>503</v>
      </c>
      <c r="H362" s="48">
        <v>1</v>
      </c>
      <c r="I362" s="48">
        <v>0</v>
      </c>
      <c r="K362" s="48" t="s">
        <v>501</v>
      </c>
      <c r="L362" s="48">
        <v>0</v>
      </c>
      <c r="M362" s="48">
        <v>0</v>
      </c>
      <c r="O362" s="48" t="s">
        <v>502</v>
      </c>
      <c r="P362" s="48">
        <v>0</v>
      </c>
      <c r="Q362" s="48">
        <v>0</v>
      </c>
      <c r="S362" s="48" t="s">
        <v>507</v>
      </c>
      <c r="T362" s="48">
        <v>0</v>
      </c>
      <c r="U362" s="48">
        <v>0</v>
      </c>
      <c r="W362" s="48" t="s">
        <v>506</v>
      </c>
      <c r="X362" s="48">
        <v>0</v>
      </c>
      <c r="Y362" s="48">
        <v>0</v>
      </c>
      <c r="AA362" s="48" t="s">
        <v>510</v>
      </c>
      <c r="AB362" s="48">
        <v>0</v>
      </c>
      <c r="AC362" s="48">
        <v>0</v>
      </c>
      <c r="AE362" s="48" t="s">
        <v>509</v>
      </c>
      <c r="AF362" s="48">
        <v>0</v>
      </c>
      <c r="AG362" s="48">
        <v>0</v>
      </c>
      <c r="AI362" s="48" t="s">
        <v>504</v>
      </c>
      <c r="AJ362" s="48">
        <v>0</v>
      </c>
      <c r="AK362" s="48">
        <v>0</v>
      </c>
      <c r="AM362" s="48" t="s">
        <v>508</v>
      </c>
      <c r="AN362" s="48">
        <v>0</v>
      </c>
      <c r="AO362" s="48">
        <v>0</v>
      </c>
      <c r="AQ362" s="48">
        <f t="shared" si="49"/>
        <v>6</v>
      </c>
      <c r="AR362" s="48">
        <f t="shared" si="50"/>
        <v>0</v>
      </c>
      <c r="AT362" s="61">
        <f t="shared" si="51"/>
        <v>127.52093058152333</v>
      </c>
      <c r="AU362" s="48">
        <f t="shared" si="52"/>
        <v>0</v>
      </c>
    </row>
    <row r="363" spans="1:47" outlineLevel="1" x14ac:dyDescent="0.2">
      <c r="A363" s="48">
        <v>4</v>
      </c>
      <c r="B363" s="48">
        <v>15</v>
      </c>
      <c r="C363" s="48" t="s">
        <v>505</v>
      </c>
      <c r="D363" s="48">
        <v>5</v>
      </c>
      <c r="E363" s="47" t="s">
        <v>541</v>
      </c>
      <c r="G363" s="48" t="s">
        <v>503</v>
      </c>
      <c r="H363" s="48">
        <v>1</v>
      </c>
      <c r="I363" s="48">
        <v>0</v>
      </c>
      <c r="K363" s="48" t="s">
        <v>501</v>
      </c>
      <c r="L363" s="48">
        <v>0</v>
      </c>
      <c r="M363" s="48">
        <v>0</v>
      </c>
      <c r="O363" s="48" t="s">
        <v>502</v>
      </c>
      <c r="P363" s="48">
        <v>0</v>
      </c>
      <c r="Q363" s="48">
        <v>0</v>
      </c>
      <c r="S363" s="48" t="s">
        <v>507</v>
      </c>
      <c r="T363" s="48">
        <v>0</v>
      </c>
      <c r="U363" s="48">
        <v>0</v>
      </c>
      <c r="W363" s="48" t="s">
        <v>506</v>
      </c>
      <c r="X363" s="48">
        <v>0</v>
      </c>
      <c r="Y363" s="48">
        <v>0</v>
      </c>
      <c r="AA363" s="48" t="s">
        <v>510</v>
      </c>
      <c r="AB363" s="48">
        <v>0</v>
      </c>
      <c r="AC363" s="48">
        <v>0</v>
      </c>
      <c r="AE363" s="48" t="s">
        <v>509</v>
      </c>
      <c r="AF363" s="48">
        <v>0</v>
      </c>
      <c r="AG363" s="48">
        <v>0</v>
      </c>
      <c r="AI363" s="48" t="s">
        <v>504</v>
      </c>
      <c r="AJ363" s="48">
        <v>0</v>
      </c>
      <c r="AK363" s="48">
        <v>0</v>
      </c>
      <c r="AM363" s="48" t="s">
        <v>508</v>
      </c>
      <c r="AN363" s="48">
        <v>0</v>
      </c>
      <c r="AO363" s="48">
        <v>0</v>
      </c>
      <c r="AQ363" s="48">
        <f t="shared" si="49"/>
        <v>6</v>
      </c>
      <c r="AR363" s="48">
        <f t="shared" si="50"/>
        <v>0</v>
      </c>
      <c r="AT363" s="61">
        <f t="shared" si="51"/>
        <v>127.52093058152333</v>
      </c>
      <c r="AU363" s="48">
        <f t="shared" si="52"/>
        <v>0</v>
      </c>
    </row>
    <row r="364" spans="1:47" outlineLevel="1" x14ac:dyDescent="0.2">
      <c r="A364" s="48">
        <v>4</v>
      </c>
      <c r="B364" s="48">
        <v>16</v>
      </c>
      <c r="C364" s="48" t="s">
        <v>505</v>
      </c>
      <c r="D364" s="48">
        <v>5</v>
      </c>
      <c r="E364" s="47" t="s">
        <v>541</v>
      </c>
      <c r="G364" s="48" t="s">
        <v>503</v>
      </c>
      <c r="H364" s="48">
        <v>1</v>
      </c>
      <c r="I364" s="48">
        <v>0</v>
      </c>
      <c r="K364" s="48" t="s">
        <v>501</v>
      </c>
      <c r="L364" s="48">
        <v>0</v>
      </c>
      <c r="M364" s="48">
        <v>0</v>
      </c>
      <c r="O364" s="48" t="s">
        <v>502</v>
      </c>
      <c r="P364" s="48">
        <v>0</v>
      </c>
      <c r="Q364" s="48">
        <v>0</v>
      </c>
      <c r="S364" s="48" t="s">
        <v>507</v>
      </c>
      <c r="T364" s="48">
        <v>0</v>
      </c>
      <c r="U364" s="48">
        <v>0</v>
      </c>
      <c r="W364" s="48" t="s">
        <v>506</v>
      </c>
      <c r="X364" s="48">
        <v>0</v>
      </c>
      <c r="Y364" s="48">
        <v>0</v>
      </c>
      <c r="AA364" s="48" t="s">
        <v>510</v>
      </c>
      <c r="AB364" s="48">
        <v>0</v>
      </c>
      <c r="AC364" s="48">
        <v>0</v>
      </c>
      <c r="AE364" s="48" t="s">
        <v>509</v>
      </c>
      <c r="AF364" s="48">
        <v>0</v>
      </c>
      <c r="AG364" s="48">
        <v>0</v>
      </c>
      <c r="AI364" s="48" t="s">
        <v>504</v>
      </c>
      <c r="AJ364" s="48">
        <v>0</v>
      </c>
      <c r="AK364" s="48">
        <v>0</v>
      </c>
      <c r="AM364" s="48" t="s">
        <v>508</v>
      </c>
      <c r="AN364" s="48">
        <v>0</v>
      </c>
      <c r="AO364" s="48">
        <v>0</v>
      </c>
      <c r="AQ364" s="48">
        <f t="shared" si="49"/>
        <v>6</v>
      </c>
      <c r="AR364" s="48">
        <f t="shared" si="50"/>
        <v>0</v>
      </c>
      <c r="AT364" s="61">
        <f t="shared" si="51"/>
        <v>127.52093058152333</v>
      </c>
      <c r="AU364" s="48">
        <f t="shared" si="52"/>
        <v>0</v>
      </c>
    </row>
    <row r="365" spans="1:47" outlineLevel="1" x14ac:dyDescent="0.2">
      <c r="A365" s="48">
        <v>4</v>
      </c>
      <c r="B365" s="48">
        <v>17</v>
      </c>
      <c r="C365" s="48" t="s">
        <v>505</v>
      </c>
      <c r="D365" s="48">
        <v>5</v>
      </c>
      <c r="E365" s="47" t="s">
        <v>541</v>
      </c>
      <c r="G365" s="48" t="s">
        <v>503</v>
      </c>
      <c r="H365" s="48">
        <v>1</v>
      </c>
      <c r="I365" s="48">
        <v>0</v>
      </c>
      <c r="K365" s="48" t="s">
        <v>501</v>
      </c>
      <c r="L365" s="48">
        <v>0</v>
      </c>
      <c r="M365" s="48">
        <v>0</v>
      </c>
      <c r="O365" s="48" t="s">
        <v>502</v>
      </c>
      <c r="P365" s="48">
        <v>0</v>
      </c>
      <c r="Q365" s="48">
        <v>0</v>
      </c>
      <c r="S365" s="48" t="s">
        <v>507</v>
      </c>
      <c r="T365" s="48">
        <v>0</v>
      </c>
      <c r="U365" s="48">
        <v>0</v>
      </c>
      <c r="W365" s="48" t="s">
        <v>506</v>
      </c>
      <c r="X365" s="48">
        <v>0</v>
      </c>
      <c r="Y365" s="48">
        <v>0</v>
      </c>
      <c r="AA365" s="48" t="s">
        <v>510</v>
      </c>
      <c r="AB365" s="48">
        <v>0</v>
      </c>
      <c r="AC365" s="48">
        <v>0</v>
      </c>
      <c r="AE365" s="48" t="s">
        <v>509</v>
      </c>
      <c r="AF365" s="48">
        <v>0</v>
      </c>
      <c r="AG365" s="48">
        <v>0</v>
      </c>
      <c r="AI365" s="48" t="s">
        <v>504</v>
      </c>
      <c r="AJ365" s="48">
        <v>0</v>
      </c>
      <c r="AK365" s="48">
        <v>0</v>
      </c>
      <c r="AM365" s="48" t="s">
        <v>508</v>
      </c>
      <c r="AN365" s="48">
        <v>0</v>
      </c>
      <c r="AO365" s="48">
        <v>0</v>
      </c>
      <c r="AQ365" s="48">
        <f t="shared" si="49"/>
        <v>6</v>
      </c>
      <c r="AR365" s="48">
        <f t="shared" si="50"/>
        <v>0</v>
      </c>
      <c r="AT365" s="61">
        <f t="shared" si="51"/>
        <v>127.52093058152333</v>
      </c>
      <c r="AU365" s="48">
        <f t="shared" si="52"/>
        <v>0</v>
      </c>
    </row>
    <row r="366" spans="1:47" outlineLevel="1" x14ac:dyDescent="0.2">
      <c r="A366" s="48">
        <v>4</v>
      </c>
      <c r="B366" s="48">
        <v>18</v>
      </c>
      <c r="C366" s="48" t="s">
        <v>505</v>
      </c>
      <c r="D366" s="48">
        <v>5</v>
      </c>
      <c r="E366" s="47" t="s">
        <v>541</v>
      </c>
      <c r="G366" s="48" t="s">
        <v>503</v>
      </c>
      <c r="H366" s="48">
        <v>1</v>
      </c>
      <c r="I366" s="48">
        <v>0</v>
      </c>
      <c r="K366" s="48" t="s">
        <v>501</v>
      </c>
      <c r="L366" s="48">
        <v>0</v>
      </c>
      <c r="M366" s="48">
        <v>0</v>
      </c>
      <c r="O366" s="48" t="s">
        <v>502</v>
      </c>
      <c r="P366" s="48">
        <v>0</v>
      </c>
      <c r="Q366" s="48">
        <v>0</v>
      </c>
      <c r="S366" s="48" t="s">
        <v>507</v>
      </c>
      <c r="T366" s="48">
        <v>0</v>
      </c>
      <c r="U366" s="48">
        <v>0</v>
      </c>
      <c r="W366" s="48" t="s">
        <v>506</v>
      </c>
      <c r="X366" s="48">
        <v>0</v>
      </c>
      <c r="Y366" s="48">
        <v>0</v>
      </c>
      <c r="AA366" s="48" t="s">
        <v>510</v>
      </c>
      <c r="AB366" s="48">
        <v>0</v>
      </c>
      <c r="AC366" s="48">
        <v>0</v>
      </c>
      <c r="AE366" s="48" t="s">
        <v>509</v>
      </c>
      <c r="AF366" s="48">
        <v>0</v>
      </c>
      <c r="AG366" s="48">
        <v>0</v>
      </c>
      <c r="AI366" s="48" t="s">
        <v>504</v>
      </c>
      <c r="AJ366" s="48">
        <v>0</v>
      </c>
      <c r="AK366" s="48">
        <v>0</v>
      </c>
      <c r="AM366" s="48" t="s">
        <v>508</v>
      </c>
      <c r="AN366" s="48">
        <v>0</v>
      </c>
      <c r="AO366" s="48">
        <v>0</v>
      </c>
      <c r="AQ366" s="48">
        <f t="shared" si="49"/>
        <v>6</v>
      </c>
      <c r="AR366" s="48">
        <f t="shared" si="50"/>
        <v>0</v>
      </c>
      <c r="AT366" s="61">
        <f t="shared" si="51"/>
        <v>127.52093058152333</v>
      </c>
      <c r="AU366" s="48">
        <f t="shared" si="52"/>
        <v>0</v>
      </c>
    </row>
    <row r="367" spans="1:47" outlineLevel="1" x14ac:dyDescent="0.2">
      <c r="A367" s="48">
        <v>4</v>
      </c>
      <c r="B367" s="48">
        <v>19</v>
      </c>
      <c r="C367" s="48" t="s">
        <v>505</v>
      </c>
      <c r="D367" s="48">
        <v>5</v>
      </c>
      <c r="E367" s="47" t="s">
        <v>541</v>
      </c>
      <c r="G367" s="48" t="s">
        <v>503</v>
      </c>
      <c r="H367" s="48">
        <v>1</v>
      </c>
      <c r="I367" s="48">
        <v>0</v>
      </c>
      <c r="K367" s="48" t="s">
        <v>501</v>
      </c>
      <c r="L367" s="48">
        <v>0</v>
      </c>
      <c r="M367" s="48">
        <v>0</v>
      </c>
      <c r="O367" s="48" t="s">
        <v>502</v>
      </c>
      <c r="P367" s="48">
        <v>0</v>
      </c>
      <c r="Q367" s="48">
        <v>0</v>
      </c>
      <c r="S367" s="48" t="s">
        <v>507</v>
      </c>
      <c r="T367" s="48">
        <v>0</v>
      </c>
      <c r="U367" s="48">
        <v>0</v>
      </c>
      <c r="W367" s="48" t="s">
        <v>506</v>
      </c>
      <c r="X367" s="48">
        <v>0</v>
      </c>
      <c r="Y367" s="48">
        <v>0</v>
      </c>
      <c r="AA367" s="48" t="s">
        <v>510</v>
      </c>
      <c r="AB367" s="48">
        <v>0</v>
      </c>
      <c r="AC367" s="48">
        <v>0</v>
      </c>
      <c r="AE367" s="48" t="s">
        <v>509</v>
      </c>
      <c r="AF367" s="48">
        <v>0</v>
      </c>
      <c r="AG367" s="48">
        <v>0</v>
      </c>
      <c r="AI367" s="48" t="s">
        <v>504</v>
      </c>
      <c r="AJ367" s="48">
        <v>0</v>
      </c>
      <c r="AK367" s="48">
        <v>0</v>
      </c>
      <c r="AM367" s="48" t="s">
        <v>508</v>
      </c>
      <c r="AN367" s="48">
        <v>0</v>
      </c>
      <c r="AO367" s="48">
        <v>0</v>
      </c>
      <c r="AQ367" s="48">
        <f t="shared" si="49"/>
        <v>6</v>
      </c>
      <c r="AR367" s="48">
        <f t="shared" si="50"/>
        <v>0</v>
      </c>
      <c r="AT367" s="61">
        <f t="shared" si="51"/>
        <v>127.52093058152333</v>
      </c>
      <c r="AU367" s="48">
        <f t="shared" si="52"/>
        <v>0</v>
      </c>
    </row>
    <row r="368" spans="1:47" outlineLevel="1" x14ac:dyDescent="0.2">
      <c r="A368" s="48">
        <v>4</v>
      </c>
      <c r="B368" s="48">
        <v>20</v>
      </c>
      <c r="C368" s="48" t="s">
        <v>505</v>
      </c>
      <c r="D368" s="48">
        <v>5</v>
      </c>
      <c r="E368" s="47" t="s">
        <v>541</v>
      </c>
      <c r="G368" s="48" t="s">
        <v>503</v>
      </c>
      <c r="H368" s="48">
        <v>1</v>
      </c>
      <c r="I368" s="48">
        <v>0</v>
      </c>
      <c r="K368" s="48" t="s">
        <v>501</v>
      </c>
      <c r="L368" s="48">
        <v>0</v>
      </c>
      <c r="M368" s="48">
        <v>0</v>
      </c>
      <c r="O368" s="48" t="s">
        <v>502</v>
      </c>
      <c r="P368" s="48">
        <v>0</v>
      </c>
      <c r="Q368" s="48">
        <v>0</v>
      </c>
      <c r="S368" s="48" t="s">
        <v>507</v>
      </c>
      <c r="T368" s="48">
        <v>0</v>
      </c>
      <c r="U368" s="48">
        <v>0</v>
      </c>
      <c r="W368" s="48" t="s">
        <v>506</v>
      </c>
      <c r="X368" s="48">
        <v>0</v>
      </c>
      <c r="Y368" s="48">
        <v>0</v>
      </c>
      <c r="AA368" s="48" t="s">
        <v>510</v>
      </c>
      <c r="AB368" s="48">
        <v>0</v>
      </c>
      <c r="AC368" s="48">
        <v>0</v>
      </c>
      <c r="AE368" s="48" t="s">
        <v>509</v>
      </c>
      <c r="AF368" s="48">
        <v>0</v>
      </c>
      <c r="AG368" s="48">
        <v>0</v>
      </c>
      <c r="AI368" s="48" t="s">
        <v>504</v>
      </c>
      <c r="AJ368" s="48">
        <v>0</v>
      </c>
      <c r="AK368" s="48">
        <v>0</v>
      </c>
      <c r="AM368" s="48" t="s">
        <v>508</v>
      </c>
      <c r="AN368" s="48">
        <v>0</v>
      </c>
      <c r="AO368" s="48">
        <v>0</v>
      </c>
      <c r="AQ368" s="48">
        <f t="shared" si="49"/>
        <v>6</v>
      </c>
      <c r="AR368" s="48">
        <f t="shared" si="50"/>
        <v>0</v>
      </c>
      <c r="AT368" s="61">
        <f t="shared" si="51"/>
        <v>127.52093058152333</v>
      </c>
      <c r="AU368" s="48">
        <f t="shared" si="52"/>
        <v>0</v>
      </c>
    </row>
    <row r="369" spans="1:47" outlineLevel="1" x14ac:dyDescent="0.2">
      <c r="A369" s="48">
        <v>4</v>
      </c>
      <c r="B369" s="48">
        <v>21</v>
      </c>
      <c r="C369" s="48" t="s">
        <v>505</v>
      </c>
      <c r="D369" s="48">
        <v>5</v>
      </c>
      <c r="E369" s="47" t="s">
        <v>541</v>
      </c>
      <c r="G369" s="48" t="s">
        <v>503</v>
      </c>
      <c r="H369" s="48">
        <v>1</v>
      </c>
      <c r="I369" s="48">
        <v>0</v>
      </c>
      <c r="K369" s="48" t="s">
        <v>501</v>
      </c>
      <c r="L369" s="48">
        <v>0</v>
      </c>
      <c r="M369" s="48">
        <v>0</v>
      </c>
      <c r="O369" s="48" t="s">
        <v>502</v>
      </c>
      <c r="P369" s="48">
        <v>0</v>
      </c>
      <c r="Q369" s="48">
        <v>0</v>
      </c>
      <c r="S369" s="48" t="s">
        <v>507</v>
      </c>
      <c r="T369" s="48">
        <v>0</v>
      </c>
      <c r="U369" s="48">
        <v>0</v>
      </c>
      <c r="W369" s="48" t="s">
        <v>506</v>
      </c>
      <c r="X369" s="48">
        <v>0</v>
      </c>
      <c r="Y369" s="48">
        <v>0</v>
      </c>
      <c r="AA369" s="48" t="s">
        <v>510</v>
      </c>
      <c r="AB369" s="48">
        <v>0</v>
      </c>
      <c r="AC369" s="48">
        <v>0</v>
      </c>
      <c r="AE369" s="48" t="s">
        <v>509</v>
      </c>
      <c r="AF369" s="48">
        <v>0</v>
      </c>
      <c r="AG369" s="48">
        <v>0</v>
      </c>
      <c r="AI369" s="48" t="s">
        <v>504</v>
      </c>
      <c r="AJ369" s="48">
        <v>0</v>
      </c>
      <c r="AK369" s="48">
        <v>0</v>
      </c>
      <c r="AM369" s="48" t="s">
        <v>508</v>
      </c>
      <c r="AN369" s="48">
        <v>0</v>
      </c>
      <c r="AO369" s="48">
        <v>0</v>
      </c>
      <c r="AQ369" s="48">
        <f t="shared" si="49"/>
        <v>6</v>
      </c>
      <c r="AR369" s="48">
        <f t="shared" si="50"/>
        <v>0</v>
      </c>
      <c r="AT369" s="61">
        <f t="shared" si="51"/>
        <v>127.52093058152333</v>
      </c>
      <c r="AU369" s="48">
        <f t="shared" si="52"/>
        <v>0</v>
      </c>
    </row>
    <row r="370" spans="1:47" outlineLevel="1" x14ac:dyDescent="0.2">
      <c r="A370" s="48">
        <v>4</v>
      </c>
      <c r="B370" s="48">
        <v>22</v>
      </c>
      <c r="C370" s="48" t="s">
        <v>505</v>
      </c>
      <c r="D370" s="48">
        <v>5</v>
      </c>
      <c r="E370" s="47" t="s">
        <v>541</v>
      </c>
      <c r="G370" s="48" t="s">
        <v>503</v>
      </c>
      <c r="H370" s="48">
        <v>1</v>
      </c>
      <c r="I370" s="48">
        <v>0</v>
      </c>
      <c r="K370" s="48" t="s">
        <v>501</v>
      </c>
      <c r="L370" s="48">
        <v>0</v>
      </c>
      <c r="M370" s="48">
        <v>0</v>
      </c>
      <c r="O370" s="48" t="s">
        <v>502</v>
      </c>
      <c r="P370" s="48">
        <v>0</v>
      </c>
      <c r="Q370" s="48">
        <v>0</v>
      </c>
      <c r="S370" s="48" t="s">
        <v>507</v>
      </c>
      <c r="T370" s="48">
        <v>0</v>
      </c>
      <c r="U370" s="48">
        <v>0</v>
      </c>
      <c r="W370" s="48" t="s">
        <v>506</v>
      </c>
      <c r="X370" s="48">
        <v>0</v>
      </c>
      <c r="Y370" s="48">
        <v>0</v>
      </c>
      <c r="AA370" s="48" t="s">
        <v>510</v>
      </c>
      <c r="AB370" s="48">
        <v>0</v>
      </c>
      <c r="AC370" s="48">
        <v>0</v>
      </c>
      <c r="AE370" s="48" t="s">
        <v>509</v>
      </c>
      <c r="AF370" s="48">
        <v>0</v>
      </c>
      <c r="AG370" s="48">
        <v>0</v>
      </c>
      <c r="AI370" s="48" t="s">
        <v>504</v>
      </c>
      <c r="AJ370" s="48">
        <v>0</v>
      </c>
      <c r="AK370" s="48">
        <v>0</v>
      </c>
      <c r="AM370" s="48" t="s">
        <v>508</v>
      </c>
      <c r="AN370" s="48">
        <v>0</v>
      </c>
      <c r="AO370" s="48">
        <v>0</v>
      </c>
      <c r="AQ370" s="48">
        <f t="shared" si="49"/>
        <v>6</v>
      </c>
      <c r="AR370" s="48">
        <f t="shared" si="50"/>
        <v>0</v>
      </c>
      <c r="AT370" s="61">
        <f t="shared" si="51"/>
        <v>127.52093058152333</v>
      </c>
      <c r="AU370" s="48">
        <f t="shared" si="52"/>
        <v>0</v>
      </c>
    </row>
    <row r="371" spans="1:47" outlineLevel="1" x14ac:dyDescent="0.2">
      <c r="A371" s="48">
        <v>4</v>
      </c>
      <c r="B371" s="48">
        <v>23</v>
      </c>
      <c r="C371" s="48" t="s">
        <v>505</v>
      </c>
      <c r="D371" s="48">
        <v>5</v>
      </c>
      <c r="E371" s="47" t="s">
        <v>541</v>
      </c>
      <c r="G371" s="48" t="s">
        <v>503</v>
      </c>
      <c r="H371" s="48">
        <v>1</v>
      </c>
      <c r="I371" s="48">
        <v>0</v>
      </c>
      <c r="K371" s="48" t="s">
        <v>501</v>
      </c>
      <c r="L371" s="48">
        <v>0</v>
      </c>
      <c r="M371" s="48">
        <v>0</v>
      </c>
      <c r="O371" s="48" t="s">
        <v>502</v>
      </c>
      <c r="P371" s="48">
        <v>0</v>
      </c>
      <c r="Q371" s="48">
        <v>0</v>
      </c>
      <c r="S371" s="48" t="s">
        <v>507</v>
      </c>
      <c r="T371" s="48">
        <v>0</v>
      </c>
      <c r="U371" s="48">
        <v>0</v>
      </c>
      <c r="W371" s="48" t="s">
        <v>506</v>
      </c>
      <c r="X371" s="48">
        <v>0</v>
      </c>
      <c r="Y371" s="48">
        <v>0</v>
      </c>
      <c r="AA371" s="48" t="s">
        <v>510</v>
      </c>
      <c r="AB371" s="48">
        <v>0</v>
      </c>
      <c r="AC371" s="48">
        <v>0</v>
      </c>
      <c r="AE371" s="48" t="s">
        <v>509</v>
      </c>
      <c r="AF371" s="48">
        <v>0</v>
      </c>
      <c r="AG371" s="48">
        <v>0</v>
      </c>
      <c r="AI371" s="48" t="s">
        <v>504</v>
      </c>
      <c r="AJ371" s="48">
        <v>0</v>
      </c>
      <c r="AK371" s="48">
        <v>0</v>
      </c>
      <c r="AM371" s="48" t="s">
        <v>508</v>
      </c>
      <c r="AN371" s="48">
        <v>0</v>
      </c>
      <c r="AO371" s="48">
        <v>0</v>
      </c>
      <c r="AQ371" s="48">
        <f t="shared" si="49"/>
        <v>6</v>
      </c>
      <c r="AR371" s="48">
        <f t="shared" si="50"/>
        <v>0</v>
      </c>
      <c r="AT371" s="61">
        <f t="shared" si="51"/>
        <v>127.52093058152333</v>
      </c>
      <c r="AU371" s="48">
        <f t="shared" si="52"/>
        <v>0</v>
      </c>
    </row>
    <row r="372" spans="1:47" outlineLevel="1" x14ac:dyDescent="0.2">
      <c r="A372" s="48">
        <v>5</v>
      </c>
      <c r="B372" s="48">
        <v>0</v>
      </c>
      <c r="C372" s="48" t="s">
        <v>505</v>
      </c>
      <c r="D372" s="48">
        <v>5</v>
      </c>
      <c r="E372" s="47" t="s">
        <v>541</v>
      </c>
      <c r="G372" s="48" t="s">
        <v>503</v>
      </c>
      <c r="H372" s="48">
        <v>1</v>
      </c>
      <c r="I372" s="48">
        <v>0</v>
      </c>
      <c r="K372" s="48" t="s">
        <v>501</v>
      </c>
      <c r="L372" s="48">
        <v>0</v>
      </c>
      <c r="M372" s="48">
        <v>0</v>
      </c>
      <c r="O372" s="48" t="s">
        <v>502</v>
      </c>
      <c r="P372" s="48">
        <v>0</v>
      </c>
      <c r="Q372" s="48">
        <v>0</v>
      </c>
      <c r="S372" s="48" t="s">
        <v>507</v>
      </c>
      <c r="T372" s="48">
        <v>0</v>
      </c>
      <c r="U372" s="48">
        <v>0</v>
      </c>
      <c r="W372" s="48" t="s">
        <v>506</v>
      </c>
      <c r="X372" s="48">
        <v>0</v>
      </c>
      <c r="Y372" s="48">
        <v>0</v>
      </c>
      <c r="AA372" s="48" t="s">
        <v>510</v>
      </c>
      <c r="AB372" s="48">
        <v>0</v>
      </c>
      <c r="AC372" s="48">
        <v>0</v>
      </c>
      <c r="AE372" s="48" t="s">
        <v>509</v>
      </c>
      <c r="AF372" s="48">
        <v>0</v>
      </c>
      <c r="AG372" s="48">
        <v>0</v>
      </c>
      <c r="AI372" s="48" t="s">
        <v>504</v>
      </c>
      <c r="AJ372" s="48">
        <v>0</v>
      </c>
      <c r="AK372" s="48">
        <v>0</v>
      </c>
      <c r="AM372" s="48" t="s">
        <v>508</v>
      </c>
      <c r="AN372" s="48">
        <v>0</v>
      </c>
      <c r="AO372" s="48">
        <v>0</v>
      </c>
      <c r="AQ372" s="48">
        <f t="shared" si="49"/>
        <v>6</v>
      </c>
      <c r="AR372" s="48">
        <f t="shared" si="50"/>
        <v>0</v>
      </c>
      <c r="AT372" s="61">
        <f t="shared" si="51"/>
        <v>127.52093058152333</v>
      </c>
      <c r="AU372" s="48">
        <f t="shared" si="52"/>
        <v>0</v>
      </c>
    </row>
    <row r="373" spans="1:47" outlineLevel="1" x14ac:dyDescent="0.2">
      <c r="A373" s="48">
        <v>5</v>
      </c>
      <c r="B373" s="48">
        <v>1</v>
      </c>
      <c r="C373" s="48" t="s">
        <v>505</v>
      </c>
      <c r="D373" s="48">
        <v>5</v>
      </c>
      <c r="E373" s="47" t="s">
        <v>541</v>
      </c>
      <c r="G373" s="48" t="s">
        <v>503</v>
      </c>
      <c r="H373" s="48">
        <v>1</v>
      </c>
      <c r="I373" s="48">
        <v>0</v>
      </c>
      <c r="K373" s="48" t="s">
        <v>501</v>
      </c>
      <c r="L373" s="48">
        <v>0</v>
      </c>
      <c r="M373" s="48">
        <v>0</v>
      </c>
      <c r="O373" s="48" t="s">
        <v>502</v>
      </c>
      <c r="P373" s="48">
        <v>0</v>
      </c>
      <c r="Q373" s="48">
        <v>0</v>
      </c>
      <c r="S373" s="48" t="s">
        <v>507</v>
      </c>
      <c r="T373" s="48">
        <v>0</v>
      </c>
      <c r="U373" s="48">
        <v>0</v>
      </c>
      <c r="W373" s="48" t="s">
        <v>506</v>
      </c>
      <c r="X373" s="48">
        <v>0</v>
      </c>
      <c r="Y373" s="48">
        <v>0</v>
      </c>
      <c r="AA373" s="48" t="s">
        <v>510</v>
      </c>
      <c r="AB373" s="48">
        <v>0</v>
      </c>
      <c r="AC373" s="48">
        <v>0</v>
      </c>
      <c r="AE373" s="48" t="s">
        <v>509</v>
      </c>
      <c r="AF373" s="48">
        <v>0</v>
      </c>
      <c r="AG373" s="48">
        <v>0</v>
      </c>
      <c r="AI373" s="48" t="s">
        <v>504</v>
      </c>
      <c r="AJ373" s="48">
        <v>0</v>
      </c>
      <c r="AK373" s="48">
        <v>0</v>
      </c>
      <c r="AM373" s="48" t="s">
        <v>508</v>
      </c>
      <c r="AN373" s="48">
        <v>0</v>
      </c>
      <c r="AO373" s="48">
        <v>0</v>
      </c>
      <c r="AQ373" s="48">
        <f t="shared" si="49"/>
        <v>6</v>
      </c>
      <c r="AR373" s="48">
        <f t="shared" si="50"/>
        <v>0</v>
      </c>
      <c r="AT373" s="61">
        <f t="shared" si="51"/>
        <v>127.52093058152333</v>
      </c>
      <c r="AU373" s="48">
        <f t="shared" si="52"/>
        <v>0</v>
      </c>
    </row>
    <row r="374" spans="1:47" outlineLevel="1" x14ac:dyDescent="0.2">
      <c r="A374" s="48">
        <v>5</v>
      </c>
      <c r="B374" s="48">
        <v>2</v>
      </c>
      <c r="C374" s="48" t="s">
        <v>505</v>
      </c>
      <c r="D374" s="48">
        <v>5</v>
      </c>
      <c r="E374" s="47" t="s">
        <v>541</v>
      </c>
      <c r="G374" s="48" t="s">
        <v>503</v>
      </c>
      <c r="H374" s="48">
        <v>1</v>
      </c>
      <c r="I374" s="48">
        <v>0</v>
      </c>
      <c r="K374" s="48" t="s">
        <v>501</v>
      </c>
      <c r="L374" s="48">
        <v>0</v>
      </c>
      <c r="M374" s="48">
        <v>0</v>
      </c>
      <c r="O374" s="48" t="s">
        <v>502</v>
      </c>
      <c r="P374" s="48">
        <v>0</v>
      </c>
      <c r="Q374" s="48">
        <v>0</v>
      </c>
      <c r="S374" s="48" t="s">
        <v>507</v>
      </c>
      <c r="T374" s="48">
        <v>0</v>
      </c>
      <c r="U374" s="48">
        <v>0</v>
      </c>
      <c r="W374" s="48" t="s">
        <v>506</v>
      </c>
      <c r="X374" s="48">
        <v>0</v>
      </c>
      <c r="Y374" s="48">
        <v>0</v>
      </c>
      <c r="AA374" s="48" t="s">
        <v>510</v>
      </c>
      <c r="AB374" s="48">
        <v>0</v>
      </c>
      <c r="AC374" s="48">
        <v>0</v>
      </c>
      <c r="AE374" s="48" t="s">
        <v>509</v>
      </c>
      <c r="AF374" s="48">
        <v>0</v>
      </c>
      <c r="AG374" s="48">
        <v>0</v>
      </c>
      <c r="AI374" s="48" t="s">
        <v>504</v>
      </c>
      <c r="AJ374" s="48">
        <v>0</v>
      </c>
      <c r="AK374" s="48">
        <v>0</v>
      </c>
      <c r="AM374" s="48" t="s">
        <v>508</v>
      </c>
      <c r="AN374" s="48">
        <v>0</v>
      </c>
      <c r="AO374" s="48">
        <v>0</v>
      </c>
      <c r="AQ374" s="48">
        <f t="shared" si="49"/>
        <v>6</v>
      </c>
      <c r="AR374" s="48">
        <f t="shared" si="50"/>
        <v>0</v>
      </c>
      <c r="AT374" s="61">
        <f t="shared" si="51"/>
        <v>127.52093058152333</v>
      </c>
      <c r="AU374" s="48">
        <f t="shared" si="52"/>
        <v>0</v>
      </c>
    </row>
    <row r="375" spans="1:47" outlineLevel="1" x14ac:dyDescent="0.2">
      <c r="A375" s="48">
        <v>5</v>
      </c>
      <c r="B375" s="48">
        <v>3</v>
      </c>
      <c r="C375" s="48" t="s">
        <v>505</v>
      </c>
      <c r="D375" s="48">
        <v>5</v>
      </c>
      <c r="E375" s="47" t="s">
        <v>541</v>
      </c>
      <c r="G375" s="48" t="s">
        <v>503</v>
      </c>
      <c r="H375" s="48">
        <v>1</v>
      </c>
      <c r="I375" s="48">
        <v>0</v>
      </c>
      <c r="K375" s="48" t="s">
        <v>501</v>
      </c>
      <c r="L375" s="48">
        <v>0</v>
      </c>
      <c r="M375" s="48">
        <v>0</v>
      </c>
      <c r="O375" s="48" t="s">
        <v>502</v>
      </c>
      <c r="P375" s="48">
        <v>0</v>
      </c>
      <c r="Q375" s="48">
        <v>0</v>
      </c>
      <c r="S375" s="48" t="s">
        <v>507</v>
      </c>
      <c r="T375" s="48">
        <v>0</v>
      </c>
      <c r="U375" s="48">
        <v>0</v>
      </c>
      <c r="W375" s="48" t="s">
        <v>506</v>
      </c>
      <c r="X375" s="48">
        <v>0</v>
      </c>
      <c r="Y375" s="48">
        <v>0</v>
      </c>
      <c r="AA375" s="48" t="s">
        <v>510</v>
      </c>
      <c r="AB375" s="48">
        <v>0</v>
      </c>
      <c r="AC375" s="48">
        <v>0</v>
      </c>
      <c r="AE375" s="48" t="s">
        <v>509</v>
      </c>
      <c r="AF375" s="48">
        <v>0</v>
      </c>
      <c r="AG375" s="48">
        <v>0</v>
      </c>
      <c r="AI375" s="48" t="s">
        <v>504</v>
      </c>
      <c r="AJ375" s="48">
        <v>0</v>
      </c>
      <c r="AK375" s="48">
        <v>0</v>
      </c>
      <c r="AM375" s="48" t="s">
        <v>508</v>
      </c>
      <c r="AN375" s="48">
        <v>0</v>
      </c>
      <c r="AO375" s="48">
        <v>0</v>
      </c>
      <c r="AQ375" s="48">
        <f t="shared" si="49"/>
        <v>6</v>
      </c>
      <c r="AR375" s="48">
        <f t="shared" si="50"/>
        <v>0</v>
      </c>
      <c r="AT375" s="61">
        <f t="shared" si="51"/>
        <v>127.52093058152333</v>
      </c>
      <c r="AU375" s="48">
        <f t="shared" si="52"/>
        <v>0</v>
      </c>
    </row>
    <row r="376" spans="1:47" outlineLevel="1" x14ac:dyDescent="0.2">
      <c r="A376" s="48">
        <v>5</v>
      </c>
      <c r="B376" s="48">
        <v>4</v>
      </c>
      <c r="C376" s="48" t="s">
        <v>505</v>
      </c>
      <c r="D376" s="48">
        <v>5</v>
      </c>
      <c r="E376" s="47" t="s">
        <v>541</v>
      </c>
      <c r="G376" s="48" t="s">
        <v>503</v>
      </c>
      <c r="H376" s="48">
        <v>1</v>
      </c>
      <c r="I376" s="48">
        <v>0</v>
      </c>
      <c r="K376" s="48" t="s">
        <v>501</v>
      </c>
      <c r="L376" s="48">
        <v>0</v>
      </c>
      <c r="M376" s="48">
        <v>0</v>
      </c>
      <c r="O376" s="48" t="s">
        <v>502</v>
      </c>
      <c r="P376" s="48">
        <v>0</v>
      </c>
      <c r="Q376" s="48">
        <v>0</v>
      </c>
      <c r="S376" s="48" t="s">
        <v>507</v>
      </c>
      <c r="T376" s="48">
        <v>0</v>
      </c>
      <c r="U376" s="48">
        <v>0</v>
      </c>
      <c r="W376" s="48" t="s">
        <v>506</v>
      </c>
      <c r="X376" s="48">
        <v>0</v>
      </c>
      <c r="Y376" s="48">
        <v>0</v>
      </c>
      <c r="AA376" s="48" t="s">
        <v>510</v>
      </c>
      <c r="AB376" s="48">
        <v>0</v>
      </c>
      <c r="AC376" s="48">
        <v>0</v>
      </c>
      <c r="AE376" s="48" t="s">
        <v>509</v>
      </c>
      <c r="AF376" s="48">
        <v>0</v>
      </c>
      <c r="AG376" s="48">
        <v>0</v>
      </c>
      <c r="AI376" s="48" t="s">
        <v>504</v>
      </c>
      <c r="AJ376" s="48">
        <v>0</v>
      </c>
      <c r="AK376" s="48">
        <v>0</v>
      </c>
      <c r="AM376" s="48" t="s">
        <v>508</v>
      </c>
      <c r="AN376" s="48">
        <v>0</v>
      </c>
      <c r="AO376" s="48">
        <v>0</v>
      </c>
      <c r="AQ376" s="48">
        <f t="shared" si="49"/>
        <v>6</v>
      </c>
      <c r="AR376" s="48">
        <f t="shared" si="50"/>
        <v>0</v>
      </c>
      <c r="AT376" s="61">
        <f t="shared" si="51"/>
        <v>127.52093058152333</v>
      </c>
      <c r="AU376" s="48">
        <f t="shared" si="52"/>
        <v>0</v>
      </c>
    </row>
    <row r="377" spans="1:47" outlineLevel="1" x14ac:dyDescent="0.2">
      <c r="A377" s="48">
        <v>5</v>
      </c>
      <c r="B377" s="48">
        <v>5</v>
      </c>
      <c r="C377" s="48" t="s">
        <v>505</v>
      </c>
      <c r="D377" s="48">
        <v>5</v>
      </c>
      <c r="E377" s="47" t="s">
        <v>541</v>
      </c>
      <c r="G377" s="48" t="s">
        <v>503</v>
      </c>
      <c r="H377" s="48">
        <v>1</v>
      </c>
      <c r="I377" s="48">
        <v>0</v>
      </c>
      <c r="K377" s="48" t="s">
        <v>501</v>
      </c>
      <c r="L377" s="48">
        <v>0</v>
      </c>
      <c r="M377" s="48">
        <v>0</v>
      </c>
      <c r="O377" s="48" t="s">
        <v>502</v>
      </c>
      <c r="P377" s="48">
        <v>0</v>
      </c>
      <c r="Q377" s="48">
        <v>0</v>
      </c>
      <c r="S377" s="48" t="s">
        <v>507</v>
      </c>
      <c r="T377" s="48">
        <v>0</v>
      </c>
      <c r="U377" s="48">
        <v>0</v>
      </c>
      <c r="W377" s="48" t="s">
        <v>506</v>
      </c>
      <c r="X377" s="48">
        <v>0</v>
      </c>
      <c r="Y377" s="48">
        <v>0</v>
      </c>
      <c r="AA377" s="48" t="s">
        <v>510</v>
      </c>
      <c r="AB377" s="48">
        <v>0</v>
      </c>
      <c r="AC377" s="48">
        <v>0</v>
      </c>
      <c r="AE377" s="48" t="s">
        <v>509</v>
      </c>
      <c r="AF377" s="48">
        <v>0</v>
      </c>
      <c r="AG377" s="48">
        <v>0</v>
      </c>
      <c r="AI377" s="48" t="s">
        <v>504</v>
      </c>
      <c r="AJ377" s="48">
        <v>0</v>
      </c>
      <c r="AK377" s="48">
        <v>0</v>
      </c>
      <c r="AM377" s="48" t="s">
        <v>508</v>
      </c>
      <c r="AN377" s="48">
        <v>0</v>
      </c>
      <c r="AO377" s="48">
        <v>0</v>
      </c>
      <c r="AQ377" s="48">
        <f t="shared" si="49"/>
        <v>6</v>
      </c>
      <c r="AR377" s="48">
        <f t="shared" si="50"/>
        <v>0</v>
      </c>
      <c r="AT377" s="61">
        <f t="shared" si="51"/>
        <v>127.52093058152333</v>
      </c>
      <c r="AU377" s="48">
        <f t="shared" si="52"/>
        <v>0</v>
      </c>
    </row>
    <row r="378" spans="1:47" outlineLevel="1" x14ac:dyDescent="0.2">
      <c r="A378" s="48">
        <v>5</v>
      </c>
      <c r="B378" s="48">
        <v>6</v>
      </c>
      <c r="C378" s="48" t="s">
        <v>505</v>
      </c>
      <c r="D378" s="48">
        <v>5</v>
      </c>
      <c r="E378" s="47" t="s">
        <v>541</v>
      </c>
      <c r="G378" s="48" t="s">
        <v>503</v>
      </c>
      <c r="H378" s="48">
        <v>1</v>
      </c>
      <c r="I378" s="48">
        <v>0</v>
      </c>
      <c r="K378" s="48" t="s">
        <v>501</v>
      </c>
      <c r="L378" s="48">
        <v>0</v>
      </c>
      <c r="M378" s="48">
        <v>0</v>
      </c>
      <c r="O378" s="48" t="s">
        <v>502</v>
      </c>
      <c r="P378" s="48">
        <v>0</v>
      </c>
      <c r="Q378" s="48">
        <v>0</v>
      </c>
      <c r="S378" s="48" t="s">
        <v>507</v>
      </c>
      <c r="T378" s="48">
        <v>0</v>
      </c>
      <c r="U378" s="48">
        <v>0</v>
      </c>
      <c r="W378" s="48" t="s">
        <v>506</v>
      </c>
      <c r="X378" s="48">
        <v>0</v>
      </c>
      <c r="Y378" s="48">
        <v>0</v>
      </c>
      <c r="AA378" s="48" t="s">
        <v>510</v>
      </c>
      <c r="AB378" s="48">
        <v>0</v>
      </c>
      <c r="AC378" s="48">
        <v>0</v>
      </c>
      <c r="AE378" s="48" t="s">
        <v>509</v>
      </c>
      <c r="AF378" s="48">
        <v>0</v>
      </c>
      <c r="AG378" s="48">
        <v>0</v>
      </c>
      <c r="AI378" s="48" t="s">
        <v>504</v>
      </c>
      <c r="AJ378" s="48">
        <v>0</v>
      </c>
      <c r="AK378" s="48">
        <v>0</v>
      </c>
      <c r="AM378" s="48" t="s">
        <v>508</v>
      </c>
      <c r="AN378" s="48">
        <v>0</v>
      </c>
      <c r="AO378" s="48">
        <v>0</v>
      </c>
      <c r="AQ378" s="48">
        <f t="shared" si="49"/>
        <v>6</v>
      </c>
      <c r="AR378" s="48">
        <f t="shared" si="50"/>
        <v>0</v>
      </c>
      <c r="AT378" s="61">
        <f t="shared" si="51"/>
        <v>127.52093058152333</v>
      </c>
      <c r="AU378" s="48">
        <f t="shared" si="52"/>
        <v>0</v>
      </c>
    </row>
    <row r="379" spans="1:47" outlineLevel="1" x14ac:dyDescent="0.2">
      <c r="A379" s="48">
        <v>5</v>
      </c>
      <c r="B379" s="48">
        <v>7</v>
      </c>
      <c r="C379" s="48" t="s">
        <v>505</v>
      </c>
      <c r="D379" s="48">
        <v>5</v>
      </c>
      <c r="E379" s="47" t="s">
        <v>541</v>
      </c>
      <c r="G379" s="48" t="s">
        <v>503</v>
      </c>
      <c r="H379" s="48">
        <v>1</v>
      </c>
      <c r="I379" s="48">
        <v>0</v>
      </c>
      <c r="K379" s="48" t="s">
        <v>501</v>
      </c>
      <c r="L379" s="48">
        <v>0</v>
      </c>
      <c r="M379" s="48">
        <v>0</v>
      </c>
      <c r="O379" s="48" t="s">
        <v>502</v>
      </c>
      <c r="P379" s="48">
        <v>0</v>
      </c>
      <c r="Q379" s="48">
        <v>0</v>
      </c>
      <c r="S379" s="48" t="s">
        <v>507</v>
      </c>
      <c r="T379" s="48">
        <v>0</v>
      </c>
      <c r="U379" s="48">
        <v>0</v>
      </c>
      <c r="W379" s="48" t="s">
        <v>506</v>
      </c>
      <c r="X379" s="48">
        <v>0</v>
      </c>
      <c r="Y379" s="48">
        <v>0</v>
      </c>
      <c r="AA379" s="48" t="s">
        <v>510</v>
      </c>
      <c r="AB379" s="48">
        <v>0</v>
      </c>
      <c r="AC379" s="48">
        <v>0</v>
      </c>
      <c r="AE379" s="48" t="s">
        <v>509</v>
      </c>
      <c r="AF379" s="48">
        <v>0</v>
      </c>
      <c r="AG379" s="48">
        <v>0</v>
      </c>
      <c r="AI379" s="48" t="s">
        <v>504</v>
      </c>
      <c r="AJ379" s="48">
        <v>0</v>
      </c>
      <c r="AK379" s="48">
        <v>0</v>
      </c>
      <c r="AM379" s="48" t="s">
        <v>508</v>
      </c>
      <c r="AN379" s="48">
        <v>0</v>
      </c>
      <c r="AO379" s="48">
        <v>0</v>
      </c>
      <c r="AQ379" s="48">
        <f t="shared" si="49"/>
        <v>6</v>
      </c>
      <c r="AR379" s="48">
        <f t="shared" si="50"/>
        <v>0</v>
      </c>
      <c r="AT379" s="61">
        <f t="shared" si="51"/>
        <v>127.52093058152333</v>
      </c>
      <c r="AU379" s="48">
        <f t="shared" si="52"/>
        <v>0</v>
      </c>
    </row>
    <row r="380" spans="1:47" outlineLevel="1" x14ac:dyDescent="0.2">
      <c r="A380" s="48">
        <v>5</v>
      </c>
      <c r="B380" s="48">
        <v>8</v>
      </c>
      <c r="C380" s="48" t="s">
        <v>505</v>
      </c>
      <c r="D380" s="48">
        <v>5</v>
      </c>
      <c r="E380" s="47" t="s">
        <v>541</v>
      </c>
      <c r="G380" s="48" t="s">
        <v>503</v>
      </c>
      <c r="H380" s="48">
        <v>1</v>
      </c>
      <c r="I380" s="48">
        <v>0</v>
      </c>
      <c r="K380" s="48" t="s">
        <v>501</v>
      </c>
      <c r="L380" s="48">
        <v>0</v>
      </c>
      <c r="M380" s="48">
        <v>0</v>
      </c>
      <c r="O380" s="48" t="s">
        <v>502</v>
      </c>
      <c r="P380" s="48">
        <v>0</v>
      </c>
      <c r="Q380" s="48">
        <v>0</v>
      </c>
      <c r="S380" s="48" t="s">
        <v>507</v>
      </c>
      <c r="T380" s="48">
        <v>0</v>
      </c>
      <c r="U380" s="48">
        <v>0</v>
      </c>
      <c r="W380" s="48" t="s">
        <v>506</v>
      </c>
      <c r="X380" s="48">
        <v>0</v>
      </c>
      <c r="Y380" s="48">
        <v>0</v>
      </c>
      <c r="AA380" s="48" t="s">
        <v>510</v>
      </c>
      <c r="AB380" s="48">
        <v>0</v>
      </c>
      <c r="AC380" s="48">
        <v>0</v>
      </c>
      <c r="AE380" s="48" t="s">
        <v>509</v>
      </c>
      <c r="AF380" s="48">
        <v>0</v>
      </c>
      <c r="AG380" s="48">
        <v>0</v>
      </c>
      <c r="AI380" s="48" t="s">
        <v>504</v>
      </c>
      <c r="AJ380" s="48">
        <v>0</v>
      </c>
      <c r="AK380" s="48">
        <v>0</v>
      </c>
      <c r="AM380" s="48" t="s">
        <v>508</v>
      </c>
      <c r="AN380" s="48">
        <v>0</v>
      </c>
      <c r="AO380" s="48">
        <v>0</v>
      </c>
      <c r="AQ380" s="48">
        <f t="shared" si="49"/>
        <v>6</v>
      </c>
      <c r="AR380" s="48">
        <f t="shared" si="50"/>
        <v>0</v>
      </c>
      <c r="AT380" s="61">
        <f t="shared" si="51"/>
        <v>127.52093058152333</v>
      </c>
      <c r="AU380" s="48">
        <f t="shared" si="52"/>
        <v>0</v>
      </c>
    </row>
    <row r="381" spans="1:47" outlineLevel="1" x14ac:dyDescent="0.2">
      <c r="A381" s="48">
        <v>5</v>
      </c>
      <c r="B381" s="48">
        <v>9</v>
      </c>
      <c r="C381" s="48" t="s">
        <v>505</v>
      </c>
      <c r="D381" s="48">
        <v>5</v>
      </c>
      <c r="E381" s="47" t="s">
        <v>541</v>
      </c>
      <c r="G381" s="48" t="s">
        <v>503</v>
      </c>
      <c r="H381" s="48">
        <v>1</v>
      </c>
      <c r="I381" s="48">
        <v>0</v>
      </c>
      <c r="K381" s="48" t="s">
        <v>501</v>
      </c>
      <c r="L381" s="48">
        <v>0</v>
      </c>
      <c r="M381" s="48">
        <v>0</v>
      </c>
      <c r="O381" s="48" t="s">
        <v>502</v>
      </c>
      <c r="P381" s="48">
        <v>0</v>
      </c>
      <c r="Q381" s="48">
        <v>0</v>
      </c>
      <c r="S381" s="48" t="s">
        <v>507</v>
      </c>
      <c r="T381" s="48">
        <v>0</v>
      </c>
      <c r="U381" s="48">
        <v>0</v>
      </c>
      <c r="W381" s="48" t="s">
        <v>506</v>
      </c>
      <c r="X381" s="48">
        <v>0</v>
      </c>
      <c r="Y381" s="48">
        <v>0</v>
      </c>
      <c r="AA381" s="48" t="s">
        <v>510</v>
      </c>
      <c r="AB381" s="48">
        <v>0</v>
      </c>
      <c r="AC381" s="48">
        <v>0</v>
      </c>
      <c r="AE381" s="48" t="s">
        <v>509</v>
      </c>
      <c r="AF381" s="48">
        <v>0</v>
      </c>
      <c r="AG381" s="48">
        <v>0</v>
      </c>
      <c r="AI381" s="48" t="s">
        <v>504</v>
      </c>
      <c r="AJ381" s="48">
        <v>0</v>
      </c>
      <c r="AK381" s="48">
        <v>0</v>
      </c>
      <c r="AM381" s="48" t="s">
        <v>508</v>
      </c>
      <c r="AN381" s="48">
        <v>0</v>
      </c>
      <c r="AO381" s="48">
        <v>0</v>
      </c>
      <c r="AQ381" s="48">
        <f t="shared" si="49"/>
        <v>6</v>
      </c>
      <c r="AR381" s="48">
        <f t="shared" si="50"/>
        <v>0</v>
      </c>
      <c r="AT381" s="61">
        <f t="shared" si="51"/>
        <v>127.52093058152333</v>
      </c>
      <c r="AU381" s="48">
        <f t="shared" si="52"/>
        <v>0</v>
      </c>
    </row>
    <row r="382" spans="1:47" outlineLevel="1" x14ac:dyDescent="0.2">
      <c r="A382" s="48">
        <v>5</v>
      </c>
      <c r="B382" s="48">
        <v>10</v>
      </c>
      <c r="C382" s="48" t="s">
        <v>505</v>
      </c>
      <c r="D382" s="48">
        <v>5</v>
      </c>
      <c r="E382" s="47" t="s">
        <v>541</v>
      </c>
      <c r="G382" s="48" t="s">
        <v>503</v>
      </c>
      <c r="H382" s="48">
        <v>1</v>
      </c>
      <c r="I382" s="48">
        <v>0</v>
      </c>
      <c r="K382" s="48" t="s">
        <v>501</v>
      </c>
      <c r="L382" s="48">
        <v>0</v>
      </c>
      <c r="M382" s="48">
        <v>0</v>
      </c>
      <c r="O382" s="48" t="s">
        <v>502</v>
      </c>
      <c r="P382" s="48">
        <v>0</v>
      </c>
      <c r="Q382" s="48">
        <v>0</v>
      </c>
      <c r="S382" s="48" t="s">
        <v>507</v>
      </c>
      <c r="T382" s="48">
        <v>0</v>
      </c>
      <c r="U382" s="48">
        <v>0</v>
      </c>
      <c r="W382" s="48" t="s">
        <v>506</v>
      </c>
      <c r="X382" s="48">
        <v>0</v>
      </c>
      <c r="Y382" s="48">
        <v>0</v>
      </c>
      <c r="AA382" s="48" t="s">
        <v>510</v>
      </c>
      <c r="AB382" s="48">
        <v>0</v>
      </c>
      <c r="AC382" s="48">
        <v>0</v>
      </c>
      <c r="AE382" s="48" t="s">
        <v>509</v>
      </c>
      <c r="AF382" s="48">
        <v>0</v>
      </c>
      <c r="AG382" s="48">
        <v>0</v>
      </c>
      <c r="AI382" s="48" t="s">
        <v>504</v>
      </c>
      <c r="AJ382" s="48">
        <v>0</v>
      </c>
      <c r="AK382" s="48">
        <v>0</v>
      </c>
      <c r="AM382" s="48" t="s">
        <v>508</v>
      </c>
      <c r="AN382" s="48">
        <v>0</v>
      </c>
      <c r="AO382" s="48">
        <v>0</v>
      </c>
      <c r="AQ382" s="48">
        <f t="shared" si="49"/>
        <v>6</v>
      </c>
      <c r="AR382" s="48">
        <f t="shared" si="50"/>
        <v>0</v>
      </c>
      <c r="AT382" s="61">
        <f t="shared" si="51"/>
        <v>127.52093058152333</v>
      </c>
      <c r="AU382" s="48">
        <f t="shared" si="52"/>
        <v>0</v>
      </c>
    </row>
    <row r="383" spans="1:47" outlineLevel="1" x14ac:dyDescent="0.2">
      <c r="A383" s="48">
        <v>5</v>
      </c>
      <c r="B383" s="48">
        <v>11</v>
      </c>
      <c r="C383" s="48" t="s">
        <v>505</v>
      </c>
      <c r="D383" s="48">
        <v>5</v>
      </c>
      <c r="E383" s="47" t="s">
        <v>541</v>
      </c>
      <c r="G383" s="48" t="s">
        <v>503</v>
      </c>
      <c r="H383" s="48">
        <v>1</v>
      </c>
      <c r="I383" s="48">
        <v>0</v>
      </c>
      <c r="K383" s="48" t="s">
        <v>501</v>
      </c>
      <c r="L383" s="48">
        <v>0</v>
      </c>
      <c r="M383" s="48">
        <v>0</v>
      </c>
      <c r="O383" s="48" t="s">
        <v>502</v>
      </c>
      <c r="P383" s="48">
        <v>0</v>
      </c>
      <c r="Q383" s="48">
        <v>0</v>
      </c>
      <c r="S383" s="48" t="s">
        <v>507</v>
      </c>
      <c r="T383" s="48">
        <v>0</v>
      </c>
      <c r="U383" s="48">
        <v>0</v>
      </c>
      <c r="W383" s="48" t="s">
        <v>506</v>
      </c>
      <c r="X383" s="48">
        <v>0</v>
      </c>
      <c r="Y383" s="48">
        <v>0</v>
      </c>
      <c r="AA383" s="48" t="s">
        <v>510</v>
      </c>
      <c r="AB383" s="48">
        <v>0</v>
      </c>
      <c r="AC383" s="48">
        <v>0</v>
      </c>
      <c r="AE383" s="48" t="s">
        <v>509</v>
      </c>
      <c r="AF383" s="48">
        <v>0</v>
      </c>
      <c r="AG383" s="48">
        <v>0</v>
      </c>
      <c r="AI383" s="48" t="s">
        <v>504</v>
      </c>
      <c r="AJ383" s="48">
        <v>0</v>
      </c>
      <c r="AK383" s="48">
        <v>0</v>
      </c>
      <c r="AM383" s="48" t="s">
        <v>508</v>
      </c>
      <c r="AN383" s="48">
        <v>0</v>
      </c>
      <c r="AO383" s="48">
        <v>0</v>
      </c>
      <c r="AQ383" s="48">
        <f t="shared" si="49"/>
        <v>6</v>
      </c>
      <c r="AR383" s="48">
        <f t="shared" si="50"/>
        <v>0</v>
      </c>
      <c r="AT383" s="61">
        <f t="shared" si="51"/>
        <v>127.52093058152333</v>
      </c>
      <c r="AU383" s="48">
        <f t="shared" si="52"/>
        <v>0</v>
      </c>
    </row>
    <row r="384" spans="1:47" outlineLevel="1" x14ac:dyDescent="0.2">
      <c r="A384" s="48">
        <v>5</v>
      </c>
      <c r="B384" s="48">
        <v>12</v>
      </c>
      <c r="C384" s="48" t="s">
        <v>505</v>
      </c>
      <c r="D384" s="48">
        <v>5</v>
      </c>
      <c r="E384" s="47" t="s">
        <v>541</v>
      </c>
      <c r="G384" s="48" t="s">
        <v>503</v>
      </c>
      <c r="H384" s="48">
        <v>1</v>
      </c>
      <c r="I384" s="48">
        <v>0</v>
      </c>
      <c r="K384" s="48" t="s">
        <v>501</v>
      </c>
      <c r="L384" s="48">
        <v>0</v>
      </c>
      <c r="M384" s="48">
        <v>0</v>
      </c>
      <c r="O384" s="48" t="s">
        <v>502</v>
      </c>
      <c r="P384" s="48">
        <v>0</v>
      </c>
      <c r="Q384" s="48">
        <v>0</v>
      </c>
      <c r="S384" s="48" t="s">
        <v>507</v>
      </c>
      <c r="T384" s="48">
        <v>0</v>
      </c>
      <c r="U384" s="48">
        <v>0</v>
      </c>
      <c r="W384" s="48" t="s">
        <v>506</v>
      </c>
      <c r="X384" s="48">
        <v>0</v>
      </c>
      <c r="Y384" s="48">
        <v>0</v>
      </c>
      <c r="AA384" s="48" t="s">
        <v>510</v>
      </c>
      <c r="AB384" s="48">
        <v>0</v>
      </c>
      <c r="AC384" s="48">
        <v>0</v>
      </c>
      <c r="AE384" s="48" t="s">
        <v>509</v>
      </c>
      <c r="AF384" s="48">
        <v>0</v>
      </c>
      <c r="AG384" s="48">
        <v>0</v>
      </c>
      <c r="AI384" s="48" t="s">
        <v>504</v>
      </c>
      <c r="AJ384" s="48">
        <v>0</v>
      </c>
      <c r="AK384" s="48">
        <v>0</v>
      </c>
      <c r="AM384" s="48" t="s">
        <v>508</v>
      </c>
      <c r="AN384" s="48">
        <v>0</v>
      </c>
      <c r="AO384" s="48">
        <v>0</v>
      </c>
      <c r="AQ384" s="48">
        <f t="shared" si="49"/>
        <v>6</v>
      </c>
      <c r="AR384" s="48">
        <f t="shared" si="50"/>
        <v>0</v>
      </c>
      <c r="AT384" s="61">
        <f t="shared" si="51"/>
        <v>127.52093058152333</v>
      </c>
      <c r="AU384" s="48">
        <f t="shared" si="52"/>
        <v>0</v>
      </c>
    </row>
    <row r="385" spans="1:47" outlineLevel="1" x14ac:dyDescent="0.2">
      <c r="A385" s="48">
        <v>5</v>
      </c>
      <c r="B385" s="48">
        <v>13</v>
      </c>
      <c r="C385" s="48" t="s">
        <v>505</v>
      </c>
      <c r="D385" s="48">
        <v>5</v>
      </c>
      <c r="E385" s="47" t="s">
        <v>541</v>
      </c>
      <c r="G385" s="48" t="s">
        <v>503</v>
      </c>
      <c r="H385" s="48">
        <v>1</v>
      </c>
      <c r="I385" s="48">
        <v>0</v>
      </c>
      <c r="K385" s="48" t="s">
        <v>501</v>
      </c>
      <c r="L385" s="48">
        <v>0</v>
      </c>
      <c r="M385" s="48">
        <v>0</v>
      </c>
      <c r="O385" s="48" t="s">
        <v>502</v>
      </c>
      <c r="P385" s="48">
        <v>0</v>
      </c>
      <c r="Q385" s="48">
        <v>0</v>
      </c>
      <c r="S385" s="48" t="s">
        <v>507</v>
      </c>
      <c r="T385" s="48">
        <v>0</v>
      </c>
      <c r="U385" s="48">
        <v>0</v>
      </c>
      <c r="W385" s="48" t="s">
        <v>506</v>
      </c>
      <c r="X385" s="48">
        <v>0</v>
      </c>
      <c r="Y385" s="48">
        <v>0</v>
      </c>
      <c r="AA385" s="48" t="s">
        <v>510</v>
      </c>
      <c r="AB385" s="48">
        <v>0</v>
      </c>
      <c r="AC385" s="48">
        <v>0</v>
      </c>
      <c r="AE385" s="48" t="s">
        <v>509</v>
      </c>
      <c r="AF385" s="48">
        <v>0</v>
      </c>
      <c r="AG385" s="48">
        <v>0</v>
      </c>
      <c r="AI385" s="48" t="s">
        <v>504</v>
      </c>
      <c r="AJ385" s="48">
        <v>0</v>
      </c>
      <c r="AK385" s="48">
        <v>0</v>
      </c>
      <c r="AM385" s="48" t="s">
        <v>508</v>
      </c>
      <c r="AN385" s="48">
        <v>0</v>
      </c>
      <c r="AO385" s="48">
        <v>0</v>
      </c>
      <c r="AQ385" s="48">
        <f t="shared" si="49"/>
        <v>6</v>
      </c>
      <c r="AR385" s="48">
        <f t="shared" si="50"/>
        <v>0</v>
      </c>
      <c r="AT385" s="61">
        <f t="shared" si="51"/>
        <v>127.52093058152333</v>
      </c>
      <c r="AU385" s="48">
        <f t="shared" si="52"/>
        <v>0</v>
      </c>
    </row>
    <row r="386" spans="1:47" outlineLevel="1" x14ac:dyDescent="0.2">
      <c r="A386" s="48">
        <v>5</v>
      </c>
      <c r="B386" s="48">
        <v>14</v>
      </c>
      <c r="C386" s="48" t="s">
        <v>505</v>
      </c>
      <c r="D386" s="48">
        <v>5</v>
      </c>
      <c r="E386" s="47" t="s">
        <v>541</v>
      </c>
      <c r="G386" s="48" t="s">
        <v>503</v>
      </c>
      <c r="H386" s="48">
        <v>1</v>
      </c>
      <c r="I386" s="48">
        <v>0</v>
      </c>
      <c r="K386" s="48" t="s">
        <v>501</v>
      </c>
      <c r="L386" s="48">
        <v>0</v>
      </c>
      <c r="M386" s="48">
        <v>0</v>
      </c>
      <c r="O386" s="48" t="s">
        <v>502</v>
      </c>
      <c r="P386" s="48">
        <v>0</v>
      </c>
      <c r="Q386" s="48">
        <v>0</v>
      </c>
      <c r="S386" s="48" t="s">
        <v>507</v>
      </c>
      <c r="T386" s="48">
        <v>0</v>
      </c>
      <c r="U386" s="48">
        <v>0</v>
      </c>
      <c r="W386" s="48" t="s">
        <v>506</v>
      </c>
      <c r="X386" s="48">
        <v>0</v>
      </c>
      <c r="Y386" s="48">
        <v>0</v>
      </c>
      <c r="AA386" s="48" t="s">
        <v>510</v>
      </c>
      <c r="AB386" s="48">
        <v>0</v>
      </c>
      <c r="AC386" s="48">
        <v>0</v>
      </c>
      <c r="AE386" s="48" t="s">
        <v>509</v>
      </c>
      <c r="AF386" s="48">
        <v>0</v>
      </c>
      <c r="AG386" s="48">
        <v>0</v>
      </c>
      <c r="AI386" s="48" t="s">
        <v>504</v>
      </c>
      <c r="AJ386" s="48">
        <v>0</v>
      </c>
      <c r="AK386" s="48">
        <v>0</v>
      </c>
      <c r="AM386" s="48" t="s">
        <v>508</v>
      </c>
      <c r="AN386" s="48">
        <v>0</v>
      </c>
      <c r="AO386" s="48">
        <v>0</v>
      </c>
      <c r="AQ386" s="48">
        <f t="shared" si="49"/>
        <v>6</v>
      </c>
      <c r="AR386" s="48">
        <f t="shared" si="50"/>
        <v>0</v>
      </c>
      <c r="AT386" s="61">
        <f t="shared" si="51"/>
        <v>127.52093058152333</v>
      </c>
      <c r="AU386" s="48">
        <f t="shared" si="52"/>
        <v>0</v>
      </c>
    </row>
    <row r="387" spans="1:47" outlineLevel="1" x14ac:dyDescent="0.2">
      <c r="A387" s="48">
        <v>5</v>
      </c>
      <c r="B387" s="48">
        <v>15</v>
      </c>
      <c r="C387" s="48" t="s">
        <v>505</v>
      </c>
      <c r="D387" s="48">
        <v>5</v>
      </c>
      <c r="E387" s="47" t="s">
        <v>541</v>
      </c>
      <c r="G387" s="48" t="s">
        <v>503</v>
      </c>
      <c r="H387" s="48">
        <v>1</v>
      </c>
      <c r="I387" s="48">
        <v>0</v>
      </c>
      <c r="K387" s="48" t="s">
        <v>501</v>
      </c>
      <c r="L387" s="48">
        <v>0</v>
      </c>
      <c r="M387" s="48">
        <v>0</v>
      </c>
      <c r="O387" s="48" t="s">
        <v>502</v>
      </c>
      <c r="P387" s="48">
        <v>0</v>
      </c>
      <c r="Q387" s="48">
        <v>0</v>
      </c>
      <c r="S387" s="48" t="s">
        <v>507</v>
      </c>
      <c r="T387" s="48">
        <v>0</v>
      </c>
      <c r="U387" s="48">
        <v>0</v>
      </c>
      <c r="W387" s="48" t="s">
        <v>506</v>
      </c>
      <c r="X387" s="48">
        <v>0</v>
      </c>
      <c r="Y387" s="48">
        <v>0</v>
      </c>
      <c r="AA387" s="48" t="s">
        <v>510</v>
      </c>
      <c r="AB387" s="48">
        <v>0</v>
      </c>
      <c r="AC387" s="48">
        <v>0</v>
      </c>
      <c r="AE387" s="48" t="s">
        <v>509</v>
      </c>
      <c r="AF387" s="48">
        <v>0</v>
      </c>
      <c r="AG387" s="48">
        <v>0</v>
      </c>
      <c r="AI387" s="48" t="s">
        <v>504</v>
      </c>
      <c r="AJ387" s="48">
        <v>0</v>
      </c>
      <c r="AK387" s="48">
        <v>0</v>
      </c>
      <c r="AM387" s="48" t="s">
        <v>508</v>
      </c>
      <c r="AN387" s="48">
        <v>0</v>
      </c>
      <c r="AO387" s="48">
        <v>0</v>
      </c>
      <c r="AQ387" s="48">
        <f t="shared" si="49"/>
        <v>6</v>
      </c>
      <c r="AR387" s="48">
        <f t="shared" si="50"/>
        <v>0</v>
      </c>
      <c r="AT387" s="61">
        <f t="shared" si="51"/>
        <v>127.52093058152333</v>
      </c>
      <c r="AU387" s="48">
        <f t="shared" si="52"/>
        <v>0</v>
      </c>
    </row>
    <row r="388" spans="1:47" outlineLevel="1" x14ac:dyDescent="0.2">
      <c r="A388" s="48">
        <v>5</v>
      </c>
      <c r="B388" s="48">
        <v>16</v>
      </c>
      <c r="C388" s="48" t="s">
        <v>505</v>
      </c>
      <c r="D388" s="48">
        <v>5</v>
      </c>
      <c r="E388" s="47" t="s">
        <v>541</v>
      </c>
      <c r="G388" s="48" t="s">
        <v>503</v>
      </c>
      <c r="H388" s="48">
        <v>1</v>
      </c>
      <c r="I388" s="48">
        <v>0</v>
      </c>
      <c r="K388" s="48" t="s">
        <v>501</v>
      </c>
      <c r="L388" s="48">
        <v>0</v>
      </c>
      <c r="M388" s="48">
        <v>0</v>
      </c>
      <c r="O388" s="48" t="s">
        <v>502</v>
      </c>
      <c r="P388" s="48">
        <v>0</v>
      </c>
      <c r="Q388" s="48">
        <v>0</v>
      </c>
      <c r="S388" s="48" t="s">
        <v>507</v>
      </c>
      <c r="T388" s="48">
        <v>0</v>
      </c>
      <c r="U388" s="48">
        <v>0</v>
      </c>
      <c r="W388" s="48" t="s">
        <v>506</v>
      </c>
      <c r="X388" s="48">
        <v>0</v>
      </c>
      <c r="Y388" s="48">
        <v>0</v>
      </c>
      <c r="AA388" s="48" t="s">
        <v>510</v>
      </c>
      <c r="AB388" s="48">
        <v>0</v>
      </c>
      <c r="AC388" s="48">
        <v>0</v>
      </c>
      <c r="AE388" s="48" t="s">
        <v>509</v>
      </c>
      <c r="AF388" s="48">
        <v>0</v>
      </c>
      <c r="AG388" s="48">
        <v>0</v>
      </c>
      <c r="AI388" s="48" t="s">
        <v>504</v>
      </c>
      <c r="AJ388" s="48">
        <v>0</v>
      </c>
      <c r="AK388" s="48">
        <v>0</v>
      </c>
      <c r="AM388" s="48" t="s">
        <v>508</v>
      </c>
      <c r="AN388" s="48">
        <v>0</v>
      </c>
      <c r="AO388" s="48">
        <v>0</v>
      </c>
      <c r="AQ388" s="48">
        <f t="shared" si="49"/>
        <v>6</v>
      </c>
      <c r="AR388" s="48">
        <f t="shared" si="50"/>
        <v>0</v>
      </c>
      <c r="AT388" s="61">
        <f t="shared" si="51"/>
        <v>127.52093058152333</v>
      </c>
      <c r="AU388" s="48">
        <f t="shared" si="52"/>
        <v>0</v>
      </c>
    </row>
    <row r="389" spans="1:47" outlineLevel="1" x14ac:dyDescent="0.2">
      <c r="A389" s="48">
        <v>5</v>
      </c>
      <c r="B389" s="48">
        <v>17</v>
      </c>
      <c r="C389" s="48" t="s">
        <v>505</v>
      </c>
      <c r="D389" s="48">
        <v>5</v>
      </c>
      <c r="E389" s="47" t="s">
        <v>541</v>
      </c>
      <c r="G389" s="48" t="s">
        <v>503</v>
      </c>
      <c r="H389" s="48">
        <v>1</v>
      </c>
      <c r="I389" s="48">
        <v>0</v>
      </c>
      <c r="K389" s="48" t="s">
        <v>501</v>
      </c>
      <c r="L389" s="48">
        <v>0</v>
      </c>
      <c r="M389" s="48">
        <v>0</v>
      </c>
      <c r="O389" s="48" t="s">
        <v>502</v>
      </c>
      <c r="P389" s="48">
        <v>0</v>
      </c>
      <c r="Q389" s="48">
        <v>0</v>
      </c>
      <c r="S389" s="48" t="s">
        <v>507</v>
      </c>
      <c r="T389" s="48">
        <v>0</v>
      </c>
      <c r="U389" s="48">
        <v>0</v>
      </c>
      <c r="W389" s="48" t="s">
        <v>506</v>
      </c>
      <c r="X389" s="48">
        <v>0</v>
      </c>
      <c r="Y389" s="48">
        <v>0</v>
      </c>
      <c r="AA389" s="48" t="s">
        <v>510</v>
      </c>
      <c r="AB389" s="48">
        <v>0</v>
      </c>
      <c r="AC389" s="48">
        <v>0</v>
      </c>
      <c r="AE389" s="48" t="s">
        <v>509</v>
      </c>
      <c r="AF389" s="48">
        <v>0</v>
      </c>
      <c r="AG389" s="48">
        <v>0</v>
      </c>
      <c r="AI389" s="48" t="s">
        <v>504</v>
      </c>
      <c r="AJ389" s="48">
        <v>0</v>
      </c>
      <c r="AK389" s="48">
        <v>0</v>
      </c>
      <c r="AM389" s="48" t="s">
        <v>508</v>
      </c>
      <c r="AN389" s="48">
        <v>0</v>
      </c>
      <c r="AO389" s="48">
        <v>0</v>
      </c>
      <c r="AQ389" s="48">
        <f t="shared" si="49"/>
        <v>6</v>
      </c>
      <c r="AR389" s="48">
        <f t="shared" si="50"/>
        <v>0</v>
      </c>
      <c r="AT389" s="61">
        <f t="shared" si="51"/>
        <v>127.52093058152333</v>
      </c>
      <c r="AU389" s="48">
        <f t="shared" si="52"/>
        <v>0</v>
      </c>
    </row>
    <row r="390" spans="1:47" outlineLevel="1" x14ac:dyDescent="0.2">
      <c r="A390" s="48">
        <v>5</v>
      </c>
      <c r="B390" s="48">
        <v>18</v>
      </c>
      <c r="C390" s="48" t="s">
        <v>505</v>
      </c>
      <c r="D390" s="48">
        <v>5</v>
      </c>
      <c r="E390" s="47" t="s">
        <v>541</v>
      </c>
      <c r="G390" s="48" t="s">
        <v>503</v>
      </c>
      <c r="H390" s="48">
        <v>1</v>
      </c>
      <c r="I390" s="48">
        <v>0</v>
      </c>
      <c r="K390" s="48" t="s">
        <v>501</v>
      </c>
      <c r="L390" s="48">
        <v>0</v>
      </c>
      <c r="M390" s="48">
        <v>0</v>
      </c>
      <c r="O390" s="48" t="s">
        <v>502</v>
      </c>
      <c r="P390" s="48">
        <v>0</v>
      </c>
      <c r="Q390" s="48">
        <v>0</v>
      </c>
      <c r="S390" s="48" t="s">
        <v>507</v>
      </c>
      <c r="T390" s="48">
        <v>0</v>
      </c>
      <c r="U390" s="48">
        <v>0</v>
      </c>
      <c r="W390" s="48" t="s">
        <v>506</v>
      </c>
      <c r="X390" s="48">
        <v>0</v>
      </c>
      <c r="Y390" s="48">
        <v>0</v>
      </c>
      <c r="AA390" s="48" t="s">
        <v>510</v>
      </c>
      <c r="AB390" s="48">
        <v>0</v>
      </c>
      <c r="AC390" s="48">
        <v>0</v>
      </c>
      <c r="AE390" s="48" t="s">
        <v>509</v>
      </c>
      <c r="AF390" s="48">
        <v>0</v>
      </c>
      <c r="AG390" s="48">
        <v>0</v>
      </c>
      <c r="AI390" s="48" t="s">
        <v>504</v>
      </c>
      <c r="AJ390" s="48">
        <v>0</v>
      </c>
      <c r="AK390" s="48">
        <v>0</v>
      </c>
      <c r="AM390" s="48" t="s">
        <v>508</v>
      </c>
      <c r="AN390" s="48">
        <v>0</v>
      </c>
      <c r="AO390" s="48">
        <v>0</v>
      </c>
      <c r="AQ390" s="48">
        <f t="shared" si="49"/>
        <v>6</v>
      </c>
      <c r="AR390" s="48">
        <f t="shared" si="50"/>
        <v>0</v>
      </c>
      <c r="AT390" s="61">
        <f t="shared" si="51"/>
        <v>127.52093058152333</v>
      </c>
      <c r="AU390" s="48">
        <f t="shared" si="52"/>
        <v>0</v>
      </c>
    </row>
    <row r="391" spans="1:47" outlineLevel="1" x14ac:dyDescent="0.2">
      <c r="A391" s="48">
        <v>5</v>
      </c>
      <c r="B391" s="48">
        <v>19</v>
      </c>
      <c r="C391" s="48" t="s">
        <v>505</v>
      </c>
      <c r="D391" s="48">
        <v>5</v>
      </c>
      <c r="E391" s="47" t="s">
        <v>541</v>
      </c>
      <c r="G391" s="48" t="s">
        <v>503</v>
      </c>
      <c r="H391" s="48">
        <v>1</v>
      </c>
      <c r="I391" s="48">
        <v>0</v>
      </c>
      <c r="K391" s="48" t="s">
        <v>501</v>
      </c>
      <c r="L391" s="48">
        <v>0</v>
      </c>
      <c r="M391" s="48">
        <v>0</v>
      </c>
      <c r="O391" s="48" t="s">
        <v>502</v>
      </c>
      <c r="P391" s="48">
        <v>0</v>
      </c>
      <c r="Q391" s="48">
        <v>0</v>
      </c>
      <c r="S391" s="48" t="s">
        <v>507</v>
      </c>
      <c r="T391" s="48">
        <v>0</v>
      </c>
      <c r="U391" s="48">
        <v>0</v>
      </c>
      <c r="W391" s="48" t="s">
        <v>506</v>
      </c>
      <c r="X391" s="48">
        <v>0</v>
      </c>
      <c r="Y391" s="48">
        <v>0</v>
      </c>
      <c r="AA391" s="48" t="s">
        <v>510</v>
      </c>
      <c r="AB391" s="48">
        <v>0</v>
      </c>
      <c r="AC391" s="48">
        <v>0</v>
      </c>
      <c r="AE391" s="48" t="s">
        <v>509</v>
      </c>
      <c r="AF391" s="48">
        <v>0</v>
      </c>
      <c r="AG391" s="48">
        <v>0</v>
      </c>
      <c r="AI391" s="48" t="s">
        <v>504</v>
      </c>
      <c r="AJ391" s="48">
        <v>0</v>
      </c>
      <c r="AK391" s="48">
        <v>0</v>
      </c>
      <c r="AM391" s="48" t="s">
        <v>508</v>
      </c>
      <c r="AN391" s="48">
        <v>0</v>
      </c>
      <c r="AO391" s="48">
        <v>0</v>
      </c>
      <c r="AQ391" s="48">
        <f t="shared" si="49"/>
        <v>6</v>
      </c>
      <c r="AR391" s="48">
        <f t="shared" si="50"/>
        <v>0</v>
      </c>
      <c r="AT391" s="61">
        <f t="shared" si="51"/>
        <v>127.52093058152333</v>
      </c>
      <c r="AU391" s="48">
        <f t="shared" si="52"/>
        <v>0</v>
      </c>
    </row>
    <row r="392" spans="1:47" outlineLevel="1" x14ac:dyDescent="0.2">
      <c r="A392" s="48">
        <v>5</v>
      </c>
      <c r="B392" s="48">
        <v>20</v>
      </c>
      <c r="C392" s="48" t="s">
        <v>505</v>
      </c>
      <c r="D392" s="48">
        <v>5</v>
      </c>
      <c r="E392" s="47" t="s">
        <v>541</v>
      </c>
      <c r="G392" s="48" t="s">
        <v>503</v>
      </c>
      <c r="H392" s="48">
        <v>1</v>
      </c>
      <c r="I392" s="48">
        <v>0</v>
      </c>
      <c r="K392" s="48" t="s">
        <v>501</v>
      </c>
      <c r="L392" s="48">
        <v>0</v>
      </c>
      <c r="M392" s="48">
        <v>0</v>
      </c>
      <c r="O392" s="48" t="s">
        <v>502</v>
      </c>
      <c r="P392" s="48">
        <v>0</v>
      </c>
      <c r="Q392" s="48">
        <v>0</v>
      </c>
      <c r="S392" s="48" t="s">
        <v>507</v>
      </c>
      <c r="T392" s="48">
        <v>0</v>
      </c>
      <c r="U392" s="48">
        <v>0</v>
      </c>
      <c r="W392" s="48" t="s">
        <v>506</v>
      </c>
      <c r="X392" s="48">
        <v>0</v>
      </c>
      <c r="Y392" s="48">
        <v>0</v>
      </c>
      <c r="AA392" s="48" t="s">
        <v>510</v>
      </c>
      <c r="AB392" s="48">
        <v>0</v>
      </c>
      <c r="AC392" s="48">
        <v>0</v>
      </c>
      <c r="AE392" s="48" t="s">
        <v>509</v>
      </c>
      <c r="AF392" s="48">
        <v>0</v>
      </c>
      <c r="AG392" s="48">
        <v>0</v>
      </c>
      <c r="AI392" s="48" t="s">
        <v>504</v>
      </c>
      <c r="AJ392" s="48">
        <v>0</v>
      </c>
      <c r="AK392" s="48">
        <v>0</v>
      </c>
      <c r="AM392" s="48" t="s">
        <v>508</v>
      </c>
      <c r="AN392" s="48">
        <v>0</v>
      </c>
      <c r="AO392" s="48">
        <v>0</v>
      </c>
      <c r="AQ392" s="48">
        <f t="shared" si="49"/>
        <v>6</v>
      </c>
      <c r="AR392" s="48">
        <f t="shared" si="50"/>
        <v>0</v>
      </c>
      <c r="AT392" s="61">
        <f t="shared" si="51"/>
        <v>127.52093058152333</v>
      </c>
      <c r="AU392" s="48">
        <f t="shared" si="52"/>
        <v>0</v>
      </c>
    </row>
    <row r="393" spans="1:47" outlineLevel="1" x14ac:dyDescent="0.2">
      <c r="A393" s="48">
        <v>5</v>
      </c>
      <c r="B393" s="48">
        <v>21</v>
      </c>
      <c r="C393" s="48" t="s">
        <v>505</v>
      </c>
      <c r="D393" s="48">
        <v>5</v>
      </c>
      <c r="E393" s="47" t="s">
        <v>541</v>
      </c>
      <c r="G393" s="48" t="s">
        <v>503</v>
      </c>
      <c r="H393" s="48">
        <v>1</v>
      </c>
      <c r="I393" s="48">
        <v>0</v>
      </c>
      <c r="K393" s="48" t="s">
        <v>501</v>
      </c>
      <c r="L393" s="48">
        <v>0</v>
      </c>
      <c r="M393" s="48">
        <v>0</v>
      </c>
      <c r="O393" s="48" t="s">
        <v>502</v>
      </c>
      <c r="P393" s="48">
        <v>0</v>
      </c>
      <c r="Q393" s="48">
        <v>0</v>
      </c>
      <c r="S393" s="48" t="s">
        <v>507</v>
      </c>
      <c r="T393" s="48">
        <v>0</v>
      </c>
      <c r="U393" s="48">
        <v>0</v>
      </c>
      <c r="W393" s="48" t="s">
        <v>506</v>
      </c>
      <c r="X393" s="48">
        <v>0</v>
      </c>
      <c r="Y393" s="48">
        <v>0</v>
      </c>
      <c r="AA393" s="48" t="s">
        <v>510</v>
      </c>
      <c r="AB393" s="48">
        <v>0</v>
      </c>
      <c r="AC393" s="48">
        <v>0</v>
      </c>
      <c r="AE393" s="48" t="s">
        <v>509</v>
      </c>
      <c r="AF393" s="48">
        <v>0</v>
      </c>
      <c r="AG393" s="48">
        <v>0</v>
      </c>
      <c r="AI393" s="48" t="s">
        <v>504</v>
      </c>
      <c r="AJ393" s="48">
        <v>0</v>
      </c>
      <c r="AK393" s="48">
        <v>0</v>
      </c>
      <c r="AM393" s="48" t="s">
        <v>508</v>
      </c>
      <c r="AN393" s="48">
        <v>0</v>
      </c>
      <c r="AO393" s="48">
        <v>0</v>
      </c>
      <c r="AQ393" s="48">
        <f t="shared" si="49"/>
        <v>6</v>
      </c>
      <c r="AR393" s="48">
        <f t="shared" si="50"/>
        <v>0</v>
      </c>
      <c r="AT393" s="61">
        <f t="shared" si="51"/>
        <v>127.52093058152333</v>
      </c>
      <c r="AU393" s="48">
        <f t="shared" si="52"/>
        <v>0</v>
      </c>
    </row>
    <row r="394" spans="1:47" outlineLevel="1" x14ac:dyDescent="0.2">
      <c r="A394" s="48">
        <v>5</v>
      </c>
      <c r="B394" s="48">
        <v>22</v>
      </c>
      <c r="C394" s="48" t="s">
        <v>505</v>
      </c>
      <c r="D394" s="48">
        <v>5</v>
      </c>
      <c r="E394" s="47" t="s">
        <v>541</v>
      </c>
      <c r="G394" s="48" t="s">
        <v>503</v>
      </c>
      <c r="H394" s="48">
        <v>1</v>
      </c>
      <c r="I394" s="48">
        <v>0</v>
      </c>
      <c r="K394" s="48" t="s">
        <v>501</v>
      </c>
      <c r="L394" s="48">
        <v>0</v>
      </c>
      <c r="M394" s="48">
        <v>0</v>
      </c>
      <c r="O394" s="48" t="s">
        <v>502</v>
      </c>
      <c r="P394" s="48">
        <v>0</v>
      </c>
      <c r="Q394" s="48">
        <v>0</v>
      </c>
      <c r="S394" s="48" t="s">
        <v>507</v>
      </c>
      <c r="T394" s="48">
        <v>0</v>
      </c>
      <c r="U394" s="48">
        <v>0</v>
      </c>
      <c r="W394" s="48" t="s">
        <v>506</v>
      </c>
      <c r="X394" s="48">
        <v>0</v>
      </c>
      <c r="Y394" s="48">
        <v>0</v>
      </c>
      <c r="AA394" s="48" t="s">
        <v>510</v>
      </c>
      <c r="AB394" s="48">
        <v>0</v>
      </c>
      <c r="AC394" s="48">
        <v>0</v>
      </c>
      <c r="AE394" s="48" t="s">
        <v>509</v>
      </c>
      <c r="AF394" s="48">
        <v>0</v>
      </c>
      <c r="AG394" s="48">
        <v>0</v>
      </c>
      <c r="AI394" s="48" t="s">
        <v>504</v>
      </c>
      <c r="AJ394" s="48">
        <v>0</v>
      </c>
      <c r="AK394" s="48">
        <v>0</v>
      </c>
      <c r="AM394" s="48" t="s">
        <v>508</v>
      </c>
      <c r="AN394" s="48">
        <v>0</v>
      </c>
      <c r="AO394" s="48">
        <v>0</v>
      </c>
      <c r="AQ394" s="48">
        <f t="shared" si="49"/>
        <v>6</v>
      </c>
      <c r="AR394" s="48">
        <f t="shared" si="50"/>
        <v>0</v>
      </c>
      <c r="AT394" s="61">
        <f t="shared" si="51"/>
        <v>127.52093058152333</v>
      </c>
      <c r="AU394" s="48">
        <f t="shared" si="52"/>
        <v>0</v>
      </c>
    </row>
    <row r="395" spans="1:47" outlineLevel="1" x14ac:dyDescent="0.2">
      <c r="A395" s="48">
        <v>5</v>
      </c>
      <c r="B395" s="48">
        <v>23</v>
      </c>
      <c r="C395" s="48" t="s">
        <v>505</v>
      </c>
      <c r="D395" s="48">
        <v>5</v>
      </c>
      <c r="E395" s="47" t="s">
        <v>541</v>
      </c>
      <c r="G395" s="48" t="s">
        <v>503</v>
      </c>
      <c r="H395" s="48">
        <v>1</v>
      </c>
      <c r="I395" s="48">
        <v>0</v>
      </c>
      <c r="K395" s="48" t="s">
        <v>501</v>
      </c>
      <c r="L395" s="48">
        <v>0</v>
      </c>
      <c r="M395" s="48">
        <v>0</v>
      </c>
      <c r="O395" s="48" t="s">
        <v>502</v>
      </c>
      <c r="P395" s="48">
        <v>0</v>
      </c>
      <c r="Q395" s="48">
        <v>0</v>
      </c>
      <c r="S395" s="48" t="s">
        <v>507</v>
      </c>
      <c r="T395" s="48">
        <v>0</v>
      </c>
      <c r="U395" s="48">
        <v>0</v>
      </c>
      <c r="W395" s="48" t="s">
        <v>506</v>
      </c>
      <c r="X395" s="48">
        <v>0</v>
      </c>
      <c r="Y395" s="48">
        <v>0</v>
      </c>
      <c r="AA395" s="48" t="s">
        <v>510</v>
      </c>
      <c r="AB395" s="48">
        <v>0</v>
      </c>
      <c r="AC395" s="48">
        <v>0</v>
      </c>
      <c r="AE395" s="48" t="s">
        <v>509</v>
      </c>
      <c r="AF395" s="48">
        <v>0</v>
      </c>
      <c r="AG395" s="48">
        <v>0</v>
      </c>
      <c r="AI395" s="48" t="s">
        <v>504</v>
      </c>
      <c r="AJ395" s="48">
        <v>0</v>
      </c>
      <c r="AK395" s="48">
        <v>0</v>
      </c>
      <c r="AM395" s="48" t="s">
        <v>508</v>
      </c>
      <c r="AN395" s="48">
        <v>0</v>
      </c>
      <c r="AO395" s="48">
        <v>0</v>
      </c>
      <c r="AQ395" s="48">
        <f t="shared" si="49"/>
        <v>6</v>
      </c>
      <c r="AR395" s="48">
        <f t="shared" si="50"/>
        <v>0</v>
      </c>
      <c r="AT395" s="61">
        <f t="shared" si="51"/>
        <v>127.52093058152333</v>
      </c>
      <c r="AU395" s="48">
        <f t="shared" si="52"/>
        <v>0</v>
      </c>
    </row>
    <row r="396" spans="1:47" outlineLevel="1" x14ac:dyDescent="0.2">
      <c r="A396" s="48">
        <v>6</v>
      </c>
      <c r="B396" s="48">
        <v>0</v>
      </c>
      <c r="C396" s="48" t="s">
        <v>505</v>
      </c>
      <c r="D396" s="48">
        <v>5</v>
      </c>
      <c r="E396" s="47" t="s">
        <v>541</v>
      </c>
      <c r="G396" s="48" t="s">
        <v>503</v>
      </c>
      <c r="H396" s="48">
        <v>1</v>
      </c>
      <c r="I396" s="48">
        <v>0</v>
      </c>
      <c r="K396" s="48" t="s">
        <v>501</v>
      </c>
      <c r="L396" s="48">
        <v>0</v>
      </c>
      <c r="M396" s="48">
        <v>0</v>
      </c>
      <c r="O396" s="48" t="s">
        <v>502</v>
      </c>
      <c r="P396" s="48">
        <v>0</v>
      </c>
      <c r="Q396" s="48">
        <v>0</v>
      </c>
      <c r="S396" s="48" t="s">
        <v>507</v>
      </c>
      <c r="T396" s="48">
        <v>0</v>
      </c>
      <c r="U396" s="48">
        <v>0</v>
      </c>
      <c r="W396" s="48" t="s">
        <v>506</v>
      </c>
      <c r="X396" s="48">
        <v>0</v>
      </c>
      <c r="Y396" s="48">
        <v>0</v>
      </c>
      <c r="AA396" s="48" t="s">
        <v>510</v>
      </c>
      <c r="AB396" s="48">
        <v>0</v>
      </c>
      <c r="AC396" s="48">
        <v>0</v>
      </c>
      <c r="AE396" s="48" t="s">
        <v>509</v>
      </c>
      <c r="AF396" s="48">
        <v>0</v>
      </c>
      <c r="AG396" s="48">
        <v>0</v>
      </c>
      <c r="AI396" s="48" t="s">
        <v>504</v>
      </c>
      <c r="AJ396" s="48">
        <v>0</v>
      </c>
      <c r="AK396" s="48">
        <v>0</v>
      </c>
      <c r="AM396" s="48" t="s">
        <v>508</v>
      </c>
      <c r="AN396" s="48">
        <v>0</v>
      </c>
      <c r="AO396" s="48">
        <v>0</v>
      </c>
      <c r="AQ396" s="48">
        <f t="shared" si="49"/>
        <v>6</v>
      </c>
      <c r="AR396" s="48">
        <f t="shared" si="50"/>
        <v>0</v>
      </c>
      <c r="AT396" s="61">
        <f t="shared" si="51"/>
        <v>127.52093058152333</v>
      </c>
      <c r="AU396" s="48">
        <f t="shared" si="52"/>
        <v>0</v>
      </c>
    </row>
    <row r="397" spans="1:47" outlineLevel="1" x14ac:dyDescent="0.2">
      <c r="A397" s="48">
        <v>6</v>
      </c>
      <c r="B397" s="48">
        <v>1</v>
      </c>
      <c r="C397" s="48" t="s">
        <v>505</v>
      </c>
      <c r="D397" s="48">
        <v>5</v>
      </c>
      <c r="E397" s="47" t="s">
        <v>541</v>
      </c>
      <c r="G397" s="48" t="s">
        <v>503</v>
      </c>
      <c r="H397" s="48">
        <v>1</v>
      </c>
      <c r="I397" s="48">
        <v>0</v>
      </c>
      <c r="K397" s="48" t="s">
        <v>501</v>
      </c>
      <c r="L397" s="48">
        <v>0</v>
      </c>
      <c r="M397" s="48">
        <v>0</v>
      </c>
      <c r="O397" s="48" t="s">
        <v>502</v>
      </c>
      <c r="P397" s="48">
        <v>0</v>
      </c>
      <c r="Q397" s="48">
        <v>0</v>
      </c>
      <c r="S397" s="48" t="s">
        <v>507</v>
      </c>
      <c r="T397" s="48">
        <v>0</v>
      </c>
      <c r="U397" s="48">
        <v>0</v>
      </c>
      <c r="W397" s="48" t="s">
        <v>506</v>
      </c>
      <c r="X397" s="48">
        <v>0</v>
      </c>
      <c r="Y397" s="48">
        <v>0</v>
      </c>
      <c r="AA397" s="48" t="s">
        <v>510</v>
      </c>
      <c r="AB397" s="48">
        <v>0</v>
      </c>
      <c r="AC397" s="48">
        <v>0</v>
      </c>
      <c r="AE397" s="48" t="s">
        <v>509</v>
      </c>
      <c r="AF397" s="48">
        <v>0</v>
      </c>
      <c r="AG397" s="48">
        <v>0</v>
      </c>
      <c r="AI397" s="48" t="s">
        <v>504</v>
      </c>
      <c r="AJ397" s="48">
        <v>0</v>
      </c>
      <c r="AK397" s="48">
        <v>0</v>
      </c>
      <c r="AM397" s="48" t="s">
        <v>508</v>
      </c>
      <c r="AN397" s="48">
        <v>0</v>
      </c>
      <c r="AO397" s="48">
        <v>0</v>
      </c>
      <c r="AQ397" s="48">
        <f t="shared" si="49"/>
        <v>6</v>
      </c>
      <c r="AR397" s="48">
        <f t="shared" si="50"/>
        <v>0</v>
      </c>
      <c r="AT397" s="61">
        <f t="shared" si="51"/>
        <v>127.52093058152333</v>
      </c>
      <c r="AU397" s="48">
        <f t="shared" si="52"/>
        <v>0</v>
      </c>
    </row>
    <row r="398" spans="1:47" outlineLevel="1" x14ac:dyDescent="0.2">
      <c r="A398" s="48">
        <v>6</v>
      </c>
      <c r="B398" s="48">
        <v>2</v>
      </c>
      <c r="C398" s="48" t="s">
        <v>505</v>
      </c>
      <c r="D398" s="48">
        <v>5</v>
      </c>
      <c r="E398" s="47" t="s">
        <v>541</v>
      </c>
      <c r="G398" s="48" t="s">
        <v>503</v>
      </c>
      <c r="H398" s="48">
        <v>1</v>
      </c>
      <c r="I398" s="48">
        <v>0</v>
      </c>
      <c r="K398" s="48" t="s">
        <v>501</v>
      </c>
      <c r="L398" s="48">
        <v>0</v>
      </c>
      <c r="M398" s="48">
        <v>0</v>
      </c>
      <c r="O398" s="48" t="s">
        <v>502</v>
      </c>
      <c r="P398" s="48">
        <v>0</v>
      </c>
      <c r="Q398" s="48">
        <v>0</v>
      </c>
      <c r="S398" s="48" t="s">
        <v>507</v>
      </c>
      <c r="T398" s="48">
        <v>0</v>
      </c>
      <c r="U398" s="48">
        <v>0</v>
      </c>
      <c r="W398" s="48" t="s">
        <v>506</v>
      </c>
      <c r="X398" s="48">
        <v>0</v>
      </c>
      <c r="Y398" s="48">
        <v>0</v>
      </c>
      <c r="AA398" s="48" t="s">
        <v>510</v>
      </c>
      <c r="AB398" s="48">
        <v>0</v>
      </c>
      <c r="AC398" s="48">
        <v>0</v>
      </c>
      <c r="AE398" s="48" t="s">
        <v>509</v>
      </c>
      <c r="AF398" s="48">
        <v>0</v>
      </c>
      <c r="AG398" s="48">
        <v>0</v>
      </c>
      <c r="AI398" s="48" t="s">
        <v>504</v>
      </c>
      <c r="AJ398" s="48">
        <v>0</v>
      </c>
      <c r="AK398" s="48">
        <v>0</v>
      </c>
      <c r="AM398" s="48" t="s">
        <v>508</v>
      </c>
      <c r="AN398" s="48">
        <v>0</v>
      </c>
      <c r="AO398" s="48">
        <v>0</v>
      </c>
      <c r="AQ398" s="48">
        <f t="shared" si="49"/>
        <v>6</v>
      </c>
      <c r="AR398" s="48">
        <f t="shared" si="50"/>
        <v>0</v>
      </c>
      <c r="AT398" s="61">
        <f t="shared" si="51"/>
        <v>127.52093058152333</v>
      </c>
      <c r="AU398" s="48">
        <f t="shared" si="52"/>
        <v>0</v>
      </c>
    </row>
    <row r="399" spans="1:47" outlineLevel="1" x14ac:dyDescent="0.2">
      <c r="A399" s="48">
        <v>6</v>
      </c>
      <c r="B399" s="48">
        <v>3</v>
      </c>
      <c r="C399" s="48" t="s">
        <v>505</v>
      </c>
      <c r="D399" s="48">
        <v>5</v>
      </c>
      <c r="E399" s="47" t="s">
        <v>541</v>
      </c>
      <c r="G399" s="48" t="s">
        <v>503</v>
      </c>
      <c r="H399" s="48">
        <v>1</v>
      </c>
      <c r="I399" s="48">
        <v>0</v>
      </c>
      <c r="K399" s="48" t="s">
        <v>501</v>
      </c>
      <c r="L399" s="48">
        <v>0</v>
      </c>
      <c r="M399" s="48">
        <v>0</v>
      </c>
      <c r="O399" s="48" t="s">
        <v>502</v>
      </c>
      <c r="P399" s="48">
        <v>0</v>
      </c>
      <c r="Q399" s="48">
        <v>0</v>
      </c>
      <c r="S399" s="48" t="s">
        <v>507</v>
      </c>
      <c r="T399" s="48">
        <v>0</v>
      </c>
      <c r="U399" s="48">
        <v>0</v>
      </c>
      <c r="W399" s="48" t="s">
        <v>506</v>
      </c>
      <c r="X399" s="48">
        <v>0</v>
      </c>
      <c r="Y399" s="48">
        <v>0</v>
      </c>
      <c r="AA399" s="48" t="s">
        <v>510</v>
      </c>
      <c r="AB399" s="48">
        <v>0</v>
      </c>
      <c r="AC399" s="48">
        <v>0</v>
      </c>
      <c r="AE399" s="48" t="s">
        <v>509</v>
      </c>
      <c r="AF399" s="48">
        <v>0</v>
      </c>
      <c r="AG399" s="48">
        <v>0</v>
      </c>
      <c r="AI399" s="48" t="s">
        <v>504</v>
      </c>
      <c r="AJ399" s="48">
        <v>0</v>
      </c>
      <c r="AK399" s="48">
        <v>0</v>
      </c>
      <c r="AM399" s="48" t="s">
        <v>508</v>
      </c>
      <c r="AN399" s="48">
        <v>0</v>
      </c>
      <c r="AO399" s="48">
        <v>0</v>
      </c>
      <c r="AQ399" s="48">
        <f t="shared" si="49"/>
        <v>6</v>
      </c>
      <c r="AR399" s="48">
        <f t="shared" si="50"/>
        <v>0</v>
      </c>
      <c r="AT399" s="61">
        <f t="shared" si="51"/>
        <v>127.52093058152333</v>
      </c>
      <c r="AU399" s="48">
        <f t="shared" si="52"/>
        <v>0</v>
      </c>
    </row>
    <row r="400" spans="1:47" outlineLevel="1" x14ac:dyDescent="0.2">
      <c r="A400" s="48">
        <v>6</v>
      </c>
      <c r="B400" s="48">
        <v>4</v>
      </c>
      <c r="C400" s="48" t="s">
        <v>505</v>
      </c>
      <c r="D400" s="48">
        <v>5</v>
      </c>
      <c r="E400" s="47" t="s">
        <v>541</v>
      </c>
      <c r="G400" s="48" t="s">
        <v>503</v>
      </c>
      <c r="H400" s="48">
        <v>1</v>
      </c>
      <c r="I400" s="48">
        <v>0</v>
      </c>
      <c r="K400" s="48" t="s">
        <v>501</v>
      </c>
      <c r="L400" s="48">
        <v>0</v>
      </c>
      <c r="M400" s="48">
        <v>0</v>
      </c>
      <c r="O400" s="48" t="s">
        <v>502</v>
      </c>
      <c r="P400" s="48">
        <v>0</v>
      </c>
      <c r="Q400" s="48">
        <v>0</v>
      </c>
      <c r="S400" s="48" t="s">
        <v>507</v>
      </c>
      <c r="T400" s="48">
        <v>0</v>
      </c>
      <c r="U400" s="48">
        <v>0</v>
      </c>
      <c r="W400" s="48" t="s">
        <v>506</v>
      </c>
      <c r="X400" s="48">
        <v>0</v>
      </c>
      <c r="Y400" s="48">
        <v>0</v>
      </c>
      <c r="AA400" s="48" t="s">
        <v>510</v>
      </c>
      <c r="AB400" s="48">
        <v>0</v>
      </c>
      <c r="AC400" s="48">
        <v>0</v>
      </c>
      <c r="AE400" s="48" t="s">
        <v>509</v>
      </c>
      <c r="AF400" s="48">
        <v>0</v>
      </c>
      <c r="AG400" s="48">
        <v>0</v>
      </c>
      <c r="AI400" s="48" t="s">
        <v>504</v>
      </c>
      <c r="AJ400" s="48">
        <v>0</v>
      </c>
      <c r="AK400" s="48">
        <v>0</v>
      </c>
      <c r="AM400" s="48" t="s">
        <v>508</v>
      </c>
      <c r="AN400" s="48">
        <v>0</v>
      </c>
      <c r="AO400" s="48">
        <v>0</v>
      </c>
      <c r="AQ400" s="48">
        <f t="shared" si="49"/>
        <v>6</v>
      </c>
      <c r="AR400" s="48">
        <f t="shared" si="50"/>
        <v>0</v>
      </c>
      <c r="AT400" s="61">
        <f t="shared" si="51"/>
        <v>127.52093058152333</v>
      </c>
      <c r="AU400" s="48">
        <f t="shared" si="52"/>
        <v>0</v>
      </c>
    </row>
    <row r="401" spans="1:47" outlineLevel="1" x14ac:dyDescent="0.2">
      <c r="A401" s="48">
        <v>6</v>
      </c>
      <c r="B401" s="48">
        <v>5</v>
      </c>
      <c r="C401" s="48" t="s">
        <v>505</v>
      </c>
      <c r="D401" s="48">
        <v>5</v>
      </c>
      <c r="E401" s="47" t="s">
        <v>541</v>
      </c>
      <c r="G401" s="48" t="s">
        <v>503</v>
      </c>
      <c r="H401" s="48">
        <v>1</v>
      </c>
      <c r="I401" s="48">
        <v>0</v>
      </c>
      <c r="K401" s="48" t="s">
        <v>501</v>
      </c>
      <c r="L401" s="48">
        <v>0</v>
      </c>
      <c r="M401" s="48">
        <v>0</v>
      </c>
      <c r="O401" s="48" t="s">
        <v>502</v>
      </c>
      <c r="P401" s="48">
        <v>0</v>
      </c>
      <c r="Q401" s="48">
        <v>0</v>
      </c>
      <c r="S401" s="48" t="s">
        <v>507</v>
      </c>
      <c r="T401" s="48">
        <v>0</v>
      </c>
      <c r="U401" s="48">
        <v>0</v>
      </c>
      <c r="W401" s="48" t="s">
        <v>506</v>
      </c>
      <c r="X401" s="48">
        <v>0</v>
      </c>
      <c r="Y401" s="48">
        <v>0</v>
      </c>
      <c r="AA401" s="48" t="s">
        <v>510</v>
      </c>
      <c r="AB401" s="48">
        <v>0</v>
      </c>
      <c r="AC401" s="48">
        <v>0</v>
      </c>
      <c r="AE401" s="48" t="s">
        <v>509</v>
      </c>
      <c r="AF401" s="48">
        <v>0</v>
      </c>
      <c r="AG401" s="48">
        <v>0</v>
      </c>
      <c r="AI401" s="48" t="s">
        <v>504</v>
      </c>
      <c r="AJ401" s="48">
        <v>0</v>
      </c>
      <c r="AK401" s="48">
        <v>0</v>
      </c>
      <c r="AM401" s="48" t="s">
        <v>508</v>
      </c>
      <c r="AN401" s="48">
        <v>0</v>
      </c>
      <c r="AO401" s="48">
        <v>0</v>
      </c>
      <c r="AQ401" s="48">
        <f t="shared" si="49"/>
        <v>6</v>
      </c>
      <c r="AR401" s="48">
        <f t="shared" si="50"/>
        <v>0</v>
      </c>
      <c r="AT401" s="61">
        <f t="shared" si="51"/>
        <v>127.52093058152333</v>
      </c>
      <c r="AU401" s="48">
        <f t="shared" si="52"/>
        <v>0</v>
      </c>
    </row>
    <row r="402" spans="1:47" outlineLevel="1" x14ac:dyDescent="0.2">
      <c r="A402" s="48">
        <v>6</v>
      </c>
      <c r="B402" s="48">
        <v>6</v>
      </c>
      <c r="C402" s="48" t="s">
        <v>505</v>
      </c>
      <c r="D402" s="48">
        <v>5</v>
      </c>
      <c r="E402" s="47" t="s">
        <v>541</v>
      </c>
      <c r="G402" s="48" t="s">
        <v>503</v>
      </c>
      <c r="H402" s="48">
        <v>1</v>
      </c>
      <c r="I402" s="48">
        <v>0</v>
      </c>
      <c r="K402" s="48" t="s">
        <v>501</v>
      </c>
      <c r="L402" s="48">
        <v>0</v>
      </c>
      <c r="M402" s="48">
        <v>0</v>
      </c>
      <c r="O402" s="48" t="s">
        <v>502</v>
      </c>
      <c r="P402" s="48">
        <v>0</v>
      </c>
      <c r="Q402" s="48">
        <v>0</v>
      </c>
      <c r="S402" s="48" t="s">
        <v>507</v>
      </c>
      <c r="T402" s="48">
        <v>0</v>
      </c>
      <c r="U402" s="48">
        <v>0</v>
      </c>
      <c r="W402" s="48" t="s">
        <v>506</v>
      </c>
      <c r="X402" s="48">
        <v>0</v>
      </c>
      <c r="Y402" s="48">
        <v>0</v>
      </c>
      <c r="AA402" s="48" t="s">
        <v>510</v>
      </c>
      <c r="AB402" s="48">
        <v>0</v>
      </c>
      <c r="AC402" s="48">
        <v>0</v>
      </c>
      <c r="AE402" s="48" t="s">
        <v>509</v>
      </c>
      <c r="AF402" s="48">
        <v>0</v>
      </c>
      <c r="AG402" s="48">
        <v>0</v>
      </c>
      <c r="AI402" s="48" t="s">
        <v>504</v>
      </c>
      <c r="AJ402" s="48">
        <v>0</v>
      </c>
      <c r="AK402" s="48">
        <v>0</v>
      </c>
      <c r="AM402" s="48" t="s">
        <v>508</v>
      </c>
      <c r="AN402" s="48">
        <v>0</v>
      </c>
      <c r="AO402" s="48">
        <v>0</v>
      </c>
      <c r="AQ402" s="48">
        <f t="shared" si="49"/>
        <v>6</v>
      </c>
      <c r="AR402" s="48">
        <f t="shared" si="50"/>
        <v>0</v>
      </c>
      <c r="AT402" s="61">
        <f t="shared" si="51"/>
        <v>127.52093058152333</v>
      </c>
      <c r="AU402" s="48">
        <f t="shared" si="52"/>
        <v>0</v>
      </c>
    </row>
    <row r="403" spans="1:47" outlineLevel="1" x14ac:dyDescent="0.2">
      <c r="A403" s="48">
        <v>6</v>
      </c>
      <c r="B403" s="48">
        <v>7</v>
      </c>
      <c r="C403" s="48" t="s">
        <v>505</v>
      </c>
      <c r="D403" s="48">
        <v>5</v>
      </c>
      <c r="E403" s="47" t="s">
        <v>541</v>
      </c>
      <c r="G403" s="48" t="s">
        <v>503</v>
      </c>
      <c r="H403" s="48">
        <v>1</v>
      </c>
      <c r="I403" s="48">
        <v>0</v>
      </c>
      <c r="K403" s="48" t="s">
        <v>501</v>
      </c>
      <c r="L403" s="48">
        <v>0</v>
      </c>
      <c r="M403" s="48">
        <v>0</v>
      </c>
      <c r="O403" s="48" t="s">
        <v>502</v>
      </c>
      <c r="P403" s="48">
        <v>0</v>
      </c>
      <c r="Q403" s="48">
        <v>0</v>
      </c>
      <c r="S403" s="48" t="s">
        <v>507</v>
      </c>
      <c r="T403" s="48">
        <v>0</v>
      </c>
      <c r="U403" s="48">
        <v>0</v>
      </c>
      <c r="W403" s="48" t="s">
        <v>506</v>
      </c>
      <c r="X403" s="48">
        <v>0</v>
      </c>
      <c r="Y403" s="48">
        <v>0</v>
      </c>
      <c r="AA403" s="48" t="s">
        <v>510</v>
      </c>
      <c r="AB403" s="48">
        <v>0</v>
      </c>
      <c r="AC403" s="48">
        <v>0</v>
      </c>
      <c r="AE403" s="48" t="s">
        <v>509</v>
      </c>
      <c r="AF403" s="48">
        <v>0</v>
      </c>
      <c r="AG403" s="48">
        <v>0</v>
      </c>
      <c r="AI403" s="48" t="s">
        <v>504</v>
      </c>
      <c r="AJ403" s="48">
        <v>0</v>
      </c>
      <c r="AK403" s="48">
        <v>0</v>
      </c>
      <c r="AM403" s="48" t="s">
        <v>508</v>
      </c>
      <c r="AN403" s="48">
        <v>0</v>
      </c>
      <c r="AO403" s="48">
        <v>0</v>
      </c>
      <c r="AQ403" s="48">
        <f t="shared" si="49"/>
        <v>6</v>
      </c>
      <c r="AR403" s="48">
        <f t="shared" si="50"/>
        <v>0</v>
      </c>
      <c r="AT403" s="61">
        <f t="shared" si="51"/>
        <v>127.52093058152333</v>
      </c>
      <c r="AU403" s="48">
        <f t="shared" si="52"/>
        <v>0</v>
      </c>
    </row>
    <row r="404" spans="1:47" outlineLevel="1" x14ac:dyDescent="0.2">
      <c r="A404" s="48">
        <v>6</v>
      </c>
      <c r="B404" s="48">
        <v>8</v>
      </c>
      <c r="C404" s="48" t="s">
        <v>505</v>
      </c>
      <c r="D404" s="48">
        <v>5</v>
      </c>
      <c r="E404" s="47" t="s">
        <v>541</v>
      </c>
      <c r="G404" s="48" t="s">
        <v>503</v>
      </c>
      <c r="H404" s="48">
        <v>1</v>
      </c>
      <c r="I404" s="48">
        <v>0</v>
      </c>
      <c r="K404" s="48" t="s">
        <v>501</v>
      </c>
      <c r="L404" s="48">
        <v>0</v>
      </c>
      <c r="M404" s="48">
        <v>0</v>
      </c>
      <c r="O404" s="48" t="s">
        <v>502</v>
      </c>
      <c r="P404" s="48">
        <v>0</v>
      </c>
      <c r="Q404" s="48">
        <v>0</v>
      </c>
      <c r="S404" s="48" t="s">
        <v>507</v>
      </c>
      <c r="T404" s="48">
        <v>0</v>
      </c>
      <c r="U404" s="48">
        <v>0</v>
      </c>
      <c r="W404" s="48" t="s">
        <v>506</v>
      </c>
      <c r="X404" s="48">
        <v>0</v>
      </c>
      <c r="Y404" s="48">
        <v>0</v>
      </c>
      <c r="AA404" s="48" t="s">
        <v>510</v>
      </c>
      <c r="AB404" s="48">
        <v>0</v>
      </c>
      <c r="AC404" s="48">
        <v>0</v>
      </c>
      <c r="AE404" s="48" t="s">
        <v>509</v>
      </c>
      <c r="AF404" s="48">
        <v>0</v>
      </c>
      <c r="AG404" s="48">
        <v>0</v>
      </c>
      <c r="AI404" s="48" t="s">
        <v>504</v>
      </c>
      <c r="AJ404" s="48">
        <v>0</v>
      </c>
      <c r="AK404" s="48">
        <v>0</v>
      </c>
      <c r="AM404" s="48" t="s">
        <v>508</v>
      </c>
      <c r="AN404" s="48">
        <v>0</v>
      </c>
      <c r="AO404" s="48">
        <v>0</v>
      </c>
      <c r="AQ404" s="48">
        <f t="shared" si="49"/>
        <v>6</v>
      </c>
      <c r="AR404" s="48">
        <f t="shared" si="50"/>
        <v>0</v>
      </c>
      <c r="AT404" s="61">
        <f t="shared" si="51"/>
        <v>127.52093058152333</v>
      </c>
      <c r="AU404" s="48">
        <f t="shared" si="52"/>
        <v>0</v>
      </c>
    </row>
    <row r="405" spans="1:47" outlineLevel="1" x14ac:dyDescent="0.2">
      <c r="A405" s="48">
        <v>6</v>
      </c>
      <c r="B405" s="48">
        <v>9</v>
      </c>
      <c r="C405" s="48" t="s">
        <v>505</v>
      </c>
      <c r="D405" s="48">
        <v>5</v>
      </c>
      <c r="E405" s="47" t="s">
        <v>541</v>
      </c>
      <c r="G405" s="48" t="s">
        <v>503</v>
      </c>
      <c r="H405" s="48">
        <v>1</v>
      </c>
      <c r="I405" s="48">
        <v>0</v>
      </c>
      <c r="K405" s="48" t="s">
        <v>501</v>
      </c>
      <c r="L405" s="48">
        <v>0</v>
      </c>
      <c r="M405" s="48">
        <v>0</v>
      </c>
      <c r="O405" s="48" t="s">
        <v>502</v>
      </c>
      <c r="P405" s="48">
        <v>0</v>
      </c>
      <c r="Q405" s="48">
        <v>0</v>
      </c>
      <c r="S405" s="48" t="s">
        <v>507</v>
      </c>
      <c r="T405" s="48">
        <v>0</v>
      </c>
      <c r="U405" s="48">
        <v>0</v>
      </c>
      <c r="W405" s="48" t="s">
        <v>506</v>
      </c>
      <c r="X405" s="48">
        <v>0</v>
      </c>
      <c r="Y405" s="48">
        <v>0</v>
      </c>
      <c r="AA405" s="48" t="s">
        <v>510</v>
      </c>
      <c r="AB405" s="48">
        <v>0</v>
      </c>
      <c r="AC405" s="48">
        <v>0</v>
      </c>
      <c r="AE405" s="48" t="s">
        <v>509</v>
      </c>
      <c r="AF405" s="48">
        <v>0</v>
      </c>
      <c r="AG405" s="48">
        <v>0</v>
      </c>
      <c r="AI405" s="48" t="s">
        <v>504</v>
      </c>
      <c r="AJ405" s="48">
        <v>0</v>
      </c>
      <c r="AK405" s="48">
        <v>0</v>
      </c>
      <c r="AM405" s="48" t="s">
        <v>508</v>
      </c>
      <c r="AN405" s="48">
        <v>0</v>
      </c>
      <c r="AO405" s="48">
        <v>0</v>
      </c>
      <c r="AQ405" s="48">
        <f t="shared" ref="AQ405:AQ443" si="53">D405+H405+L405+P405+T405+X405+AB405+AF405+AJ405+AN405</f>
        <v>6</v>
      </c>
      <c r="AR405" s="48">
        <f t="shared" ref="AR405:AR443" si="54">E405+I405+M405+Q405+U405+Y405+AC405+AG405+AK405+AO405</f>
        <v>0</v>
      </c>
      <c r="AT405" s="61">
        <f t="shared" ref="AT405:AT443" si="55">AQ405*$AW$271</f>
        <v>127.52093058152333</v>
      </c>
      <c r="AU405" s="48">
        <f t="shared" ref="AU405:AU443" si="56">AR405*10^5</f>
        <v>0</v>
      </c>
    </row>
    <row r="406" spans="1:47" outlineLevel="1" x14ac:dyDescent="0.2">
      <c r="A406" s="48">
        <v>6</v>
      </c>
      <c r="B406" s="48">
        <v>10</v>
      </c>
      <c r="C406" s="48" t="s">
        <v>505</v>
      </c>
      <c r="D406" s="48">
        <v>5</v>
      </c>
      <c r="E406" s="47" t="s">
        <v>541</v>
      </c>
      <c r="G406" s="48" t="s">
        <v>503</v>
      </c>
      <c r="H406" s="48">
        <v>1</v>
      </c>
      <c r="I406" s="48">
        <v>0</v>
      </c>
      <c r="K406" s="48" t="s">
        <v>501</v>
      </c>
      <c r="L406" s="48">
        <v>0</v>
      </c>
      <c r="M406" s="48">
        <v>0</v>
      </c>
      <c r="O406" s="48" t="s">
        <v>502</v>
      </c>
      <c r="P406" s="48">
        <v>0</v>
      </c>
      <c r="Q406" s="48">
        <v>0</v>
      </c>
      <c r="S406" s="48" t="s">
        <v>507</v>
      </c>
      <c r="T406" s="48">
        <v>0</v>
      </c>
      <c r="U406" s="48">
        <v>0</v>
      </c>
      <c r="W406" s="48" t="s">
        <v>506</v>
      </c>
      <c r="X406" s="48">
        <v>0</v>
      </c>
      <c r="Y406" s="48">
        <v>0</v>
      </c>
      <c r="AA406" s="48" t="s">
        <v>510</v>
      </c>
      <c r="AB406" s="48">
        <v>0</v>
      </c>
      <c r="AC406" s="48">
        <v>0</v>
      </c>
      <c r="AE406" s="48" t="s">
        <v>509</v>
      </c>
      <c r="AF406" s="48">
        <v>0</v>
      </c>
      <c r="AG406" s="48">
        <v>0</v>
      </c>
      <c r="AI406" s="48" t="s">
        <v>504</v>
      </c>
      <c r="AJ406" s="48">
        <v>0</v>
      </c>
      <c r="AK406" s="48">
        <v>0</v>
      </c>
      <c r="AM406" s="48" t="s">
        <v>508</v>
      </c>
      <c r="AN406" s="48">
        <v>0</v>
      </c>
      <c r="AO406" s="48">
        <v>0</v>
      </c>
      <c r="AQ406" s="48">
        <f t="shared" si="53"/>
        <v>6</v>
      </c>
      <c r="AR406" s="48">
        <f t="shared" si="54"/>
        <v>0</v>
      </c>
      <c r="AT406" s="61">
        <f t="shared" si="55"/>
        <v>127.52093058152333</v>
      </c>
      <c r="AU406" s="48">
        <f t="shared" si="56"/>
        <v>0</v>
      </c>
    </row>
    <row r="407" spans="1:47" outlineLevel="1" x14ac:dyDescent="0.2">
      <c r="A407" s="48">
        <v>6</v>
      </c>
      <c r="B407" s="48">
        <v>11</v>
      </c>
      <c r="C407" s="48" t="s">
        <v>505</v>
      </c>
      <c r="D407" s="48">
        <v>5</v>
      </c>
      <c r="E407" s="47" t="s">
        <v>541</v>
      </c>
      <c r="G407" s="48" t="s">
        <v>503</v>
      </c>
      <c r="H407" s="48">
        <v>1</v>
      </c>
      <c r="I407" s="48">
        <v>0</v>
      </c>
      <c r="K407" s="48" t="s">
        <v>501</v>
      </c>
      <c r="L407" s="48">
        <v>0</v>
      </c>
      <c r="M407" s="48">
        <v>0</v>
      </c>
      <c r="O407" s="48" t="s">
        <v>502</v>
      </c>
      <c r="P407" s="48">
        <v>0</v>
      </c>
      <c r="Q407" s="48">
        <v>0</v>
      </c>
      <c r="S407" s="48" t="s">
        <v>507</v>
      </c>
      <c r="T407" s="48">
        <v>0</v>
      </c>
      <c r="U407" s="48">
        <v>0</v>
      </c>
      <c r="W407" s="48" t="s">
        <v>506</v>
      </c>
      <c r="X407" s="48">
        <v>0</v>
      </c>
      <c r="Y407" s="48">
        <v>0</v>
      </c>
      <c r="AA407" s="48" t="s">
        <v>510</v>
      </c>
      <c r="AB407" s="48">
        <v>0</v>
      </c>
      <c r="AC407" s="48">
        <v>0</v>
      </c>
      <c r="AE407" s="48" t="s">
        <v>509</v>
      </c>
      <c r="AF407" s="48">
        <v>0</v>
      </c>
      <c r="AG407" s="48">
        <v>0</v>
      </c>
      <c r="AI407" s="48" t="s">
        <v>504</v>
      </c>
      <c r="AJ407" s="48">
        <v>0</v>
      </c>
      <c r="AK407" s="48">
        <v>0</v>
      </c>
      <c r="AM407" s="48" t="s">
        <v>508</v>
      </c>
      <c r="AN407" s="48">
        <v>0</v>
      </c>
      <c r="AO407" s="48">
        <v>0</v>
      </c>
      <c r="AQ407" s="48">
        <f t="shared" si="53"/>
        <v>6</v>
      </c>
      <c r="AR407" s="48">
        <f t="shared" si="54"/>
        <v>0</v>
      </c>
      <c r="AT407" s="61">
        <f t="shared" si="55"/>
        <v>127.52093058152333</v>
      </c>
      <c r="AU407" s="48">
        <f t="shared" si="56"/>
        <v>0</v>
      </c>
    </row>
    <row r="408" spans="1:47" outlineLevel="1" x14ac:dyDescent="0.2">
      <c r="A408" s="48">
        <v>6</v>
      </c>
      <c r="B408" s="48">
        <v>12</v>
      </c>
      <c r="C408" s="48" t="s">
        <v>505</v>
      </c>
      <c r="D408" s="48">
        <v>5</v>
      </c>
      <c r="E408" s="47" t="s">
        <v>541</v>
      </c>
      <c r="G408" s="48" t="s">
        <v>503</v>
      </c>
      <c r="H408" s="48">
        <v>1</v>
      </c>
      <c r="I408" s="48">
        <v>0</v>
      </c>
      <c r="K408" s="48" t="s">
        <v>501</v>
      </c>
      <c r="L408" s="48">
        <v>0</v>
      </c>
      <c r="M408" s="48">
        <v>0</v>
      </c>
      <c r="O408" s="48" t="s">
        <v>502</v>
      </c>
      <c r="P408" s="48">
        <v>0</v>
      </c>
      <c r="Q408" s="48">
        <v>0</v>
      </c>
      <c r="S408" s="48" t="s">
        <v>507</v>
      </c>
      <c r="T408" s="48">
        <v>0</v>
      </c>
      <c r="U408" s="48">
        <v>0</v>
      </c>
      <c r="W408" s="48" t="s">
        <v>506</v>
      </c>
      <c r="X408" s="48">
        <v>0</v>
      </c>
      <c r="Y408" s="48">
        <v>0</v>
      </c>
      <c r="AA408" s="48" t="s">
        <v>510</v>
      </c>
      <c r="AB408" s="48">
        <v>0</v>
      </c>
      <c r="AC408" s="48">
        <v>0</v>
      </c>
      <c r="AE408" s="48" t="s">
        <v>509</v>
      </c>
      <c r="AF408" s="48">
        <v>0</v>
      </c>
      <c r="AG408" s="48">
        <v>0</v>
      </c>
      <c r="AI408" s="48" t="s">
        <v>504</v>
      </c>
      <c r="AJ408" s="48">
        <v>0</v>
      </c>
      <c r="AK408" s="48">
        <v>0</v>
      </c>
      <c r="AM408" s="48" t="s">
        <v>508</v>
      </c>
      <c r="AN408" s="48">
        <v>0</v>
      </c>
      <c r="AO408" s="48">
        <v>0</v>
      </c>
      <c r="AQ408" s="48">
        <f t="shared" si="53"/>
        <v>6</v>
      </c>
      <c r="AR408" s="48">
        <f t="shared" si="54"/>
        <v>0</v>
      </c>
      <c r="AT408" s="61">
        <f t="shared" si="55"/>
        <v>127.52093058152333</v>
      </c>
      <c r="AU408" s="48">
        <f t="shared" si="56"/>
        <v>0</v>
      </c>
    </row>
    <row r="409" spans="1:47" outlineLevel="1" x14ac:dyDescent="0.2">
      <c r="A409" s="48">
        <v>6</v>
      </c>
      <c r="B409" s="48">
        <v>13</v>
      </c>
      <c r="C409" s="48" t="s">
        <v>505</v>
      </c>
      <c r="D409" s="48">
        <v>5</v>
      </c>
      <c r="E409" s="47" t="s">
        <v>541</v>
      </c>
      <c r="G409" s="48" t="s">
        <v>503</v>
      </c>
      <c r="H409" s="48">
        <v>1</v>
      </c>
      <c r="I409" s="48">
        <v>0</v>
      </c>
      <c r="K409" s="48" t="s">
        <v>501</v>
      </c>
      <c r="L409" s="48">
        <v>0</v>
      </c>
      <c r="M409" s="48">
        <v>0</v>
      </c>
      <c r="O409" s="48" t="s">
        <v>502</v>
      </c>
      <c r="P409" s="48">
        <v>0</v>
      </c>
      <c r="Q409" s="48">
        <v>0</v>
      </c>
      <c r="S409" s="48" t="s">
        <v>507</v>
      </c>
      <c r="T409" s="48">
        <v>0</v>
      </c>
      <c r="U409" s="48">
        <v>0</v>
      </c>
      <c r="W409" s="48" t="s">
        <v>506</v>
      </c>
      <c r="X409" s="48">
        <v>0</v>
      </c>
      <c r="Y409" s="48">
        <v>0</v>
      </c>
      <c r="AA409" s="48" t="s">
        <v>510</v>
      </c>
      <c r="AB409" s="48">
        <v>0</v>
      </c>
      <c r="AC409" s="48">
        <v>0</v>
      </c>
      <c r="AE409" s="48" t="s">
        <v>509</v>
      </c>
      <c r="AF409" s="48">
        <v>0</v>
      </c>
      <c r="AG409" s="48">
        <v>0</v>
      </c>
      <c r="AI409" s="48" t="s">
        <v>504</v>
      </c>
      <c r="AJ409" s="48">
        <v>0</v>
      </c>
      <c r="AK409" s="48">
        <v>0</v>
      </c>
      <c r="AM409" s="48" t="s">
        <v>508</v>
      </c>
      <c r="AN409" s="48">
        <v>0</v>
      </c>
      <c r="AO409" s="48">
        <v>0</v>
      </c>
      <c r="AQ409" s="48">
        <f t="shared" si="53"/>
        <v>6</v>
      </c>
      <c r="AR409" s="48">
        <f t="shared" si="54"/>
        <v>0</v>
      </c>
      <c r="AT409" s="61">
        <f t="shared" si="55"/>
        <v>127.52093058152333</v>
      </c>
      <c r="AU409" s="48">
        <f t="shared" si="56"/>
        <v>0</v>
      </c>
    </row>
    <row r="410" spans="1:47" outlineLevel="1" x14ac:dyDescent="0.2">
      <c r="A410" s="48">
        <v>6</v>
      </c>
      <c r="B410" s="48">
        <v>14</v>
      </c>
      <c r="C410" s="48" t="s">
        <v>505</v>
      </c>
      <c r="D410" s="48">
        <v>5</v>
      </c>
      <c r="E410" s="47" t="s">
        <v>541</v>
      </c>
      <c r="G410" s="48" t="s">
        <v>503</v>
      </c>
      <c r="H410" s="48">
        <v>1</v>
      </c>
      <c r="I410" s="48">
        <v>0</v>
      </c>
      <c r="K410" s="48" t="s">
        <v>501</v>
      </c>
      <c r="L410" s="48">
        <v>0</v>
      </c>
      <c r="M410" s="48">
        <v>0</v>
      </c>
      <c r="O410" s="48" t="s">
        <v>502</v>
      </c>
      <c r="P410" s="48">
        <v>0</v>
      </c>
      <c r="Q410" s="48">
        <v>0</v>
      </c>
      <c r="S410" s="48" t="s">
        <v>507</v>
      </c>
      <c r="T410" s="48">
        <v>0</v>
      </c>
      <c r="U410" s="48">
        <v>0</v>
      </c>
      <c r="W410" s="48" t="s">
        <v>506</v>
      </c>
      <c r="X410" s="48">
        <v>0</v>
      </c>
      <c r="Y410" s="48">
        <v>0</v>
      </c>
      <c r="AA410" s="48" t="s">
        <v>510</v>
      </c>
      <c r="AB410" s="48">
        <v>0</v>
      </c>
      <c r="AC410" s="48">
        <v>0</v>
      </c>
      <c r="AE410" s="48" t="s">
        <v>509</v>
      </c>
      <c r="AF410" s="48">
        <v>0</v>
      </c>
      <c r="AG410" s="48">
        <v>0</v>
      </c>
      <c r="AI410" s="48" t="s">
        <v>504</v>
      </c>
      <c r="AJ410" s="48">
        <v>0</v>
      </c>
      <c r="AK410" s="48">
        <v>0</v>
      </c>
      <c r="AM410" s="48" t="s">
        <v>508</v>
      </c>
      <c r="AN410" s="48">
        <v>0</v>
      </c>
      <c r="AO410" s="48">
        <v>0</v>
      </c>
      <c r="AQ410" s="48">
        <f t="shared" si="53"/>
        <v>6</v>
      </c>
      <c r="AR410" s="48">
        <f t="shared" si="54"/>
        <v>0</v>
      </c>
      <c r="AT410" s="61">
        <f t="shared" si="55"/>
        <v>127.52093058152333</v>
      </c>
      <c r="AU410" s="48">
        <f t="shared" si="56"/>
        <v>0</v>
      </c>
    </row>
    <row r="411" spans="1:47" outlineLevel="1" x14ac:dyDescent="0.2">
      <c r="A411" s="48">
        <v>6</v>
      </c>
      <c r="B411" s="48">
        <v>15</v>
      </c>
      <c r="C411" s="48" t="s">
        <v>505</v>
      </c>
      <c r="D411" s="48">
        <v>5</v>
      </c>
      <c r="E411" s="47" t="s">
        <v>541</v>
      </c>
      <c r="G411" s="48" t="s">
        <v>503</v>
      </c>
      <c r="H411" s="48">
        <v>1</v>
      </c>
      <c r="I411" s="48">
        <v>0</v>
      </c>
      <c r="K411" s="48" t="s">
        <v>501</v>
      </c>
      <c r="L411" s="48">
        <v>0</v>
      </c>
      <c r="M411" s="48">
        <v>0</v>
      </c>
      <c r="O411" s="48" t="s">
        <v>502</v>
      </c>
      <c r="P411" s="48">
        <v>0</v>
      </c>
      <c r="Q411" s="48">
        <v>0</v>
      </c>
      <c r="S411" s="48" t="s">
        <v>507</v>
      </c>
      <c r="T411" s="48">
        <v>0</v>
      </c>
      <c r="U411" s="48">
        <v>0</v>
      </c>
      <c r="W411" s="48" t="s">
        <v>506</v>
      </c>
      <c r="X411" s="48">
        <v>0</v>
      </c>
      <c r="Y411" s="48">
        <v>0</v>
      </c>
      <c r="AA411" s="48" t="s">
        <v>510</v>
      </c>
      <c r="AB411" s="48">
        <v>0</v>
      </c>
      <c r="AC411" s="48">
        <v>0</v>
      </c>
      <c r="AE411" s="48" t="s">
        <v>509</v>
      </c>
      <c r="AF411" s="48">
        <v>0</v>
      </c>
      <c r="AG411" s="48">
        <v>0</v>
      </c>
      <c r="AI411" s="48" t="s">
        <v>504</v>
      </c>
      <c r="AJ411" s="48">
        <v>0</v>
      </c>
      <c r="AK411" s="48">
        <v>0</v>
      </c>
      <c r="AM411" s="48" t="s">
        <v>508</v>
      </c>
      <c r="AN411" s="48">
        <v>0</v>
      </c>
      <c r="AO411" s="48">
        <v>0</v>
      </c>
      <c r="AQ411" s="48">
        <f t="shared" si="53"/>
        <v>6</v>
      </c>
      <c r="AR411" s="48">
        <f t="shared" si="54"/>
        <v>0</v>
      </c>
      <c r="AT411" s="61">
        <f t="shared" si="55"/>
        <v>127.52093058152333</v>
      </c>
      <c r="AU411" s="48">
        <f t="shared" si="56"/>
        <v>0</v>
      </c>
    </row>
    <row r="412" spans="1:47" outlineLevel="1" x14ac:dyDescent="0.2">
      <c r="A412" s="48">
        <v>6</v>
      </c>
      <c r="B412" s="48">
        <v>16</v>
      </c>
      <c r="C412" s="48" t="s">
        <v>505</v>
      </c>
      <c r="D412" s="48">
        <v>5</v>
      </c>
      <c r="E412" s="47" t="s">
        <v>541</v>
      </c>
      <c r="G412" s="48" t="s">
        <v>503</v>
      </c>
      <c r="H412" s="48">
        <v>1</v>
      </c>
      <c r="I412" s="48">
        <v>0</v>
      </c>
      <c r="K412" s="48" t="s">
        <v>501</v>
      </c>
      <c r="L412" s="48">
        <v>0</v>
      </c>
      <c r="M412" s="48">
        <v>0</v>
      </c>
      <c r="O412" s="48" t="s">
        <v>502</v>
      </c>
      <c r="P412" s="48">
        <v>0</v>
      </c>
      <c r="Q412" s="48">
        <v>0</v>
      </c>
      <c r="S412" s="48" t="s">
        <v>507</v>
      </c>
      <c r="T412" s="48">
        <v>0</v>
      </c>
      <c r="U412" s="48">
        <v>0</v>
      </c>
      <c r="W412" s="48" t="s">
        <v>506</v>
      </c>
      <c r="X412" s="48">
        <v>0</v>
      </c>
      <c r="Y412" s="48">
        <v>0</v>
      </c>
      <c r="AA412" s="48" t="s">
        <v>510</v>
      </c>
      <c r="AB412" s="48">
        <v>0</v>
      </c>
      <c r="AC412" s="48">
        <v>0</v>
      </c>
      <c r="AE412" s="48" t="s">
        <v>509</v>
      </c>
      <c r="AF412" s="48">
        <v>0</v>
      </c>
      <c r="AG412" s="48">
        <v>0</v>
      </c>
      <c r="AI412" s="48" t="s">
        <v>504</v>
      </c>
      <c r="AJ412" s="48">
        <v>0</v>
      </c>
      <c r="AK412" s="48">
        <v>0</v>
      </c>
      <c r="AM412" s="48" t="s">
        <v>508</v>
      </c>
      <c r="AN412" s="48">
        <v>0</v>
      </c>
      <c r="AO412" s="48">
        <v>0</v>
      </c>
      <c r="AQ412" s="48">
        <f t="shared" si="53"/>
        <v>6</v>
      </c>
      <c r="AR412" s="48">
        <f t="shared" si="54"/>
        <v>0</v>
      </c>
      <c r="AT412" s="61">
        <f t="shared" si="55"/>
        <v>127.52093058152333</v>
      </c>
      <c r="AU412" s="48">
        <f t="shared" si="56"/>
        <v>0</v>
      </c>
    </row>
    <row r="413" spans="1:47" outlineLevel="1" x14ac:dyDescent="0.2">
      <c r="A413" s="48">
        <v>6</v>
      </c>
      <c r="B413" s="48">
        <v>17</v>
      </c>
      <c r="C413" s="48" t="s">
        <v>505</v>
      </c>
      <c r="D413" s="48">
        <v>5</v>
      </c>
      <c r="E413" s="47" t="s">
        <v>541</v>
      </c>
      <c r="G413" s="48" t="s">
        <v>503</v>
      </c>
      <c r="H413" s="48">
        <v>1</v>
      </c>
      <c r="I413" s="48">
        <v>0</v>
      </c>
      <c r="K413" s="48" t="s">
        <v>501</v>
      </c>
      <c r="L413" s="48">
        <v>0</v>
      </c>
      <c r="M413" s="48">
        <v>0</v>
      </c>
      <c r="O413" s="48" t="s">
        <v>502</v>
      </c>
      <c r="P413" s="48">
        <v>0</v>
      </c>
      <c r="Q413" s="48">
        <v>0</v>
      </c>
      <c r="S413" s="48" t="s">
        <v>507</v>
      </c>
      <c r="T413" s="48">
        <v>0</v>
      </c>
      <c r="U413" s="48">
        <v>0</v>
      </c>
      <c r="W413" s="48" t="s">
        <v>506</v>
      </c>
      <c r="X413" s="48">
        <v>0</v>
      </c>
      <c r="Y413" s="48">
        <v>0</v>
      </c>
      <c r="AA413" s="48" t="s">
        <v>510</v>
      </c>
      <c r="AB413" s="48">
        <v>0</v>
      </c>
      <c r="AC413" s="48">
        <v>0</v>
      </c>
      <c r="AE413" s="48" t="s">
        <v>509</v>
      </c>
      <c r="AF413" s="48">
        <v>0</v>
      </c>
      <c r="AG413" s="48">
        <v>0</v>
      </c>
      <c r="AI413" s="48" t="s">
        <v>504</v>
      </c>
      <c r="AJ413" s="48">
        <v>0</v>
      </c>
      <c r="AK413" s="48">
        <v>0</v>
      </c>
      <c r="AM413" s="48" t="s">
        <v>508</v>
      </c>
      <c r="AN413" s="48">
        <v>0</v>
      </c>
      <c r="AO413" s="48">
        <v>0</v>
      </c>
      <c r="AQ413" s="48">
        <f t="shared" si="53"/>
        <v>6</v>
      </c>
      <c r="AR413" s="48">
        <f t="shared" si="54"/>
        <v>0</v>
      </c>
      <c r="AT413" s="61">
        <f t="shared" si="55"/>
        <v>127.52093058152333</v>
      </c>
      <c r="AU413" s="48">
        <f t="shared" si="56"/>
        <v>0</v>
      </c>
    </row>
    <row r="414" spans="1:47" outlineLevel="1" x14ac:dyDescent="0.2">
      <c r="A414" s="48">
        <v>6</v>
      </c>
      <c r="B414" s="48">
        <v>18</v>
      </c>
      <c r="C414" s="48" t="s">
        <v>505</v>
      </c>
      <c r="D414" s="48">
        <v>5</v>
      </c>
      <c r="E414" s="47" t="s">
        <v>541</v>
      </c>
      <c r="G414" s="48" t="s">
        <v>503</v>
      </c>
      <c r="H414" s="48">
        <v>1</v>
      </c>
      <c r="I414" s="48">
        <v>0</v>
      </c>
      <c r="K414" s="48" t="s">
        <v>501</v>
      </c>
      <c r="L414" s="48">
        <v>0</v>
      </c>
      <c r="M414" s="48">
        <v>0</v>
      </c>
      <c r="O414" s="48" t="s">
        <v>502</v>
      </c>
      <c r="P414" s="48">
        <v>0</v>
      </c>
      <c r="Q414" s="48">
        <v>0</v>
      </c>
      <c r="S414" s="48" t="s">
        <v>507</v>
      </c>
      <c r="T414" s="48">
        <v>0</v>
      </c>
      <c r="U414" s="48">
        <v>0</v>
      </c>
      <c r="W414" s="48" t="s">
        <v>506</v>
      </c>
      <c r="X414" s="48">
        <v>0</v>
      </c>
      <c r="Y414" s="48">
        <v>0</v>
      </c>
      <c r="AA414" s="48" t="s">
        <v>510</v>
      </c>
      <c r="AB414" s="48">
        <v>0</v>
      </c>
      <c r="AC414" s="48">
        <v>0</v>
      </c>
      <c r="AE414" s="48" t="s">
        <v>509</v>
      </c>
      <c r="AF414" s="48">
        <v>0</v>
      </c>
      <c r="AG414" s="48">
        <v>0</v>
      </c>
      <c r="AI414" s="48" t="s">
        <v>504</v>
      </c>
      <c r="AJ414" s="48">
        <v>0</v>
      </c>
      <c r="AK414" s="48">
        <v>0</v>
      </c>
      <c r="AM414" s="48" t="s">
        <v>508</v>
      </c>
      <c r="AN414" s="48">
        <v>0</v>
      </c>
      <c r="AO414" s="48">
        <v>0</v>
      </c>
      <c r="AQ414" s="48">
        <f t="shared" si="53"/>
        <v>6</v>
      </c>
      <c r="AR414" s="48">
        <f t="shared" si="54"/>
        <v>0</v>
      </c>
      <c r="AT414" s="61">
        <f t="shared" si="55"/>
        <v>127.52093058152333</v>
      </c>
      <c r="AU414" s="48">
        <f t="shared" si="56"/>
        <v>0</v>
      </c>
    </row>
    <row r="415" spans="1:47" outlineLevel="1" x14ac:dyDescent="0.2">
      <c r="A415" s="48">
        <v>6</v>
      </c>
      <c r="B415" s="48">
        <v>19</v>
      </c>
      <c r="C415" s="48" t="s">
        <v>505</v>
      </c>
      <c r="D415" s="48">
        <v>5</v>
      </c>
      <c r="E415" s="47" t="s">
        <v>541</v>
      </c>
      <c r="G415" s="48" t="s">
        <v>503</v>
      </c>
      <c r="H415" s="48">
        <v>1</v>
      </c>
      <c r="I415" s="48">
        <v>0</v>
      </c>
      <c r="K415" s="48" t="s">
        <v>501</v>
      </c>
      <c r="L415" s="48">
        <v>0</v>
      </c>
      <c r="M415" s="48">
        <v>0</v>
      </c>
      <c r="O415" s="48" t="s">
        <v>502</v>
      </c>
      <c r="P415" s="48">
        <v>0</v>
      </c>
      <c r="Q415" s="48">
        <v>0</v>
      </c>
      <c r="S415" s="48" t="s">
        <v>507</v>
      </c>
      <c r="T415" s="48">
        <v>0</v>
      </c>
      <c r="U415" s="48">
        <v>0</v>
      </c>
      <c r="W415" s="48" t="s">
        <v>506</v>
      </c>
      <c r="X415" s="48">
        <v>0</v>
      </c>
      <c r="Y415" s="48">
        <v>0</v>
      </c>
      <c r="AA415" s="48" t="s">
        <v>510</v>
      </c>
      <c r="AB415" s="48">
        <v>0</v>
      </c>
      <c r="AC415" s="48">
        <v>0</v>
      </c>
      <c r="AE415" s="48" t="s">
        <v>509</v>
      </c>
      <c r="AF415" s="48">
        <v>0</v>
      </c>
      <c r="AG415" s="48">
        <v>0</v>
      </c>
      <c r="AI415" s="48" t="s">
        <v>504</v>
      </c>
      <c r="AJ415" s="48">
        <v>0</v>
      </c>
      <c r="AK415" s="48">
        <v>0</v>
      </c>
      <c r="AM415" s="48" t="s">
        <v>508</v>
      </c>
      <c r="AN415" s="48">
        <v>0</v>
      </c>
      <c r="AO415" s="48">
        <v>0</v>
      </c>
      <c r="AQ415" s="48">
        <f t="shared" si="53"/>
        <v>6</v>
      </c>
      <c r="AR415" s="48">
        <f t="shared" si="54"/>
        <v>0</v>
      </c>
      <c r="AT415" s="61">
        <f t="shared" si="55"/>
        <v>127.52093058152333</v>
      </c>
      <c r="AU415" s="48">
        <f t="shared" si="56"/>
        <v>0</v>
      </c>
    </row>
    <row r="416" spans="1:47" outlineLevel="1" x14ac:dyDescent="0.2">
      <c r="A416" s="48">
        <v>6</v>
      </c>
      <c r="B416" s="48">
        <v>20</v>
      </c>
      <c r="C416" s="48" t="s">
        <v>505</v>
      </c>
      <c r="D416" s="48">
        <v>5</v>
      </c>
      <c r="E416" s="47" t="s">
        <v>541</v>
      </c>
      <c r="G416" s="48" t="s">
        <v>503</v>
      </c>
      <c r="H416" s="48">
        <v>1</v>
      </c>
      <c r="I416" s="48">
        <v>0</v>
      </c>
      <c r="K416" s="48" t="s">
        <v>501</v>
      </c>
      <c r="L416" s="48">
        <v>0</v>
      </c>
      <c r="M416" s="48">
        <v>0</v>
      </c>
      <c r="O416" s="48" t="s">
        <v>502</v>
      </c>
      <c r="P416" s="48">
        <v>0</v>
      </c>
      <c r="Q416" s="48">
        <v>0</v>
      </c>
      <c r="S416" s="48" t="s">
        <v>507</v>
      </c>
      <c r="T416" s="48">
        <v>0</v>
      </c>
      <c r="U416" s="48">
        <v>0</v>
      </c>
      <c r="W416" s="48" t="s">
        <v>506</v>
      </c>
      <c r="X416" s="48">
        <v>0</v>
      </c>
      <c r="Y416" s="48">
        <v>0</v>
      </c>
      <c r="AA416" s="48" t="s">
        <v>510</v>
      </c>
      <c r="AB416" s="48">
        <v>0</v>
      </c>
      <c r="AC416" s="48">
        <v>0</v>
      </c>
      <c r="AE416" s="48" t="s">
        <v>509</v>
      </c>
      <c r="AF416" s="48">
        <v>0</v>
      </c>
      <c r="AG416" s="48">
        <v>0</v>
      </c>
      <c r="AI416" s="48" t="s">
        <v>504</v>
      </c>
      <c r="AJ416" s="48">
        <v>0</v>
      </c>
      <c r="AK416" s="48">
        <v>0</v>
      </c>
      <c r="AM416" s="48" t="s">
        <v>508</v>
      </c>
      <c r="AN416" s="48">
        <v>0</v>
      </c>
      <c r="AO416" s="48">
        <v>0</v>
      </c>
      <c r="AQ416" s="48">
        <f t="shared" si="53"/>
        <v>6</v>
      </c>
      <c r="AR416" s="48">
        <f t="shared" si="54"/>
        <v>0</v>
      </c>
      <c r="AT416" s="61">
        <f t="shared" si="55"/>
        <v>127.52093058152333</v>
      </c>
      <c r="AU416" s="48">
        <f t="shared" si="56"/>
        <v>0</v>
      </c>
    </row>
    <row r="417" spans="1:47" outlineLevel="1" x14ac:dyDescent="0.2">
      <c r="A417" s="48">
        <v>6</v>
      </c>
      <c r="B417" s="48">
        <v>21</v>
      </c>
      <c r="C417" s="48" t="s">
        <v>505</v>
      </c>
      <c r="D417" s="48">
        <v>5</v>
      </c>
      <c r="E417" s="47" t="s">
        <v>541</v>
      </c>
      <c r="G417" s="48" t="s">
        <v>503</v>
      </c>
      <c r="H417" s="48">
        <v>1</v>
      </c>
      <c r="I417" s="48">
        <v>0</v>
      </c>
      <c r="K417" s="48" t="s">
        <v>501</v>
      </c>
      <c r="L417" s="48">
        <v>0</v>
      </c>
      <c r="M417" s="48">
        <v>0</v>
      </c>
      <c r="O417" s="48" t="s">
        <v>502</v>
      </c>
      <c r="P417" s="48">
        <v>0</v>
      </c>
      <c r="Q417" s="48">
        <v>0</v>
      </c>
      <c r="S417" s="48" t="s">
        <v>507</v>
      </c>
      <c r="T417" s="48">
        <v>0</v>
      </c>
      <c r="U417" s="48">
        <v>0</v>
      </c>
      <c r="W417" s="48" t="s">
        <v>506</v>
      </c>
      <c r="X417" s="48">
        <v>0</v>
      </c>
      <c r="Y417" s="48">
        <v>0</v>
      </c>
      <c r="AA417" s="48" t="s">
        <v>510</v>
      </c>
      <c r="AB417" s="48">
        <v>0</v>
      </c>
      <c r="AC417" s="48">
        <v>0</v>
      </c>
      <c r="AE417" s="48" t="s">
        <v>509</v>
      </c>
      <c r="AF417" s="48">
        <v>0</v>
      </c>
      <c r="AG417" s="48">
        <v>0</v>
      </c>
      <c r="AI417" s="48" t="s">
        <v>504</v>
      </c>
      <c r="AJ417" s="48">
        <v>0</v>
      </c>
      <c r="AK417" s="48">
        <v>0</v>
      </c>
      <c r="AM417" s="48" t="s">
        <v>508</v>
      </c>
      <c r="AN417" s="48">
        <v>0</v>
      </c>
      <c r="AO417" s="48">
        <v>0</v>
      </c>
      <c r="AQ417" s="48">
        <f t="shared" si="53"/>
        <v>6</v>
      </c>
      <c r="AR417" s="48">
        <f t="shared" si="54"/>
        <v>0</v>
      </c>
      <c r="AT417" s="61">
        <f t="shared" si="55"/>
        <v>127.52093058152333</v>
      </c>
      <c r="AU417" s="48">
        <f t="shared" si="56"/>
        <v>0</v>
      </c>
    </row>
    <row r="418" spans="1:47" outlineLevel="1" x14ac:dyDescent="0.2">
      <c r="A418" s="48">
        <v>6</v>
      </c>
      <c r="B418" s="48">
        <v>22</v>
      </c>
      <c r="C418" s="48" t="s">
        <v>505</v>
      </c>
      <c r="D418" s="48">
        <v>5</v>
      </c>
      <c r="E418" s="47" t="s">
        <v>541</v>
      </c>
      <c r="G418" s="48" t="s">
        <v>503</v>
      </c>
      <c r="H418" s="48">
        <v>1</v>
      </c>
      <c r="I418" s="48">
        <v>0</v>
      </c>
      <c r="K418" s="48" t="s">
        <v>501</v>
      </c>
      <c r="L418" s="48">
        <v>0</v>
      </c>
      <c r="M418" s="48">
        <v>0</v>
      </c>
      <c r="O418" s="48" t="s">
        <v>502</v>
      </c>
      <c r="P418" s="48">
        <v>0</v>
      </c>
      <c r="Q418" s="48">
        <v>0</v>
      </c>
      <c r="S418" s="48" t="s">
        <v>507</v>
      </c>
      <c r="T418" s="48">
        <v>0</v>
      </c>
      <c r="U418" s="48">
        <v>0</v>
      </c>
      <c r="W418" s="48" t="s">
        <v>506</v>
      </c>
      <c r="X418" s="48">
        <v>0</v>
      </c>
      <c r="Y418" s="48">
        <v>0</v>
      </c>
      <c r="AA418" s="48" t="s">
        <v>510</v>
      </c>
      <c r="AB418" s="48">
        <v>0</v>
      </c>
      <c r="AC418" s="48">
        <v>0</v>
      </c>
      <c r="AE418" s="48" t="s">
        <v>509</v>
      </c>
      <c r="AF418" s="48">
        <v>0</v>
      </c>
      <c r="AG418" s="48">
        <v>0</v>
      </c>
      <c r="AI418" s="48" t="s">
        <v>504</v>
      </c>
      <c r="AJ418" s="48">
        <v>0</v>
      </c>
      <c r="AK418" s="48">
        <v>0</v>
      </c>
      <c r="AM418" s="48" t="s">
        <v>508</v>
      </c>
      <c r="AN418" s="48">
        <v>0</v>
      </c>
      <c r="AO418" s="48">
        <v>0</v>
      </c>
      <c r="AQ418" s="48">
        <f t="shared" si="53"/>
        <v>6</v>
      </c>
      <c r="AR418" s="48">
        <f t="shared" si="54"/>
        <v>0</v>
      </c>
      <c r="AT418" s="61">
        <f t="shared" si="55"/>
        <v>127.52093058152333</v>
      </c>
      <c r="AU418" s="48">
        <f t="shared" si="56"/>
        <v>0</v>
      </c>
    </row>
    <row r="419" spans="1:47" outlineLevel="1" x14ac:dyDescent="0.2">
      <c r="A419" s="48">
        <v>6</v>
      </c>
      <c r="B419" s="48">
        <v>23</v>
      </c>
      <c r="C419" s="48" t="s">
        <v>505</v>
      </c>
      <c r="D419" s="48">
        <v>5</v>
      </c>
      <c r="E419" s="47" t="s">
        <v>541</v>
      </c>
      <c r="G419" s="48" t="s">
        <v>503</v>
      </c>
      <c r="H419" s="48">
        <v>1</v>
      </c>
      <c r="I419" s="48">
        <v>0</v>
      </c>
      <c r="K419" s="48" t="s">
        <v>501</v>
      </c>
      <c r="L419" s="48">
        <v>0</v>
      </c>
      <c r="M419" s="48">
        <v>0</v>
      </c>
      <c r="O419" s="48" t="s">
        <v>502</v>
      </c>
      <c r="P419" s="48">
        <v>0</v>
      </c>
      <c r="Q419" s="48">
        <v>0</v>
      </c>
      <c r="S419" s="48" t="s">
        <v>507</v>
      </c>
      <c r="T419" s="48">
        <v>0</v>
      </c>
      <c r="U419" s="48">
        <v>0</v>
      </c>
      <c r="W419" s="48" t="s">
        <v>506</v>
      </c>
      <c r="X419" s="48">
        <v>0</v>
      </c>
      <c r="Y419" s="48">
        <v>0</v>
      </c>
      <c r="AA419" s="48" t="s">
        <v>510</v>
      </c>
      <c r="AB419" s="48">
        <v>0</v>
      </c>
      <c r="AC419" s="48">
        <v>0</v>
      </c>
      <c r="AE419" s="48" t="s">
        <v>509</v>
      </c>
      <c r="AF419" s="48">
        <v>0</v>
      </c>
      <c r="AG419" s="48">
        <v>0</v>
      </c>
      <c r="AI419" s="48" t="s">
        <v>504</v>
      </c>
      <c r="AJ419" s="48">
        <v>0</v>
      </c>
      <c r="AK419" s="48">
        <v>0</v>
      </c>
      <c r="AM419" s="48" t="s">
        <v>508</v>
      </c>
      <c r="AN419" s="48">
        <v>0</v>
      </c>
      <c r="AO419" s="48">
        <v>0</v>
      </c>
      <c r="AQ419" s="48">
        <f t="shared" si="53"/>
        <v>6</v>
      </c>
      <c r="AR419" s="48">
        <f t="shared" si="54"/>
        <v>0</v>
      </c>
      <c r="AT419" s="61">
        <f t="shared" si="55"/>
        <v>127.52093058152333</v>
      </c>
      <c r="AU419" s="48">
        <f t="shared" si="56"/>
        <v>0</v>
      </c>
    </row>
    <row r="420" spans="1:47" outlineLevel="1" x14ac:dyDescent="0.2">
      <c r="A420" s="48">
        <v>7</v>
      </c>
      <c r="B420" s="48">
        <v>0</v>
      </c>
      <c r="C420" s="48" t="s">
        <v>505</v>
      </c>
      <c r="D420" s="48">
        <v>5</v>
      </c>
      <c r="E420" s="47" t="s">
        <v>541</v>
      </c>
      <c r="G420" s="48" t="s">
        <v>503</v>
      </c>
      <c r="H420" s="48">
        <v>1</v>
      </c>
      <c r="I420" s="48">
        <v>0</v>
      </c>
      <c r="K420" s="48" t="s">
        <v>501</v>
      </c>
      <c r="L420" s="48">
        <v>0</v>
      </c>
      <c r="M420" s="48">
        <v>0</v>
      </c>
      <c r="O420" s="48" t="s">
        <v>502</v>
      </c>
      <c r="P420" s="48">
        <v>0</v>
      </c>
      <c r="Q420" s="48">
        <v>0</v>
      </c>
      <c r="S420" s="48" t="s">
        <v>507</v>
      </c>
      <c r="T420" s="48">
        <v>0</v>
      </c>
      <c r="U420" s="48">
        <v>0</v>
      </c>
      <c r="W420" s="48" t="s">
        <v>506</v>
      </c>
      <c r="X420" s="48">
        <v>0</v>
      </c>
      <c r="Y420" s="48">
        <v>0</v>
      </c>
      <c r="AA420" s="48" t="s">
        <v>510</v>
      </c>
      <c r="AB420" s="48">
        <v>0</v>
      </c>
      <c r="AC420" s="48">
        <v>0</v>
      </c>
      <c r="AE420" s="48" t="s">
        <v>509</v>
      </c>
      <c r="AF420" s="48">
        <v>0</v>
      </c>
      <c r="AG420" s="48">
        <v>0</v>
      </c>
      <c r="AI420" s="48" t="s">
        <v>504</v>
      </c>
      <c r="AJ420" s="48">
        <v>0</v>
      </c>
      <c r="AK420" s="48">
        <v>0</v>
      </c>
      <c r="AM420" s="48" t="s">
        <v>508</v>
      </c>
      <c r="AN420" s="48">
        <v>0</v>
      </c>
      <c r="AO420" s="48">
        <v>0</v>
      </c>
      <c r="AQ420" s="48">
        <f t="shared" si="53"/>
        <v>6</v>
      </c>
      <c r="AR420" s="48">
        <f t="shared" si="54"/>
        <v>0</v>
      </c>
      <c r="AT420" s="61">
        <f t="shared" si="55"/>
        <v>127.52093058152333</v>
      </c>
      <c r="AU420" s="48">
        <f t="shared" si="56"/>
        <v>0</v>
      </c>
    </row>
    <row r="421" spans="1:47" outlineLevel="1" x14ac:dyDescent="0.2">
      <c r="A421" s="48">
        <v>7</v>
      </c>
      <c r="B421" s="48">
        <v>1</v>
      </c>
      <c r="C421" s="48" t="s">
        <v>505</v>
      </c>
      <c r="D421" s="48">
        <v>5</v>
      </c>
      <c r="E421" s="47" t="s">
        <v>541</v>
      </c>
      <c r="G421" s="48" t="s">
        <v>503</v>
      </c>
      <c r="H421" s="48">
        <v>1</v>
      </c>
      <c r="I421" s="48">
        <v>0</v>
      </c>
      <c r="K421" s="48" t="s">
        <v>501</v>
      </c>
      <c r="L421" s="48">
        <v>0</v>
      </c>
      <c r="M421" s="48">
        <v>0</v>
      </c>
      <c r="O421" s="48" t="s">
        <v>502</v>
      </c>
      <c r="P421" s="48">
        <v>0</v>
      </c>
      <c r="Q421" s="48">
        <v>0</v>
      </c>
      <c r="S421" s="48" t="s">
        <v>507</v>
      </c>
      <c r="T421" s="48">
        <v>0</v>
      </c>
      <c r="U421" s="48">
        <v>0</v>
      </c>
      <c r="W421" s="48" t="s">
        <v>506</v>
      </c>
      <c r="X421" s="48">
        <v>0</v>
      </c>
      <c r="Y421" s="48">
        <v>0</v>
      </c>
      <c r="AA421" s="48" t="s">
        <v>510</v>
      </c>
      <c r="AB421" s="48">
        <v>0</v>
      </c>
      <c r="AC421" s="48">
        <v>0</v>
      </c>
      <c r="AE421" s="48" t="s">
        <v>509</v>
      </c>
      <c r="AF421" s="48">
        <v>0</v>
      </c>
      <c r="AG421" s="48">
        <v>0</v>
      </c>
      <c r="AI421" s="48" t="s">
        <v>504</v>
      </c>
      <c r="AJ421" s="48">
        <v>0</v>
      </c>
      <c r="AK421" s="48">
        <v>0</v>
      </c>
      <c r="AM421" s="48" t="s">
        <v>508</v>
      </c>
      <c r="AN421" s="48">
        <v>0</v>
      </c>
      <c r="AO421" s="48">
        <v>0</v>
      </c>
      <c r="AQ421" s="48">
        <f t="shared" si="53"/>
        <v>6</v>
      </c>
      <c r="AR421" s="48">
        <f t="shared" si="54"/>
        <v>0</v>
      </c>
      <c r="AT421" s="61">
        <f t="shared" si="55"/>
        <v>127.52093058152333</v>
      </c>
      <c r="AU421" s="48">
        <f t="shared" si="56"/>
        <v>0</v>
      </c>
    </row>
    <row r="422" spans="1:47" outlineLevel="1" x14ac:dyDescent="0.2">
      <c r="A422" s="48">
        <v>7</v>
      </c>
      <c r="B422" s="48">
        <v>2</v>
      </c>
      <c r="C422" s="48" t="s">
        <v>505</v>
      </c>
      <c r="D422" s="48">
        <v>5</v>
      </c>
      <c r="E422" s="47" t="s">
        <v>541</v>
      </c>
      <c r="G422" s="48" t="s">
        <v>503</v>
      </c>
      <c r="H422" s="48">
        <v>1</v>
      </c>
      <c r="I422" s="48">
        <v>0</v>
      </c>
      <c r="K422" s="48" t="s">
        <v>501</v>
      </c>
      <c r="L422" s="48">
        <v>0</v>
      </c>
      <c r="M422" s="48">
        <v>0</v>
      </c>
      <c r="O422" s="48" t="s">
        <v>502</v>
      </c>
      <c r="P422" s="48">
        <v>0</v>
      </c>
      <c r="Q422" s="48">
        <v>0</v>
      </c>
      <c r="S422" s="48" t="s">
        <v>507</v>
      </c>
      <c r="T422" s="48">
        <v>0</v>
      </c>
      <c r="U422" s="48">
        <v>0</v>
      </c>
      <c r="W422" s="48" t="s">
        <v>506</v>
      </c>
      <c r="X422" s="48">
        <v>0</v>
      </c>
      <c r="Y422" s="48">
        <v>0</v>
      </c>
      <c r="AA422" s="48" t="s">
        <v>510</v>
      </c>
      <c r="AB422" s="48">
        <v>0</v>
      </c>
      <c r="AC422" s="48">
        <v>0</v>
      </c>
      <c r="AE422" s="48" t="s">
        <v>509</v>
      </c>
      <c r="AF422" s="48">
        <v>0</v>
      </c>
      <c r="AG422" s="48">
        <v>0</v>
      </c>
      <c r="AI422" s="48" t="s">
        <v>504</v>
      </c>
      <c r="AJ422" s="48">
        <v>0</v>
      </c>
      <c r="AK422" s="48">
        <v>0</v>
      </c>
      <c r="AM422" s="48" t="s">
        <v>508</v>
      </c>
      <c r="AN422" s="48">
        <v>0</v>
      </c>
      <c r="AO422" s="48">
        <v>0</v>
      </c>
      <c r="AQ422" s="48">
        <f t="shared" si="53"/>
        <v>6</v>
      </c>
      <c r="AR422" s="48">
        <f t="shared" si="54"/>
        <v>0</v>
      </c>
      <c r="AT422" s="61">
        <f t="shared" si="55"/>
        <v>127.52093058152333</v>
      </c>
      <c r="AU422" s="48">
        <f t="shared" si="56"/>
        <v>0</v>
      </c>
    </row>
    <row r="423" spans="1:47" outlineLevel="1" x14ac:dyDescent="0.2">
      <c r="A423" s="48">
        <v>7</v>
      </c>
      <c r="B423" s="48">
        <v>3</v>
      </c>
      <c r="C423" s="48" t="s">
        <v>505</v>
      </c>
      <c r="D423" s="48">
        <v>5</v>
      </c>
      <c r="E423" s="47" t="s">
        <v>541</v>
      </c>
      <c r="G423" s="48" t="s">
        <v>503</v>
      </c>
      <c r="H423" s="48">
        <v>1</v>
      </c>
      <c r="I423" s="48">
        <v>0</v>
      </c>
      <c r="K423" s="48" t="s">
        <v>501</v>
      </c>
      <c r="L423" s="48">
        <v>0</v>
      </c>
      <c r="M423" s="48">
        <v>0</v>
      </c>
      <c r="O423" s="48" t="s">
        <v>502</v>
      </c>
      <c r="P423" s="48">
        <v>0</v>
      </c>
      <c r="Q423" s="48">
        <v>0</v>
      </c>
      <c r="S423" s="48" t="s">
        <v>507</v>
      </c>
      <c r="T423" s="48">
        <v>0</v>
      </c>
      <c r="U423" s="48">
        <v>0</v>
      </c>
      <c r="W423" s="48" t="s">
        <v>506</v>
      </c>
      <c r="X423" s="48">
        <v>0</v>
      </c>
      <c r="Y423" s="48">
        <v>0</v>
      </c>
      <c r="AA423" s="48" t="s">
        <v>510</v>
      </c>
      <c r="AB423" s="48">
        <v>0</v>
      </c>
      <c r="AC423" s="48">
        <v>0</v>
      </c>
      <c r="AE423" s="48" t="s">
        <v>509</v>
      </c>
      <c r="AF423" s="48">
        <v>0</v>
      </c>
      <c r="AG423" s="48">
        <v>0</v>
      </c>
      <c r="AI423" s="48" t="s">
        <v>504</v>
      </c>
      <c r="AJ423" s="48">
        <v>0</v>
      </c>
      <c r="AK423" s="48">
        <v>0</v>
      </c>
      <c r="AM423" s="48" t="s">
        <v>508</v>
      </c>
      <c r="AN423" s="48">
        <v>0</v>
      </c>
      <c r="AO423" s="48">
        <v>0</v>
      </c>
      <c r="AQ423" s="48">
        <f t="shared" si="53"/>
        <v>6</v>
      </c>
      <c r="AR423" s="48">
        <f t="shared" si="54"/>
        <v>0</v>
      </c>
      <c r="AT423" s="61">
        <f t="shared" si="55"/>
        <v>127.52093058152333</v>
      </c>
      <c r="AU423" s="48">
        <f t="shared" si="56"/>
        <v>0</v>
      </c>
    </row>
    <row r="424" spans="1:47" outlineLevel="1" x14ac:dyDescent="0.2">
      <c r="A424" s="48">
        <v>7</v>
      </c>
      <c r="B424" s="48">
        <v>4</v>
      </c>
      <c r="C424" s="48" t="s">
        <v>505</v>
      </c>
      <c r="D424" s="48">
        <v>5</v>
      </c>
      <c r="E424" s="47" t="s">
        <v>541</v>
      </c>
      <c r="G424" s="48" t="s">
        <v>503</v>
      </c>
      <c r="H424" s="48">
        <v>1</v>
      </c>
      <c r="I424" s="48">
        <v>0</v>
      </c>
      <c r="K424" s="48" t="s">
        <v>501</v>
      </c>
      <c r="L424" s="48">
        <v>0</v>
      </c>
      <c r="M424" s="48">
        <v>0</v>
      </c>
      <c r="O424" s="48" t="s">
        <v>502</v>
      </c>
      <c r="P424" s="48">
        <v>0</v>
      </c>
      <c r="Q424" s="48">
        <v>0</v>
      </c>
      <c r="S424" s="48" t="s">
        <v>507</v>
      </c>
      <c r="T424" s="48">
        <v>0</v>
      </c>
      <c r="U424" s="48">
        <v>0</v>
      </c>
      <c r="W424" s="48" t="s">
        <v>506</v>
      </c>
      <c r="X424" s="48">
        <v>0</v>
      </c>
      <c r="Y424" s="48">
        <v>0</v>
      </c>
      <c r="AA424" s="48" t="s">
        <v>510</v>
      </c>
      <c r="AB424" s="48">
        <v>0</v>
      </c>
      <c r="AC424" s="48">
        <v>0</v>
      </c>
      <c r="AE424" s="48" t="s">
        <v>509</v>
      </c>
      <c r="AF424" s="48">
        <v>0</v>
      </c>
      <c r="AG424" s="48">
        <v>0</v>
      </c>
      <c r="AI424" s="48" t="s">
        <v>504</v>
      </c>
      <c r="AJ424" s="48">
        <v>0</v>
      </c>
      <c r="AK424" s="48">
        <v>0</v>
      </c>
      <c r="AM424" s="48" t="s">
        <v>508</v>
      </c>
      <c r="AN424" s="48">
        <v>0</v>
      </c>
      <c r="AO424" s="48">
        <v>0</v>
      </c>
      <c r="AQ424" s="48">
        <f t="shared" si="53"/>
        <v>6</v>
      </c>
      <c r="AR424" s="48">
        <f t="shared" si="54"/>
        <v>0</v>
      </c>
      <c r="AT424" s="61">
        <f t="shared" si="55"/>
        <v>127.52093058152333</v>
      </c>
      <c r="AU424" s="48">
        <f t="shared" si="56"/>
        <v>0</v>
      </c>
    </row>
    <row r="425" spans="1:47" outlineLevel="1" x14ac:dyDescent="0.2">
      <c r="A425" s="48">
        <v>7</v>
      </c>
      <c r="B425" s="48">
        <v>5</v>
      </c>
      <c r="C425" s="48" t="s">
        <v>505</v>
      </c>
      <c r="D425" s="48">
        <v>5</v>
      </c>
      <c r="E425" s="47" t="s">
        <v>541</v>
      </c>
      <c r="G425" s="48" t="s">
        <v>503</v>
      </c>
      <c r="H425" s="48">
        <v>1</v>
      </c>
      <c r="I425" s="48">
        <v>0</v>
      </c>
      <c r="K425" s="48" t="s">
        <v>501</v>
      </c>
      <c r="L425" s="48">
        <v>0</v>
      </c>
      <c r="M425" s="48">
        <v>0</v>
      </c>
      <c r="O425" s="48" t="s">
        <v>502</v>
      </c>
      <c r="P425" s="48">
        <v>0</v>
      </c>
      <c r="Q425" s="48">
        <v>0</v>
      </c>
      <c r="S425" s="48" t="s">
        <v>507</v>
      </c>
      <c r="T425" s="48">
        <v>0</v>
      </c>
      <c r="U425" s="48">
        <v>0</v>
      </c>
      <c r="W425" s="48" t="s">
        <v>506</v>
      </c>
      <c r="X425" s="48">
        <v>0</v>
      </c>
      <c r="Y425" s="48">
        <v>0</v>
      </c>
      <c r="AA425" s="48" t="s">
        <v>510</v>
      </c>
      <c r="AB425" s="48">
        <v>0</v>
      </c>
      <c r="AC425" s="48">
        <v>0</v>
      </c>
      <c r="AE425" s="48" t="s">
        <v>509</v>
      </c>
      <c r="AF425" s="48">
        <v>0</v>
      </c>
      <c r="AG425" s="48">
        <v>0</v>
      </c>
      <c r="AI425" s="48" t="s">
        <v>504</v>
      </c>
      <c r="AJ425" s="48">
        <v>0</v>
      </c>
      <c r="AK425" s="48">
        <v>0</v>
      </c>
      <c r="AM425" s="48" t="s">
        <v>508</v>
      </c>
      <c r="AN425" s="48">
        <v>0</v>
      </c>
      <c r="AO425" s="48">
        <v>0</v>
      </c>
      <c r="AQ425" s="48">
        <f t="shared" si="53"/>
        <v>6</v>
      </c>
      <c r="AR425" s="48">
        <f t="shared" si="54"/>
        <v>0</v>
      </c>
      <c r="AT425" s="61">
        <f t="shared" si="55"/>
        <v>127.52093058152333</v>
      </c>
      <c r="AU425" s="48">
        <f t="shared" si="56"/>
        <v>0</v>
      </c>
    </row>
    <row r="426" spans="1:47" outlineLevel="1" x14ac:dyDescent="0.2">
      <c r="A426" s="48">
        <v>7</v>
      </c>
      <c r="B426" s="48">
        <v>6</v>
      </c>
      <c r="C426" s="48" t="s">
        <v>505</v>
      </c>
      <c r="D426" s="48">
        <v>5</v>
      </c>
      <c r="E426" s="47" t="s">
        <v>541</v>
      </c>
      <c r="G426" s="48" t="s">
        <v>503</v>
      </c>
      <c r="H426" s="48">
        <v>1</v>
      </c>
      <c r="I426" s="48">
        <v>0</v>
      </c>
      <c r="K426" s="48" t="s">
        <v>501</v>
      </c>
      <c r="L426" s="48">
        <v>0</v>
      </c>
      <c r="M426" s="48">
        <v>0</v>
      </c>
      <c r="O426" s="48" t="s">
        <v>502</v>
      </c>
      <c r="P426" s="48">
        <v>0</v>
      </c>
      <c r="Q426" s="48">
        <v>0</v>
      </c>
      <c r="S426" s="48" t="s">
        <v>507</v>
      </c>
      <c r="T426" s="48">
        <v>0</v>
      </c>
      <c r="U426" s="48">
        <v>0</v>
      </c>
      <c r="W426" s="48" t="s">
        <v>506</v>
      </c>
      <c r="X426" s="48">
        <v>0</v>
      </c>
      <c r="Y426" s="48">
        <v>0</v>
      </c>
      <c r="AA426" s="48" t="s">
        <v>510</v>
      </c>
      <c r="AB426" s="48">
        <v>0</v>
      </c>
      <c r="AC426" s="48">
        <v>0</v>
      </c>
      <c r="AE426" s="48" t="s">
        <v>509</v>
      </c>
      <c r="AF426" s="48">
        <v>0</v>
      </c>
      <c r="AG426" s="48">
        <v>0</v>
      </c>
      <c r="AI426" s="48" t="s">
        <v>504</v>
      </c>
      <c r="AJ426" s="48">
        <v>0</v>
      </c>
      <c r="AK426" s="48">
        <v>0</v>
      </c>
      <c r="AM426" s="48" t="s">
        <v>508</v>
      </c>
      <c r="AN426" s="48">
        <v>0</v>
      </c>
      <c r="AO426" s="48">
        <v>0</v>
      </c>
      <c r="AQ426" s="48">
        <f t="shared" si="53"/>
        <v>6</v>
      </c>
      <c r="AR426" s="48">
        <f t="shared" si="54"/>
        <v>0</v>
      </c>
      <c r="AT426" s="61">
        <f t="shared" si="55"/>
        <v>127.52093058152333</v>
      </c>
      <c r="AU426" s="48">
        <f t="shared" si="56"/>
        <v>0</v>
      </c>
    </row>
    <row r="427" spans="1:47" outlineLevel="1" x14ac:dyDescent="0.2">
      <c r="A427" s="48">
        <v>7</v>
      </c>
      <c r="B427" s="48">
        <v>7</v>
      </c>
      <c r="C427" s="48" t="s">
        <v>505</v>
      </c>
      <c r="D427" s="48">
        <v>5</v>
      </c>
      <c r="E427" s="47" t="s">
        <v>541</v>
      </c>
      <c r="G427" s="48" t="s">
        <v>503</v>
      </c>
      <c r="H427" s="48">
        <v>1</v>
      </c>
      <c r="I427" s="48">
        <v>0</v>
      </c>
      <c r="K427" s="48" t="s">
        <v>501</v>
      </c>
      <c r="L427" s="48">
        <v>0</v>
      </c>
      <c r="M427" s="48">
        <v>0</v>
      </c>
      <c r="O427" s="48" t="s">
        <v>502</v>
      </c>
      <c r="P427" s="48">
        <v>0</v>
      </c>
      <c r="Q427" s="48">
        <v>0</v>
      </c>
      <c r="S427" s="48" t="s">
        <v>507</v>
      </c>
      <c r="T427" s="48">
        <v>0</v>
      </c>
      <c r="U427" s="48">
        <v>0</v>
      </c>
      <c r="W427" s="48" t="s">
        <v>506</v>
      </c>
      <c r="X427" s="48">
        <v>0</v>
      </c>
      <c r="Y427" s="48">
        <v>0</v>
      </c>
      <c r="AA427" s="48" t="s">
        <v>510</v>
      </c>
      <c r="AB427" s="48">
        <v>0</v>
      </c>
      <c r="AC427" s="48">
        <v>0</v>
      </c>
      <c r="AE427" s="48" t="s">
        <v>509</v>
      </c>
      <c r="AF427" s="48">
        <v>0</v>
      </c>
      <c r="AG427" s="48">
        <v>0</v>
      </c>
      <c r="AI427" s="48" t="s">
        <v>504</v>
      </c>
      <c r="AJ427" s="48">
        <v>0</v>
      </c>
      <c r="AK427" s="48">
        <v>0</v>
      </c>
      <c r="AM427" s="48" t="s">
        <v>508</v>
      </c>
      <c r="AN427" s="48">
        <v>0</v>
      </c>
      <c r="AO427" s="48">
        <v>0</v>
      </c>
      <c r="AQ427" s="48">
        <f t="shared" si="53"/>
        <v>6</v>
      </c>
      <c r="AR427" s="48">
        <f t="shared" si="54"/>
        <v>0</v>
      </c>
      <c r="AT427" s="61">
        <f t="shared" si="55"/>
        <v>127.52093058152333</v>
      </c>
      <c r="AU427" s="48">
        <f t="shared" si="56"/>
        <v>0</v>
      </c>
    </row>
    <row r="428" spans="1:47" outlineLevel="1" x14ac:dyDescent="0.2">
      <c r="A428" s="48">
        <v>7</v>
      </c>
      <c r="B428" s="48">
        <v>8</v>
      </c>
      <c r="C428" s="48" t="s">
        <v>505</v>
      </c>
      <c r="D428" s="48">
        <v>5</v>
      </c>
      <c r="E428" s="47" t="s">
        <v>541</v>
      </c>
      <c r="G428" s="48" t="s">
        <v>503</v>
      </c>
      <c r="H428" s="48">
        <v>1</v>
      </c>
      <c r="I428" s="48">
        <v>0</v>
      </c>
      <c r="K428" s="48" t="s">
        <v>501</v>
      </c>
      <c r="L428" s="48">
        <v>0</v>
      </c>
      <c r="M428" s="48">
        <v>0</v>
      </c>
      <c r="O428" s="48" t="s">
        <v>502</v>
      </c>
      <c r="P428" s="48">
        <v>0</v>
      </c>
      <c r="Q428" s="48">
        <v>0</v>
      </c>
      <c r="S428" s="48" t="s">
        <v>507</v>
      </c>
      <c r="T428" s="48">
        <v>0</v>
      </c>
      <c r="U428" s="48">
        <v>0</v>
      </c>
      <c r="W428" s="48" t="s">
        <v>506</v>
      </c>
      <c r="X428" s="48">
        <v>0</v>
      </c>
      <c r="Y428" s="48">
        <v>0</v>
      </c>
      <c r="AA428" s="48" t="s">
        <v>510</v>
      </c>
      <c r="AB428" s="48">
        <v>0</v>
      </c>
      <c r="AC428" s="48">
        <v>0</v>
      </c>
      <c r="AE428" s="48" t="s">
        <v>509</v>
      </c>
      <c r="AF428" s="48">
        <v>0</v>
      </c>
      <c r="AG428" s="48">
        <v>0</v>
      </c>
      <c r="AI428" s="48" t="s">
        <v>504</v>
      </c>
      <c r="AJ428" s="48">
        <v>0</v>
      </c>
      <c r="AK428" s="48">
        <v>0</v>
      </c>
      <c r="AM428" s="48" t="s">
        <v>508</v>
      </c>
      <c r="AN428" s="48">
        <v>0</v>
      </c>
      <c r="AO428" s="48">
        <v>0</v>
      </c>
      <c r="AQ428" s="48">
        <f t="shared" si="53"/>
        <v>6</v>
      </c>
      <c r="AR428" s="48">
        <f t="shared" si="54"/>
        <v>0</v>
      </c>
      <c r="AT428" s="61">
        <f t="shared" si="55"/>
        <v>127.52093058152333</v>
      </c>
      <c r="AU428" s="48">
        <f t="shared" si="56"/>
        <v>0</v>
      </c>
    </row>
    <row r="429" spans="1:47" outlineLevel="1" x14ac:dyDescent="0.2">
      <c r="A429" s="48">
        <v>7</v>
      </c>
      <c r="B429" s="48">
        <v>9</v>
      </c>
      <c r="C429" s="48" t="s">
        <v>505</v>
      </c>
      <c r="D429" s="48">
        <v>5</v>
      </c>
      <c r="E429" s="47" t="s">
        <v>541</v>
      </c>
      <c r="G429" s="48" t="s">
        <v>503</v>
      </c>
      <c r="H429" s="48">
        <v>1</v>
      </c>
      <c r="I429" s="48">
        <v>0</v>
      </c>
      <c r="K429" s="48" t="s">
        <v>501</v>
      </c>
      <c r="L429" s="48">
        <v>0</v>
      </c>
      <c r="M429" s="48">
        <v>0</v>
      </c>
      <c r="O429" s="48" t="s">
        <v>502</v>
      </c>
      <c r="P429" s="48">
        <v>0</v>
      </c>
      <c r="Q429" s="48">
        <v>0</v>
      </c>
      <c r="S429" s="48" t="s">
        <v>507</v>
      </c>
      <c r="T429" s="48">
        <v>0</v>
      </c>
      <c r="U429" s="48">
        <v>0</v>
      </c>
      <c r="W429" s="48" t="s">
        <v>506</v>
      </c>
      <c r="X429" s="48">
        <v>0</v>
      </c>
      <c r="Y429" s="48">
        <v>0</v>
      </c>
      <c r="AA429" s="48" t="s">
        <v>510</v>
      </c>
      <c r="AB429" s="48">
        <v>0</v>
      </c>
      <c r="AC429" s="48">
        <v>0</v>
      </c>
      <c r="AE429" s="48" t="s">
        <v>509</v>
      </c>
      <c r="AF429" s="48">
        <v>0</v>
      </c>
      <c r="AG429" s="48">
        <v>0</v>
      </c>
      <c r="AI429" s="48" t="s">
        <v>504</v>
      </c>
      <c r="AJ429" s="48">
        <v>0</v>
      </c>
      <c r="AK429" s="48">
        <v>0</v>
      </c>
      <c r="AM429" s="48" t="s">
        <v>508</v>
      </c>
      <c r="AN429" s="48">
        <v>0</v>
      </c>
      <c r="AO429" s="48">
        <v>0</v>
      </c>
      <c r="AQ429" s="48">
        <f t="shared" si="53"/>
        <v>6</v>
      </c>
      <c r="AR429" s="48">
        <f t="shared" si="54"/>
        <v>0</v>
      </c>
      <c r="AT429" s="61">
        <f t="shared" si="55"/>
        <v>127.52093058152333</v>
      </c>
      <c r="AU429" s="48">
        <f t="shared" si="56"/>
        <v>0</v>
      </c>
    </row>
    <row r="430" spans="1:47" outlineLevel="1" x14ac:dyDescent="0.2">
      <c r="A430" s="48">
        <v>7</v>
      </c>
      <c r="B430" s="48">
        <v>10</v>
      </c>
      <c r="C430" s="48" t="s">
        <v>505</v>
      </c>
      <c r="D430" s="48">
        <v>5</v>
      </c>
      <c r="E430" s="47" t="s">
        <v>541</v>
      </c>
      <c r="G430" s="48" t="s">
        <v>503</v>
      </c>
      <c r="H430" s="48">
        <v>1</v>
      </c>
      <c r="I430" s="48">
        <v>0</v>
      </c>
      <c r="K430" s="48" t="s">
        <v>501</v>
      </c>
      <c r="L430" s="48">
        <v>0</v>
      </c>
      <c r="M430" s="48">
        <v>0</v>
      </c>
      <c r="O430" s="48" t="s">
        <v>502</v>
      </c>
      <c r="P430" s="48">
        <v>0</v>
      </c>
      <c r="Q430" s="48">
        <v>0</v>
      </c>
      <c r="S430" s="48" t="s">
        <v>507</v>
      </c>
      <c r="T430" s="48">
        <v>0</v>
      </c>
      <c r="U430" s="48">
        <v>0</v>
      </c>
      <c r="W430" s="48" t="s">
        <v>506</v>
      </c>
      <c r="X430" s="48">
        <v>0</v>
      </c>
      <c r="Y430" s="48">
        <v>0</v>
      </c>
      <c r="AA430" s="48" t="s">
        <v>510</v>
      </c>
      <c r="AB430" s="48">
        <v>0</v>
      </c>
      <c r="AC430" s="48">
        <v>0</v>
      </c>
      <c r="AE430" s="48" t="s">
        <v>509</v>
      </c>
      <c r="AF430" s="48">
        <v>0</v>
      </c>
      <c r="AG430" s="48">
        <v>0</v>
      </c>
      <c r="AI430" s="48" t="s">
        <v>504</v>
      </c>
      <c r="AJ430" s="48">
        <v>0</v>
      </c>
      <c r="AK430" s="48">
        <v>0</v>
      </c>
      <c r="AM430" s="48" t="s">
        <v>508</v>
      </c>
      <c r="AN430" s="48">
        <v>0</v>
      </c>
      <c r="AO430" s="48">
        <v>0</v>
      </c>
      <c r="AQ430" s="48">
        <f t="shared" si="53"/>
        <v>6</v>
      </c>
      <c r="AR430" s="48">
        <f t="shared" si="54"/>
        <v>0</v>
      </c>
      <c r="AT430" s="61">
        <f t="shared" si="55"/>
        <v>127.52093058152333</v>
      </c>
      <c r="AU430" s="48">
        <f t="shared" si="56"/>
        <v>0</v>
      </c>
    </row>
    <row r="431" spans="1:47" outlineLevel="1" x14ac:dyDescent="0.2">
      <c r="A431" s="48">
        <v>7</v>
      </c>
      <c r="B431" s="48">
        <v>11</v>
      </c>
      <c r="C431" s="48" t="s">
        <v>505</v>
      </c>
      <c r="D431" s="48">
        <v>5</v>
      </c>
      <c r="E431" s="47" t="s">
        <v>541</v>
      </c>
      <c r="G431" s="48" t="s">
        <v>503</v>
      </c>
      <c r="H431" s="48">
        <v>1</v>
      </c>
      <c r="I431" s="48">
        <v>0</v>
      </c>
      <c r="K431" s="48" t="s">
        <v>501</v>
      </c>
      <c r="L431" s="48">
        <v>0</v>
      </c>
      <c r="M431" s="48">
        <v>0</v>
      </c>
      <c r="O431" s="48" t="s">
        <v>502</v>
      </c>
      <c r="P431" s="48">
        <v>0</v>
      </c>
      <c r="Q431" s="48">
        <v>0</v>
      </c>
      <c r="S431" s="48" t="s">
        <v>507</v>
      </c>
      <c r="T431" s="48">
        <v>0</v>
      </c>
      <c r="U431" s="48">
        <v>0</v>
      </c>
      <c r="W431" s="48" t="s">
        <v>506</v>
      </c>
      <c r="X431" s="48">
        <v>0</v>
      </c>
      <c r="Y431" s="48">
        <v>0</v>
      </c>
      <c r="AA431" s="48" t="s">
        <v>510</v>
      </c>
      <c r="AB431" s="48">
        <v>0</v>
      </c>
      <c r="AC431" s="48">
        <v>0</v>
      </c>
      <c r="AE431" s="48" t="s">
        <v>509</v>
      </c>
      <c r="AF431" s="48">
        <v>0</v>
      </c>
      <c r="AG431" s="48">
        <v>0</v>
      </c>
      <c r="AI431" s="48" t="s">
        <v>504</v>
      </c>
      <c r="AJ431" s="48">
        <v>0</v>
      </c>
      <c r="AK431" s="48">
        <v>0</v>
      </c>
      <c r="AM431" s="48" t="s">
        <v>508</v>
      </c>
      <c r="AN431" s="48">
        <v>0</v>
      </c>
      <c r="AO431" s="48">
        <v>0</v>
      </c>
      <c r="AQ431" s="48">
        <f t="shared" si="53"/>
        <v>6</v>
      </c>
      <c r="AR431" s="48">
        <f t="shared" si="54"/>
        <v>0</v>
      </c>
      <c r="AT431" s="61">
        <f t="shared" si="55"/>
        <v>127.52093058152333</v>
      </c>
      <c r="AU431" s="48">
        <f t="shared" si="56"/>
        <v>0</v>
      </c>
    </row>
    <row r="432" spans="1:47" outlineLevel="1" x14ac:dyDescent="0.2">
      <c r="A432" s="48">
        <v>7</v>
      </c>
      <c r="B432" s="48">
        <v>12</v>
      </c>
      <c r="C432" s="48" t="s">
        <v>505</v>
      </c>
      <c r="D432" s="48">
        <v>5</v>
      </c>
      <c r="E432" s="47" t="s">
        <v>541</v>
      </c>
      <c r="G432" s="48" t="s">
        <v>503</v>
      </c>
      <c r="H432" s="48">
        <v>1</v>
      </c>
      <c r="I432" s="48">
        <v>0</v>
      </c>
      <c r="K432" s="48" t="s">
        <v>501</v>
      </c>
      <c r="L432" s="48">
        <v>0</v>
      </c>
      <c r="M432" s="48">
        <v>0</v>
      </c>
      <c r="O432" s="48" t="s">
        <v>502</v>
      </c>
      <c r="P432" s="48">
        <v>0</v>
      </c>
      <c r="Q432" s="48">
        <v>0</v>
      </c>
      <c r="S432" s="48" t="s">
        <v>507</v>
      </c>
      <c r="T432" s="48">
        <v>0</v>
      </c>
      <c r="U432" s="48">
        <v>0</v>
      </c>
      <c r="W432" s="48" t="s">
        <v>506</v>
      </c>
      <c r="X432" s="48">
        <v>0</v>
      </c>
      <c r="Y432" s="48">
        <v>0</v>
      </c>
      <c r="AA432" s="48" t="s">
        <v>510</v>
      </c>
      <c r="AB432" s="48">
        <v>0</v>
      </c>
      <c r="AC432" s="48">
        <v>0</v>
      </c>
      <c r="AE432" s="48" t="s">
        <v>509</v>
      </c>
      <c r="AF432" s="48">
        <v>0</v>
      </c>
      <c r="AG432" s="48">
        <v>0</v>
      </c>
      <c r="AI432" s="48" t="s">
        <v>504</v>
      </c>
      <c r="AJ432" s="48">
        <v>0</v>
      </c>
      <c r="AK432" s="48">
        <v>0</v>
      </c>
      <c r="AM432" s="48" t="s">
        <v>508</v>
      </c>
      <c r="AN432" s="48">
        <v>0</v>
      </c>
      <c r="AO432" s="48">
        <v>0</v>
      </c>
      <c r="AQ432" s="48">
        <f t="shared" si="53"/>
        <v>6</v>
      </c>
      <c r="AR432" s="48">
        <f t="shared" si="54"/>
        <v>0</v>
      </c>
      <c r="AT432" s="61">
        <f t="shared" si="55"/>
        <v>127.52093058152333</v>
      </c>
      <c r="AU432" s="48">
        <f t="shared" si="56"/>
        <v>0</v>
      </c>
    </row>
    <row r="433" spans="1:47" outlineLevel="1" x14ac:dyDescent="0.2">
      <c r="A433" s="48">
        <v>7</v>
      </c>
      <c r="B433" s="48">
        <v>13</v>
      </c>
      <c r="C433" s="48" t="s">
        <v>505</v>
      </c>
      <c r="D433" s="48">
        <v>5</v>
      </c>
      <c r="E433" s="47" t="s">
        <v>541</v>
      </c>
      <c r="G433" s="48" t="s">
        <v>503</v>
      </c>
      <c r="H433" s="48">
        <v>1</v>
      </c>
      <c r="I433" s="48">
        <v>0</v>
      </c>
      <c r="K433" s="48" t="s">
        <v>501</v>
      </c>
      <c r="L433" s="48">
        <v>0</v>
      </c>
      <c r="M433" s="48">
        <v>0</v>
      </c>
      <c r="O433" s="48" t="s">
        <v>502</v>
      </c>
      <c r="P433" s="48">
        <v>0</v>
      </c>
      <c r="Q433" s="48">
        <v>0</v>
      </c>
      <c r="S433" s="48" t="s">
        <v>507</v>
      </c>
      <c r="T433" s="48">
        <v>0</v>
      </c>
      <c r="U433" s="48">
        <v>0</v>
      </c>
      <c r="W433" s="48" t="s">
        <v>506</v>
      </c>
      <c r="X433" s="48">
        <v>0</v>
      </c>
      <c r="Y433" s="48">
        <v>0</v>
      </c>
      <c r="AA433" s="48" t="s">
        <v>510</v>
      </c>
      <c r="AB433" s="48">
        <v>0</v>
      </c>
      <c r="AC433" s="48">
        <v>0</v>
      </c>
      <c r="AE433" s="48" t="s">
        <v>509</v>
      </c>
      <c r="AF433" s="48">
        <v>0</v>
      </c>
      <c r="AG433" s="48">
        <v>0</v>
      </c>
      <c r="AI433" s="48" t="s">
        <v>504</v>
      </c>
      <c r="AJ433" s="48">
        <v>0</v>
      </c>
      <c r="AK433" s="48">
        <v>0</v>
      </c>
      <c r="AM433" s="48" t="s">
        <v>508</v>
      </c>
      <c r="AN433" s="48">
        <v>0</v>
      </c>
      <c r="AO433" s="48">
        <v>0</v>
      </c>
      <c r="AQ433" s="48">
        <f t="shared" si="53"/>
        <v>6</v>
      </c>
      <c r="AR433" s="48">
        <f t="shared" si="54"/>
        <v>0</v>
      </c>
      <c r="AT433" s="61">
        <f t="shared" si="55"/>
        <v>127.52093058152333</v>
      </c>
      <c r="AU433" s="48">
        <f t="shared" si="56"/>
        <v>0</v>
      </c>
    </row>
    <row r="434" spans="1:47" outlineLevel="1" x14ac:dyDescent="0.2">
      <c r="A434" s="48">
        <v>7</v>
      </c>
      <c r="B434" s="48">
        <v>14</v>
      </c>
      <c r="C434" s="48" t="s">
        <v>505</v>
      </c>
      <c r="D434" s="48">
        <v>5</v>
      </c>
      <c r="E434" s="47" t="s">
        <v>541</v>
      </c>
      <c r="G434" s="48" t="s">
        <v>503</v>
      </c>
      <c r="H434" s="48">
        <v>1</v>
      </c>
      <c r="I434" s="48">
        <v>0</v>
      </c>
      <c r="K434" s="48" t="s">
        <v>501</v>
      </c>
      <c r="L434" s="48">
        <v>0</v>
      </c>
      <c r="M434" s="48">
        <v>0</v>
      </c>
      <c r="O434" s="48" t="s">
        <v>502</v>
      </c>
      <c r="P434" s="48">
        <v>0</v>
      </c>
      <c r="Q434" s="48">
        <v>0</v>
      </c>
      <c r="S434" s="48" t="s">
        <v>507</v>
      </c>
      <c r="T434" s="48">
        <v>0</v>
      </c>
      <c r="U434" s="48">
        <v>0</v>
      </c>
      <c r="W434" s="48" t="s">
        <v>506</v>
      </c>
      <c r="X434" s="48">
        <v>0</v>
      </c>
      <c r="Y434" s="48">
        <v>0</v>
      </c>
      <c r="AA434" s="48" t="s">
        <v>510</v>
      </c>
      <c r="AB434" s="48">
        <v>0</v>
      </c>
      <c r="AC434" s="48">
        <v>0</v>
      </c>
      <c r="AE434" s="48" t="s">
        <v>509</v>
      </c>
      <c r="AF434" s="48">
        <v>0</v>
      </c>
      <c r="AG434" s="48">
        <v>0</v>
      </c>
      <c r="AI434" s="48" t="s">
        <v>504</v>
      </c>
      <c r="AJ434" s="48">
        <v>0</v>
      </c>
      <c r="AK434" s="48">
        <v>0</v>
      </c>
      <c r="AM434" s="48" t="s">
        <v>508</v>
      </c>
      <c r="AN434" s="48">
        <v>0</v>
      </c>
      <c r="AO434" s="48">
        <v>0</v>
      </c>
      <c r="AQ434" s="48">
        <f t="shared" si="53"/>
        <v>6</v>
      </c>
      <c r="AR434" s="48">
        <f t="shared" si="54"/>
        <v>0</v>
      </c>
      <c r="AT434" s="61">
        <f t="shared" si="55"/>
        <v>127.52093058152333</v>
      </c>
      <c r="AU434" s="48">
        <f t="shared" si="56"/>
        <v>0</v>
      </c>
    </row>
    <row r="435" spans="1:47" outlineLevel="1" x14ac:dyDescent="0.2">
      <c r="A435" s="48">
        <v>7</v>
      </c>
      <c r="B435" s="48">
        <v>15</v>
      </c>
      <c r="C435" s="48" t="s">
        <v>505</v>
      </c>
      <c r="D435" s="48">
        <v>5</v>
      </c>
      <c r="E435" s="47" t="s">
        <v>541</v>
      </c>
      <c r="G435" s="48" t="s">
        <v>503</v>
      </c>
      <c r="H435" s="48">
        <v>1</v>
      </c>
      <c r="I435" s="48">
        <v>0</v>
      </c>
      <c r="K435" s="48" t="s">
        <v>501</v>
      </c>
      <c r="L435" s="48">
        <v>0</v>
      </c>
      <c r="M435" s="48">
        <v>0</v>
      </c>
      <c r="O435" s="48" t="s">
        <v>502</v>
      </c>
      <c r="P435" s="48">
        <v>0</v>
      </c>
      <c r="Q435" s="48">
        <v>0</v>
      </c>
      <c r="S435" s="48" t="s">
        <v>507</v>
      </c>
      <c r="T435" s="48">
        <v>0</v>
      </c>
      <c r="U435" s="48">
        <v>0</v>
      </c>
      <c r="W435" s="48" t="s">
        <v>506</v>
      </c>
      <c r="X435" s="48">
        <v>0</v>
      </c>
      <c r="Y435" s="48">
        <v>0</v>
      </c>
      <c r="AA435" s="48" t="s">
        <v>510</v>
      </c>
      <c r="AB435" s="48">
        <v>0</v>
      </c>
      <c r="AC435" s="48">
        <v>0</v>
      </c>
      <c r="AE435" s="48" t="s">
        <v>509</v>
      </c>
      <c r="AF435" s="48">
        <v>0</v>
      </c>
      <c r="AG435" s="48">
        <v>0</v>
      </c>
      <c r="AI435" s="48" t="s">
        <v>504</v>
      </c>
      <c r="AJ435" s="48">
        <v>0</v>
      </c>
      <c r="AK435" s="48">
        <v>0</v>
      </c>
      <c r="AM435" s="48" t="s">
        <v>508</v>
      </c>
      <c r="AN435" s="48">
        <v>0</v>
      </c>
      <c r="AO435" s="48">
        <v>0</v>
      </c>
      <c r="AQ435" s="48">
        <f t="shared" si="53"/>
        <v>6</v>
      </c>
      <c r="AR435" s="48">
        <f t="shared" si="54"/>
        <v>0</v>
      </c>
      <c r="AT435" s="61">
        <f t="shared" si="55"/>
        <v>127.52093058152333</v>
      </c>
      <c r="AU435" s="48">
        <f t="shared" si="56"/>
        <v>0</v>
      </c>
    </row>
    <row r="436" spans="1:47" outlineLevel="1" x14ac:dyDescent="0.2">
      <c r="A436" s="48">
        <v>7</v>
      </c>
      <c r="B436" s="48">
        <v>16</v>
      </c>
      <c r="C436" s="48" t="s">
        <v>505</v>
      </c>
      <c r="D436" s="48">
        <v>5</v>
      </c>
      <c r="E436" s="47" t="s">
        <v>541</v>
      </c>
      <c r="G436" s="48" t="s">
        <v>503</v>
      </c>
      <c r="H436" s="48">
        <v>1</v>
      </c>
      <c r="I436" s="48">
        <v>0</v>
      </c>
      <c r="K436" s="48" t="s">
        <v>501</v>
      </c>
      <c r="L436" s="48">
        <v>0</v>
      </c>
      <c r="M436" s="48">
        <v>0</v>
      </c>
      <c r="O436" s="48" t="s">
        <v>502</v>
      </c>
      <c r="P436" s="48">
        <v>0</v>
      </c>
      <c r="Q436" s="48">
        <v>0</v>
      </c>
      <c r="S436" s="48" t="s">
        <v>507</v>
      </c>
      <c r="T436" s="48">
        <v>0</v>
      </c>
      <c r="U436" s="48">
        <v>0</v>
      </c>
      <c r="W436" s="48" t="s">
        <v>506</v>
      </c>
      <c r="X436" s="48">
        <v>0</v>
      </c>
      <c r="Y436" s="48">
        <v>0</v>
      </c>
      <c r="AA436" s="48" t="s">
        <v>510</v>
      </c>
      <c r="AB436" s="48">
        <v>0</v>
      </c>
      <c r="AC436" s="48">
        <v>0</v>
      </c>
      <c r="AE436" s="48" t="s">
        <v>509</v>
      </c>
      <c r="AF436" s="48">
        <v>0</v>
      </c>
      <c r="AG436" s="48">
        <v>0</v>
      </c>
      <c r="AI436" s="48" t="s">
        <v>504</v>
      </c>
      <c r="AJ436" s="48">
        <v>0</v>
      </c>
      <c r="AK436" s="48">
        <v>0</v>
      </c>
      <c r="AM436" s="48" t="s">
        <v>508</v>
      </c>
      <c r="AN436" s="48">
        <v>0</v>
      </c>
      <c r="AO436" s="48">
        <v>0</v>
      </c>
      <c r="AQ436" s="48">
        <f t="shared" si="53"/>
        <v>6</v>
      </c>
      <c r="AR436" s="48">
        <f t="shared" si="54"/>
        <v>0</v>
      </c>
      <c r="AT436" s="61">
        <f t="shared" si="55"/>
        <v>127.52093058152333</v>
      </c>
      <c r="AU436" s="48">
        <f t="shared" si="56"/>
        <v>0</v>
      </c>
    </row>
    <row r="437" spans="1:47" outlineLevel="1" x14ac:dyDescent="0.2">
      <c r="A437" s="48">
        <v>7</v>
      </c>
      <c r="B437" s="48">
        <v>17</v>
      </c>
      <c r="C437" s="48" t="s">
        <v>505</v>
      </c>
      <c r="D437" s="48">
        <v>5</v>
      </c>
      <c r="E437" s="47" t="s">
        <v>541</v>
      </c>
      <c r="G437" s="48" t="s">
        <v>503</v>
      </c>
      <c r="H437" s="48">
        <v>1</v>
      </c>
      <c r="I437" s="48">
        <v>0</v>
      </c>
      <c r="K437" s="48" t="s">
        <v>501</v>
      </c>
      <c r="L437" s="48">
        <v>0</v>
      </c>
      <c r="M437" s="48">
        <v>0</v>
      </c>
      <c r="O437" s="48" t="s">
        <v>502</v>
      </c>
      <c r="P437" s="48">
        <v>0</v>
      </c>
      <c r="Q437" s="48">
        <v>0</v>
      </c>
      <c r="S437" s="48" t="s">
        <v>507</v>
      </c>
      <c r="T437" s="48">
        <v>0</v>
      </c>
      <c r="U437" s="48">
        <v>0</v>
      </c>
      <c r="W437" s="48" t="s">
        <v>506</v>
      </c>
      <c r="X437" s="48">
        <v>0</v>
      </c>
      <c r="Y437" s="48">
        <v>0</v>
      </c>
      <c r="AA437" s="48" t="s">
        <v>510</v>
      </c>
      <c r="AB437" s="48">
        <v>0</v>
      </c>
      <c r="AC437" s="48">
        <v>0</v>
      </c>
      <c r="AE437" s="48" t="s">
        <v>509</v>
      </c>
      <c r="AF437" s="48">
        <v>0</v>
      </c>
      <c r="AG437" s="48">
        <v>0</v>
      </c>
      <c r="AI437" s="48" t="s">
        <v>504</v>
      </c>
      <c r="AJ437" s="48">
        <v>0</v>
      </c>
      <c r="AK437" s="48">
        <v>0</v>
      </c>
      <c r="AM437" s="48" t="s">
        <v>508</v>
      </c>
      <c r="AN437" s="48">
        <v>0</v>
      </c>
      <c r="AO437" s="48">
        <v>0</v>
      </c>
      <c r="AQ437" s="48">
        <f t="shared" si="53"/>
        <v>6</v>
      </c>
      <c r="AR437" s="48">
        <f t="shared" si="54"/>
        <v>0</v>
      </c>
      <c r="AT437" s="61">
        <f t="shared" si="55"/>
        <v>127.52093058152333</v>
      </c>
      <c r="AU437" s="48">
        <f t="shared" si="56"/>
        <v>0</v>
      </c>
    </row>
    <row r="438" spans="1:47" outlineLevel="1" x14ac:dyDescent="0.2">
      <c r="A438" s="48">
        <v>7</v>
      </c>
      <c r="B438" s="48">
        <v>18</v>
      </c>
      <c r="C438" s="48" t="s">
        <v>505</v>
      </c>
      <c r="D438" s="48">
        <v>5</v>
      </c>
      <c r="E438" s="47" t="s">
        <v>541</v>
      </c>
      <c r="G438" s="48" t="s">
        <v>503</v>
      </c>
      <c r="H438" s="48">
        <v>1</v>
      </c>
      <c r="I438" s="48">
        <v>0</v>
      </c>
      <c r="K438" s="48" t="s">
        <v>501</v>
      </c>
      <c r="L438" s="48">
        <v>0</v>
      </c>
      <c r="M438" s="48">
        <v>0</v>
      </c>
      <c r="O438" s="48" t="s">
        <v>502</v>
      </c>
      <c r="P438" s="48">
        <v>0</v>
      </c>
      <c r="Q438" s="48">
        <v>0</v>
      </c>
      <c r="S438" s="48" t="s">
        <v>507</v>
      </c>
      <c r="T438" s="48">
        <v>0</v>
      </c>
      <c r="U438" s="48">
        <v>0</v>
      </c>
      <c r="W438" s="48" t="s">
        <v>506</v>
      </c>
      <c r="X438" s="48">
        <v>0</v>
      </c>
      <c r="Y438" s="48">
        <v>0</v>
      </c>
      <c r="AA438" s="48" t="s">
        <v>510</v>
      </c>
      <c r="AB438" s="48">
        <v>0</v>
      </c>
      <c r="AC438" s="48">
        <v>0</v>
      </c>
      <c r="AE438" s="48" t="s">
        <v>509</v>
      </c>
      <c r="AF438" s="48">
        <v>0</v>
      </c>
      <c r="AG438" s="48">
        <v>0</v>
      </c>
      <c r="AI438" s="48" t="s">
        <v>504</v>
      </c>
      <c r="AJ438" s="48">
        <v>0</v>
      </c>
      <c r="AK438" s="48">
        <v>0</v>
      </c>
      <c r="AM438" s="48" t="s">
        <v>508</v>
      </c>
      <c r="AN438" s="48">
        <v>0</v>
      </c>
      <c r="AO438" s="48">
        <v>0</v>
      </c>
      <c r="AQ438" s="48">
        <f t="shared" si="53"/>
        <v>6</v>
      </c>
      <c r="AR438" s="48">
        <f t="shared" si="54"/>
        <v>0</v>
      </c>
      <c r="AT438" s="61">
        <f t="shared" si="55"/>
        <v>127.52093058152333</v>
      </c>
      <c r="AU438" s="48">
        <f t="shared" si="56"/>
        <v>0</v>
      </c>
    </row>
    <row r="439" spans="1:47" outlineLevel="1" x14ac:dyDescent="0.2">
      <c r="A439" s="48">
        <v>7</v>
      </c>
      <c r="B439" s="48">
        <v>19</v>
      </c>
      <c r="C439" s="48" t="s">
        <v>505</v>
      </c>
      <c r="D439" s="48">
        <v>5</v>
      </c>
      <c r="E439" s="47" t="s">
        <v>541</v>
      </c>
      <c r="G439" s="48" t="s">
        <v>503</v>
      </c>
      <c r="H439" s="48">
        <v>1</v>
      </c>
      <c r="I439" s="48">
        <v>0</v>
      </c>
      <c r="K439" s="48" t="s">
        <v>501</v>
      </c>
      <c r="L439" s="48">
        <v>0</v>
      </c>
      <c r="M439" s="48">
        <v>0</v>
      </c>
      <c r="O439" s="48" t="s">
        <v>502</v>
      </c>
      <c r="P439" s="48">
        <v>0</v>
      </c>
      <c r="Q439" s="48">
        <v>0</v>
      </c>
      <c r="S439" s="48" t="s">
        <v>507</v>
      </c>
      <c r="T439" s="48">
        <v>0</v>
      </c>
      <c r="U439" s="48">
        <v>0</v>
      </c>
      <c r="W439" s="48" t="s">
        <v>506</v>
      </c>
      <c r="X439" s="48">
        <v>0</v>
      </c>
      <c r="Y439" s="48">
        <v>0</v>
      </c>
      <c r="AA439" s="48" t="s">
        <v>510</v>
      </c>
      <c r="AB439" s="48">
        <v>0</v>
      </c>
      <c r="AC439" s="48">
        <v>0</v>
      </c>
      <c r="AE439" s="48" t="s">
        <v>509</v>
      </c>
      <c r="AF439" s="48">
        <v>0</v>
      </c>
      <c r="AG439" s="48">
        <v>0</v>
      </c>
      <c r="AI439" s="48" t="s">
        <v>504</v>
      </c>
      <c r="AJ439" s="48">
        <v>0</v>
      </c>
      <c r="AK439" s="48">
        <v>0</v>
      </c>
      <c r="AM439" s="48" t="s">
        <v>508</v>
      </c>
      <c r="AN439" s="48">
        <v>0</v>
      </c>
      <c r="AO439" s="48">
        <v>0</v>
      </c>
      <c r="AQ439" s="48">
        <f t="shared" si="53"/>
        <v>6</v>
      </c>
      <c r="AR439" s="48">
        <f t="shared" si="54"/>
        <v>0</v>
      </c>
      <c r="AT439" s="61">
        <f t="shared" si="55"/>
        <v>127.52093058152333</v>
      </c>
      <c r="AU439" s="48">
        <f t="shared" si="56"/>
        <v>0</v>
      </c>
    </row>
    <row r="440" spans="1:47" outlineLevel="1" x14ac:dyDescent="0.2">
      <c r="A440" s="48">
        <v>7</v>
      </c>
      <c r="B440" s="48">
        <v>20</v>
      </c>
      <c r="C440" s="48" t="s">
        <v>505</v>
      </c>
      <c r="D440" s="48">
        <v>5</v>
      </c>
      <c r="E440" s="47" t="s">
        <v>541</v>
      </c>
      <c r="G440" s="48" t="s">
        <v>503</v>
      </c>
      <c r="H440" s="48">
        <v>1</v>
      </c>
      <c r="I440" s="48">
        <v>0</v>
      </c>
      <c r="K440" s="48" t="s">
        <v>501</v>
      </c>
      <c r="L440" s="48">
        <v>0</v>
      </c>
      <c r="M440" s="48">
        <v>0</v>
      </c>
      <c r="O440" s="48" t="s">
        <v>502</v>
      </c>
      <c r="P440" s="48">
        <v>0</v>
      </c>
      <c r="Q440" s="48">
        <v>0</v>
      </c>
      <c r="S440" s="48" t="s">
        <v>507</v>
      </c>
      <c r="T440" s="48">
        <v>0</v>
      </c>
      <c r="U440" s="48">
        <v>0</v>
      </c>
      <c r="W440" s="48" t="s">
        <v>506</v>
      </c>
      <c r="X440" s="48">
        <v>0</v>
      </c>
      <c r="Y440" s="48">
        <v>0</v>
      </c>
      <c r="AA440" s="48" t="s">
        <v>510</v>
      </c>
      <c r="AB440" s="48">
        <v>0</v>
      </c>
      <c r="AC440" s="48">
        <v>0</v>
      </c>
      <c r="AE440" s="48" t="s">
        <v>509</v>
      </c>
      <c r="AF440" s="48">
        <v>0</v>
      </c>
      <c r="AG440" s="48">
        <v>0</v>
      </c>
      <c r="AI440" s="48" t="s">
        <v>504</v>
      </c>
      <c r="AJ440" s="48">
        <v>0</v>
      </c>
      <c r="AK440" s="48">
        <v>0</v>
      </c>
      <c r="AM440" s="48" t="s">
        <v>508</v>
      </c>
      <c r="AN440" s="48">
        <v>0</v>
      </c>
      <c r="AO440" s="48">
        <v>0</v>
      </c>
      <c r="AQ440" s="48">
        <f t="shared" si="53"/>
        <v>6</v>
      </c>
      <c r="AR440" s="48">
        <f t="shared" si="54"/>
        <v>0</v>
      </c>
      <c r="AT440" s="61">
        <f t="shared" si="55"/>
        <v>127.52093058152333</v>
      </c>
      <c r="AU440" s="48">
        <f t="shared" si="56"/>
        <v>0</v>
      </c>
    </row>
    <row r="441" spans="1:47" outlineLevel="1" x14ac:dyDescent="0.2">
      <c r="A441" s="48">
        <v>7</v>
      </c>
      <c r="B441" s="48">
        <v>21</v>
      </c>
      <c r="C441" s="48" t="s">
        <v>505</v>
      </c>
      <c r="D441" s="48">
        <v>5</v>
      </c>
      <c r="E441" s="47" t="s">
        <v>541</v>
      </c>
      <c r="G441" s="48" t="s">
        <v>503</v>
      </c>
      <c r="H441" s="48">
        <v>1</v>
      </c>
      <c r="I441" s="48">
        <v>0</v>
      </c>
      <c r="K441" s="48" t="s">
        <v>501</v>
      </c>
      <c r="L441" s="48">
        <v>0</v>
      </c>
      <c r="M441" s="48">
        <v>0</v>
      </c>
      <c r="O441" s="48" t="s">
        <v>502</v>
      </c>
      <c r="P441" s="48">
        <v>0</v>
      </c>
      <c r="Q441" s="48">
        <v>0</v>
      </c>
      <c r="S441" s="48" t="s">
        <v>507</v>
      </c>
      <c r="T441" s="48">
        <v>0</v>
      </c>
      <c r="U441" s="48">
        <v>0</v>
      </c>
      <c r="W441" s="48" t="s">
        <v>506</v>
      </c>
      <c r="X441" s="48">
        <v>0</v>
      </c>
      <c r="Y441" s="48">
        <v>0</v>
      </c>
      <c r="AA441" s="48" t="s">
        <v>510</v>
      </c>
      <c r="AB441" s="48">
        <v>0</v>
      </c>
      <c r="AC441" s="48">
        <v>0</v>
      </c>
      <c r="AE441" s="48" t="s">
        <v>509</v>
      </c>
      <c r="AF441" s="48">
        <v>0</v>
      </c>
      <c r="AG441" s="48">
        <v>0</v>
      </c>
      <c r="AI441" s="48" t="s">
        <v>504</v>
      </c>
      <c r="AJ441" s="48">
        <v>0</v>
      </c>
      <c r="AK441" s="48">
        <v>0</v>
      </c>
      <c r="AM441" s="48" t="s">
        <v>508</v>
      </c>
      <c r="AN441" s="48">
        <v>0</v>
      </c>
      <c r="AO441" s="48">
        <v>0</v>
      </c>
      <c r="AQ441" s="48">
        <f t="shared" si="53"/>
        <v>6</v>
      </c>
      <c r="AR441" s="48">
        <f t="shared" si="54"/>
        <v>0</v>
      </c>
      <c r="AT441" s="61">
        <f t="shared" si="55"/>
        <v>127.52093058152333</v>
      </c>
      <c r="AU441" s="48">
        <f t="shared" si="56"/>
        <v>0</v>
      </c>
    </row>
    <row r="442" spans="1:47" outlineLevel="1" x14ac:dyDescent="0.2">
      <c r="A442" s="48">
        <v>7</v>
      </c>
      <c r="B442" s="48">
        <v>22</v>
      </c>
      <c r="C442" s="48" t="s">
        <v>505</v>
      </c>
      <c r="D442" s="48">
        <v>5</v>
      </c>
      <c r="E442" s="47" t="s">
        <v>541</v>
      </c>
      <c r="G442" s="48" t="s">
        <v>503</v>
      </c>
      <c r="H442" s="48">
        <v>1</v>
      </c>
      <c r="I442" s="48">
        <v>0</v>
      </c>
      <c r="K442" s="48" t="s">
        <v>501</v>
      </c>
      <c r="L442" s="48">
        <v>0</v>
      </c>
      <c r="M442" s="48">
        <v>0</v>
      </c>
      <c r="O442" s="48" t="s">
        <v>502</v>
      </c>
      <c r="P442" s="48">
        <v>0</v>
      </c>
      <c r="Q442" s="48">
        <v>0</v>
      </c>
      <c r="S442" s="48" t="s">
        <v>507</v>
      </c>
      <c r="T442" s="48">
        <v>0</v>
      </c>
      <c r="U442" s="48">
        <v>0</v>
      </c>
      <c r="W442" s="48" t="s">
        <v>506</v>
      </c>
      <c r="X442" s="48">
        <v>0</v>
      </c>
      <c r="Y442" s="48">
        <v>0</v>
      </c>
      <c r="AA442" s="48" t="s">
        <v>510</v>
      </c>
      <c r="AB442" s="48">
        <v>0</v>
      </c>
      <c r="AC442" s="48">
        <v>0</v>
      </c>
      <c r="AE442" s="48" t="s">
        <v>509</v>
      </c>
      <c r="AF442" s="48">
        <v>0</v>
      </c>
      <c r="AG442" s="48">
        <v>0</v>
      </c>
      <c r="AI442" s="48" t="s">
        <v>504</v>
      </c>
      <c r="AJ442" s="48">
        <v>0</v>
      </c>
      <c r="AK442" s="48">
        <v>0</v>
      </c>
      <c r="AM442" s="48" t="s">
        <v>508</v>
      </c>
      <c r="AN442" s="48">
        <v>0</v>
      </c>
      <c r="AO442" s="48">
        <v>0</v>
      </c>
      <c r="AQ442" s="48">
        <f t="shared" si="53"/>
        <v>6</v>
      </c>
      <c r="AR442" s="48">
        <f t="shared" si="54"/>
        <v>0</v>
      </c>
      <c r="AT442" s="61">
        <f t="shared" si="55"/>
        <v>127.52093058152333</v>
      </c>
      <c r="AU442" s="48">
        <f t="shared" si="56"/>
        <v>0</v>
      </c>
    </row>
    <row r="443" spans="1:47" outlineLevel="1" x14ac:dyDescent="0.2">
      <c r="A443" s="48">
        <v>7</v>
      </c>
      <c r="B443" s="48">
        <v>23</v>
      </c>
      <c r="C443" s="48" t="s">
        <v>505</v>
      </c>
      <c r="D443" s="48">
        <v>5</v>
      </c>
      <c r="E443" s="47" t="s">
        <v>541</v>
      </c>
      <c r="G443" s="48" t="s">
        <v>503</v>
      </c>
      <c r="H443" s="48">
        <v>1</v>
      </c>
      <c r="I443" s="48">
        <v>0</v>
      </c>
      <c r="K443" s="48" t="s">
        <v>501</v>
      </c>
      <c r="L443" s="48">
        <v>0</v>
      </c>
      <c r="M443" s="48">
        <v>0</v>
      </c>
      <c r="O443" s="48" t="s">
        <v>502</v>
      </c>
      <c r="P443" s="48">
        <v>0</v>
      </c>
      <c r="Q443" s="48">
        <v>0</v>
      </c>
      <c r="S443" s="48" t="s">
        <v>507</v>
      </c>
      <c r="T443" s="48">
        <v>0</v>
      </c>
      <c r="U443" s="48">
        <v>0</v>
      </c>
      <c r="W443" s="48" t="s">
        <v>506</v>
      </c>
      <c r="X443" s="48">
        <v>0</v>
      </c>
      <c r="Y443" s="48">
        <v>0</v>
      </c>
      <c r="AA443" s="48" t="s">
        <v>510</v>
      </c>
      <c r="AB443" s="48">
        <v>0</v>
      </c>
      <c r="AC443" s="48">
        <v>0</v>
      </c>
      <c r="AE443" s="48" t="s">
        <v>509</v>
      </c>
      <c r="AF443" s="48">
        <v>0</v>
      </c>
      <c r="AG443" s="48">
        <v>0</v>
      </c>
      <c r="AI443" s="48" t="s">
        <v>504</v>
      </c>
      <c r="AJ443" s="48">
        <v>0</v>
      </c>
      <c r="AK443" s="48">
        <v>0</v>
      </c>
      <c r="AM443" s="48" t="s">
        <v>508</v>
      </c>
      <c r="AN443" s="48">
        <v>0</v>
      </c>
      <c r="AO443" s="48">
        <v>0</v>
      </c>
      <c r="AQ443" s="48">
        <f t="shared" si="53"/>
        <v>6</v>
      </c>
      <c r="AR443" s="48">
        <f t="shared" si="54"/>
        <v>0</v>
      </c>
      <c r="AT443" s="61">
        <f t="shared" si="55"/>
        <v>127.52093058152333</v>
      </c>
      <c r="AU443" s="48">
        <f t="shared" si="56"/>
        <v>0</v>
      </c>
    </row>
    <row r="445" spans="1:47" ht="15" x14ac:dyDescent="0.25">
      <c r="A445" s="56" t="s">
        <v>527</v>
      </c>
      <c r="B445" s="53"/>
      <c r="C445" s="56"/>
      <c r="D445" s="57" t="s">
        <v>533</v>
      </c>
    </row>
    <row r="446" spans="1:47" s="15" customFormat="1" ht="15" x14ac:dyDescent="0.25">
      <c r="A446" s="34" t="s">
        <v>529</v>
      </c>
      <c r="B446" s="34" t="s">
        <v>530</v>
      </c>
      <c r="C446" s="34" t="s">
        <v>528</v>
      </c>
      <c r="D446" s="34" t="s">
        <v>531</v>
      </c>
      <c r="E446" s="34" t="s">
        <v>532</v>
      </c>
      <c r="F446" s="46"/>
      <c r="G446" s="34" t="s">
        <v>528</v>
      </c>
      <c r="H446" s="34" t="s">
        <v>531</v>
      </c>
      <c r="I446" s="34" t="s">
        <v>532</v>
      </c>
      <c r="J446" s="46"/>
      <c r="K446" s="34" t="s">
        <v>528</v>
      </c>
      <c r="L446" s="34" t="s">
        <v>531</v>
      </c>
      <c r="M446" s="34" t="s">
        <v>532</v>
      </c>
      <c r="N446" s="46"/>
      <c r="O446" s="34" t="s">
        <v>528</v>
      </c>
      <c r="P446" s="34" t="s">
        <v>531</v>
      </c>
      <c r="Q446" s="34" t="s">
        <v>532</v>
      </c>
      <c r="R446" s="46"/>
      <c r="S446" s="34" t="s">
        <v>528</v>
      </c>
      <c r="T446" s="34" t="s">
        <v>531</v>
      </c>
      <c r="U446" s="34" t="s">
        <v>532</v>
      </c>
      <c r="V446" s="46"/>
      <c r="W446" s="34" t="s">
        <v>528</v>
      </c>
      <c r="X446" s="34" t="s">
        <v>531</v>
      </c>
      <c r="Y446" s="34" t="s">
        <v>532</v>
      </c>
      <c r="Z446" s="24"/>
      <c r="AA446" s="34" t="s">
        <v>528</v>
      </c>
      <c r="AB446" s="34" t="s">
        <v>531</v>
      </c>
      <c r="AC446" s="34" t="s">
        <v>532</v>
      </c>
      <c r="AD446" s="24"/>
      <c r="AE446" s="34" t="s">
        <v>528</v>
      </c>
      <c r="AF446" s="34" t="s">
        <v>531</v>
      </c>
      <c r="AG446" s="34" t="s">
        <v>532</v>
      </c>
      <c r="AH446" s="24"/>
      <c r="AI446" s="34" t="s">
        <v>528</v>
      </c>
      <c r="AJ446" s="34" t="s">
        <v>531</v>
      </c>
      <c r="AK446" s="34" t="s">
        <v>532</v>
      </c>
      <c r="AL446" s="24"/>
      <c r="AM446" s="34" t="s">
        <v>528</v>
      </c>
      <c r="AN446" s="34" t="s">
        <v>531</v>
      </c>
      <c r="AO446" s="34" t="s">
        <v>532</v>
      </c>
      <c r="AP446" s="24"/>
      <c r="AQ446" s="24"/>
      <c r="AR446" s="24"/>
    </row>
    <row r="447" spans="1:47" outlineLevel="1" x14ac:dyDescent="0.2">
      <c r="A447" s="48">
        <v>1</v>
      </c>
      <c r="B447" s="48">
        <v>1</v>
      </c>
      <c r="C447" s="48" t="s">
        <v>505</v>
      </c>
      <c r="D447" s="48">
        <f>D276+SUMIFS($L$5:$L$270,$C$5:$C$270,C447,$E$5:$E$270,"*"&amp;$A447&amp;"*",$G$5:$G$270,"&lt;="&amp;$B447,$G$5:$G$270,"&gt;"&amp;$B447-1)</f>
        <v>5</v>
      </c>
      <c r="E447" s="48">
        <f>D277+SUMIFS($L$5:$L$270,$B$5:$B$270,C447,$E$5:$E$270,"*"&amp;$A447&amp;"*",$F$5:$F$270,"&lt;="&amp;$B447,$F$5:$F$270,"&gt;"&amp;$B447-1)</f>
        <v>5</v>
      </c>
      <c r="G447" s="48" t="s">
        <v>503</v>
      </c>
      <c r="H447" s="48">
        <f>H276+SUMIFS($L$5:$L$270,$C$5:$C$270,G447,$E$5:$E$270,"*"&amp;$A447&amp;"*",$G$5:$G$270,"&lt;="&amp;$B447,$G$5:$G$270,"&gt;"&amp;$B447-1)</f>
        <v>1</v>
      </c>
      <c r="I447" s="48">
        <f>H277+SUMIFS($L$5:$L$270,$B$5:$B$270,G447,$E$5:$E$270,"*"&amp;$A447&amp;"*",$F$5:$F$270,"&lt;="&amp;$B447,$F$5:$F$270,"&gt;"&amp;$B447-1)</f>
        <v>1</v>
      </c>
      <c r="K447" s="48" t="s">
        <v>501</v>
      </c>
      <c r="L447" s="48">
        <f>L276+SUMIFS($L$5:$L$270,$C$5:$C$270,K447,$E$5:$E$270,"*"&amp;$A447&amp;"*",$G$5:$G$270,"&lt;="&amp;$B447,$G$5:$G$270,"&gt;"&amp;$B447-1)</f>
        <v>0</v>
      </c>
      <c r="M447" s="48">
        <f>L277+SUMIFS($L$5:$L$270,$B$5:$B$270,K447,$E$5:$E$270,"*"&amp;$A447&amp;"*",$F$5:$F$270,"&lt;="&amp;$B447,$F$5:$F$270,"&gt;"&amp;$B447-1)</f>
        <v>0</v>
      </c>
      <c r="O447" s="48" t="s">
        <v>502</v>
      </c>
      <c r="P447" s="48">
        <f>P276+SUMIFS($L$5:$L$270,$C$5:$C$270,O447,$E$5:$E$270,"*"&amp;$A447&amp;"*",$G$5:$G$270,"&lt;="&amp;$B447,$G$5:$G$270,"&gt;"&amp;$B447-1)</f>
        <v>0</v>
      </c>
      <c r="Q447" s="48">
        <f>P277+SUMIFS($L$5:$L$270,$B$5:$B$270,O447,$E$5:$E$270,"*"&amp;$A447&amp;"*",$F$5:$F$270,"&lt;="&amp;$B447,$F$5:$F$270,"&gt;"&amp;$B447-1)</f>
        <v>0</v>
      </c>
      <c r="S447" s="48" t="s">
        <v>507</v>
      </c>
      <c r="T447" s="48">
        <f>T276+SUMIFS($L$5:$L$270,$C$5:$C$270,S447,$E$5:$E$270,"*"&amp;$A447&amp;"*",$G$5:$G$270,"&lt;="&amp;$B447,$G$5:$G$270,"&gt;"&amp;$B447-1)</f>
        <v>0</v>
      </c>
      <c r="U447" s="48">
        <f>T277+SUMIFS($L$5:$L$270,$B$5:$B$270,S447,$E$5:$E$270,"*"&amp;$A447&amp;"*",$F$5:$F$270,"&lt;="&amp;$B447,$F$5:$F$270,"&gt;"&amp;$B447-1)</f>
        <v>0</v>
      </c>
      <c r="W447" s="48" t="s">
        <v>506</v>
      </c>
      <c r="X447" s="48">
        <f>X276+SUMIFS($L$5:$L$270,$C$5:$C$270,W447,$E$5:$E$270,"*"&amp;$A447&amp;"*",$G$5:$G$270,"&lt;="&amp;$B447,$G$5:$G$270,"&gt;"&amp;$B447-1)</f>
        <v>0</v>
      </c>
      <c r="Y447" s="48">
        <f>X277+SUMIFS($L$5:$L$270,$B$5:$B$270,W447,$E$5:$E$270,"*"&amp;$A447&amp;"*",$F$5:$F$270,"&lt;="&amp;$B447,$F$5:$F$270,"&gt;"&amp;$B447-1)</f>
        <v>0</v>
      </c>
      <c r="AA447" s="48" t="s">
        <v>510</v>
      </c>
      <c r="AB447" s="48">
        <f>AB276+SUMIFS($L$5:$L$270,$C$5:$C$270,AA447,$E$5:$E$270,"*"&amp;$A447&amp;"*",$G$5:$G$270,"&lt;="&amp;$B447,$G$5:$G$270,"&gt;"&amp;$B447-1)</f>
        <v>0</v>
      </c>
      <c r="AC447" s="48">
        <f>AB277+SUMIFS($L$5:$L$270,$B$5:$B$270,AA447,$E$5:$E$270,"*"&amp;$A447&amp;"*",$F$5:$F$270,"&lt;="&amp;$B447,$F$5:$F$270,"&gt;"&amp;$B447-1)</f>
        <v>0</v>
      </c>
      <c r="AE447" s="48" t="s">
        <v>509</v>
      </c>
      <c r="AF447" s="48">
        <f>AF276+SUMIFS($L$5:$L$270,$C$5:$C$270,AE447,$E$5:$E$270,"*"&amp;$A447&amp;"*",$G$5:$G$270,"&lt;="&amp;$B447,$G$5:$G$270,"&gt;"&amp;$B447-1)</f>
        <v>0</v>
      </c>
      <c r="AG447" s="48">
        <f>AF277+SUMIFS($L$5:$L$270,$B$5:$B$270,AE447,$E$5:$E$270,"*"&amp;$A447&amp;"*",$F$5:$F$270,"&lt;="&amp;$B447,$F$5:$F$270,"&gt;"&amp;$B447-1)</f>
        <v>0</v>
      </c>
      <c r="AI447" s="48" t="s">
        <v>504</v>
      </c>
      <c r="AJ447" s="48">
        <f>AJ276+SUMIFS($L$5:$L$270,$C$5:$C$270,AI447,$E$5:$E$270,"*"&amp;$A447&amp;"*",$G$5:$G$270,"&lt;="&amp;$B447,$G$5:$G$270,"&gt;"&amp;$B447-1)</f>
        <v>0</v>
      </c>
      <c r="AK447" s="48">
        <f>AJ277+SUMIFS($L$5:$L$270,$B$5:$B$270,AI447,$E$5:$E$270,"*"&amp;$A447&amp;"*",$F$5:$F$270,"&lt;="&amp;$B447,$F$5:$F$270,"&gt;"&amp;$B447-1)</f>
        <v>0</v>
      </c>
      <c r="AM447" s="48" t="s">
        <v>508</v>
      </c>
      <c r="AN447" s="48">
        <f>AN276+SUMIFS($L$5:$L$270,$C$5:$C$270,AM447,$E$5:$E$270,"*"&amp;$A447&amp;"*",$G$5:$G$270,"&lt;="&amp;$B447,$G$5:$G$270,"&gt;"&amp;$B447-1)</f>
        <v>0</v>
      </c>
      <c r="AO447" s="48">
        <f>AN277+SUMIFS($L$5:$L$270,$B$5:$B$270,AM447,$E$5:$E$270,"*"&amp;$A447&amp;"*",$F$5:$F$270,"&lt;="&amp;$B447,$F$5:$F$270,"&gt;"&amp;$B447-1)</f>
        <v>0</v>
      </c>
    </row>
    <row r="448" spans="1:47" outlineLevel="1" x14ac:dyDescent="0.2">
      <c r="A448" s="48">
        <v>1</v>
      </c>
      <c r="B448" s="48">
        <v>2</v>
      </c>
      <c r="C448" s="48" t="s">
        <v>505</v>
      </c>
      <c r="D448" s="48">
        <f t="shared" ref="D448:D511" si="57">D277+SUMIFS($L$5:$L$270,$C$5:$C$270,C448,$E$5:$E$270,"*"&amp;$A448&amp;"*",$G$5:$G$270,"&lt;="&amp;$B448,$G$5:$G$270,"&gt;"&amp;$B448-1)</f>
        <v>5</v>
      </c>
      <c r="E448" s="48">
        <f t="shared" ref="E448:E511" si="58">D278+SUMIFS($L$5:$L$270,$B$5:$B$270,C448,$E$5:$E$270,"*"&amp;$A448&amp;"*",$F$5:$F$270,"&lt;="&amp;$B448,$F$5:$F$270,"&gt;"&amp;$B448-1)</f>
        <v>5</v>
      </c>
      <c r="G448" s="48" t="s">
        <v>503</v>
      </c>
      <c r="H448" s="48">
        <f t="shared" ref="H448:H511" si="59">H277+SUMIFS($L$5:$L$270,$C$5:$C$270,G448,$E$5:$E$270,"*"&amp;$A448&amp;"*",$G$5:$G$270,"&lt;="&amp;$B448,$G$5:$G$270,"&gt;"&amp;$B448-1)</f>
        <v>1</v>
      </c>
      <c r="I448" s="48">
        <f t="shared" ref="I448:I511" si="60">H278+SUMIFS($L$5:$L$270,$B$5:$B$270,G448,$E$5:$E$270,"*"&amp;$A448&amp;"*",$F$5:$F$270,"&lt;="&amp;$B448,$F$5:$F$270,"&gt;"&amp;$B448-1)</f>
        <v>1</v>
      </c>
      <c r="K448" s="48" t="s">
        <v>501</v>
      </c>
      <c r="L448" s="48">
        <f t="shared" ref="L448:L511" si="61">L277+SUMIFS($L$5:$L$270,$C$5:$C$270,K448,$E$5:$E$270,"*"&amp;$A448&amp;"*",$G$5:$G$270,"&lt;="&amp;$B448,$G$5:$G$270,"&gt;"&amp;$B448-1)</f>
        <v>0</v>
      </c>
      <c r="M448" s="48">
        <f t="shared" ref="M448:M511" si="62">L278+SUMIFS($L$5:$L$270,$B$5:$B$270,K448,$E$5:$E$270,"*"&amp;$A448&amp;"*",$F$5:$F$270,"&lt;="&amp;$B448,$F$5:$F$270,"&gt;"&amp;$B448-1)</f>
        <v>0</v>
      </c>
      <c r="O448" s="48" t="s">
        <v>502</v>
      </c>
      <c r="P448" s="48">
        <f t="shared" ref="P448:P511" si="63">P277+SUMIFS($L$5:$L$270,$C$5:$C$270,O448,$E$5:$E$270,"*"&amp;$A448&amp;"*",$G$5:$G$270,"&lt;="&amp;$B448,$G$5:$G$270,"&gt;"&amp;$B448-1)</f>
        <v>0</v>
      </c>
      <c r="Q448" s="48">
        <f t="shared" ref="Q448:Q511" si="64">P278+SUMIFS($L$5:$L$270,$B$5:$B$270,O448,$E$5:$E$270,"*"&amp;$A448&amp;"*",$F$5:$F$270,"&lt;="&amp;$B448,$F$5:$F$270,"&gt;"&amp;$B448-1)</f>
        <v>0</v>
      </c>
      <c r="S448" s="48" t="s">
        <v>507</v>
      </c>
      <c r="T448" s="48">
        <f t="shared" ref="T448:T511" si="65">T277+SUMIFS($L$5:$L$270,$C$5:$C$270,S448,$E$5:$E$270,"*"&amp;$A448&amp;"*",$G$5:$G$270,"&lt;="&amp;$B448,$G$5:$G$270,"&gt;"&amp;$B448-1)</f>
        <v>0</v>
      </c>
      <c r="U448" s="48">
        <f t="shared" ref="U448:U511" si="66">T278+SUMIFS($L$5:$L$270,$B$5:$B$270,S448,$E$5:$E$270,"*"&amp;$A448&amp;"*",$F$5:$F$270,"&lt;="&amp;$B448,$F$5:$F$270,"&gt;"&amp;$B448-1)</f>
        <v>0</v>
      </c>
      <c r="W448" s="48" t="s">
        <v>506</v>
      </c>
      <c r="X448" s="48">
        <f t="shared" ref="X448:X511" si="67">X277+SUMIFS($L$5:$L$270,$C$5:$C$270,W448,$E$5:$E$270,"*"&amp;$A448&amp;"*",$G$5:$G$270,"&lt;="&amp;$B448,$G$5:$G$270,"&gt;"&amp;$B448-1)</f>
        <v>0</v>
      </c>
      <c r="Y448" s="48">
        <f t="shared" ref="Y448:Y511" si="68">X278+SUMIFS($L$5:$L$270,$B$5:$B$270,W448,$E$5:$E$270,"*"&amp;$A448&amp;"*",$F$5:$F$270,"&lt;="&amp;$B448,$F$5:$F$270,"&gt;"&amp;$B448-1)</f>
        <v>0</v>
      </c>
      <c r="AA448" s="48" t="s">
        <v>510</v>
      </c>
      <c r="AB448" s="48">
        <f t="shared" ref="AB448:AB511" si="69">AB277+SUMIFS($L$5:$L$270,$C$5:$C$270,AA448,$E$5:$E$270,"*"&amp;$A448&amp;"*",$G$5:$G$270,"&lt;="&amp;$B448,$G$5:$G$270,"&gt;"&amp;$B448-1)</f>
        <v>0</v>
      </c>
      <c r="AC448" s="48">
        <f t="shared" ref="AC448:AC511" si="70">AB278+SUMIFS($L$5:$L$270,$B$5:$B$270,AA448,$E$5:$E$270,"*"&amp;$A448&amp;"*",$F$5:$F$270,"&lt;="&amp;$B448,$F$5:$F$270,"&gt;"&amp;$B448-1)</f>
        <v>0</v>
      </c>
      <c r="AE448" s="48" t="s">
        <v>509</v>
      </c>
      <c r="AF448" s="48">
        <f t="shared" ref="AF448:AF511" si="71">AF277+SUMIFS($L$5:$L$270,$C$5:$C$270,AE448,$E$5:$E$270,"*"&amp;$A448&amp;"*",$G$5:$G$270,"&lt;="&amp;$B448,$G$5:$G$270,"&gt;"&amp;$B448-1)</f>
        <v>0</v>
      </c>
      <c r="AG448" s="48">
        <f t="shared" ref="AG448:AG511" si="72">AF278+SUMIFS($L$5:$L$270,$B$5:$B$270,AE448,$E$5:$E$270,"*"&amp;$A448&amp;"*",$F$5:$F$270,"&lt;="&amp;$B448,$F$5:$F$270,"&gt;"&amp;$B448-1)</f>
        <v>0</v>
      </c>
      <c r="AI448" s="48" t="s">
        <v>504</v>
      </c>
      <c r="AJ448" s="48">
        <f t="shared" ref="AJ448:AJ511" si="73">AJ277+SUMIFS($L$5:$L$270,$C$5:$C$270,AI448,$E$5:$E$270,"*"&amp;$A448&amp;"*",$G$5:$G$270,"&lt;="&amp;$B448,$G$5:$G$270,"&gt;"&amp;$B448-1)</f>
        <v>0</v>
      </c>
      <c r="AK448" s="48">
        <f t="shared" ref="AK448:AK511" si="74">AJ278+SUMIFS($L$5:$L$270,$B$5:$B$270,AI448,$E$5:$E$270,"*"&amp;$A448&amp;"*",$F$5:$F$270,"&lt;="&amp;$B448,$F$5:$F$270,"&gt;"&amp;$B448-1)</f>
        <v>0</v>
      </c>
      <c r="AM448" s="48" t="s">
        <v>508</v>
      </c>
      <c r="AN448" s="48">
        <f t="shared" ref="AN448:AN511" si="75">AN277+SUMIFS($L$5:$L$270,$C$5:$C$270,AM448,$E$5:$E$270,"*"&amp;$A448&amp;"*",$G$5:$G$270,"&lt;="&amp;$B448,$G$5:$G$270,"&gt;"&amp;$B448-1)</f>
        <v>0</v>
      </c>
      <c r="AO448" s="48">
        <f t="shared" ref="AO448:AO511" si="76">AN278+SUMIFS($L$5:$L$270,$B$5:$B$270,AM448,$E$5:$E$270,"*"&amp;$A448&amp;"*",$F$5:$F$270,"&lt;="&amp;$B448,$F$5:$F$270,"&gt;"&amp;$B448-1)</f>
        <v>0</v>
      </c>
    </row>
    <row r="449" spans="1:41" outlineLevel="1" x14ac:dyDescent="0.2">
      <c r="A449" s="48">
        <v>1</v>
      </c>
      <c r="B449" s="48">
        <v>3</v>
      </c>
      <c r="C449" s="48" t="s">
        <v>505</v>
      </c>
      <c r="D449" s="48">
        <f t="shared" si="57"/>
        <v>5</v>
      </c>
      <c r="E449" s="48">
        <f t="shared" si="58"/>
        <v>5</v>
      </c>
      <c r="G449" s="48" t="s">
        <v>503</v>
      </c>
      <c r="H449" s="48">
        <f t="shared" si="59"/>
        <v>1</v>
      </c>
      <c r="I449" s="48">
        <f t="shared" si="60"/>
        <v>1</v>
      </c>
      <c r="K449" s="48" t="s">
        <v>501</v>
      </c>
      <c r="L449" s="48">
        <f t="shared" si="61"/>
        <v>0</v>
      </c>
      <c r="M449" s="48">
        <f t="shared" si="62"/>
        <v>0</v>
      </c>
      <c r="O449" s="48" t="s">
        <v>502</v>
      </c>
      <c r="P449" s="48">
        <f t="shared" si="63"/>
        <v>0</v>
      </c>
      <c r="Q449" s="48">
        <f t="shared" si="64"/>
        <v>0</v>
      </c>
      <c r="S449" s="48" t="s">
        <v>507</v>
      </c>
      <c r="T449" s="48">
        <f t="shared" si="65"/>
        <v>0</v>
      </c>
      <c r="U449" s="48">
        <f t="shared" si="66"/>
        <v>0</v>
      </c>
      <c r="W449" s="48" t="s">
        <v>506</v>
      </c>
      <c r="X449" s="48">
        <f t="shared" si="67"/>
        <v>0</v>
      </c>
      <c r="Y449" s="48">
        <f t="shared" si="68"/>
        <v>0</v>
      </c>
      <c r="AA449" s="48" t="s">
        <v>510</v>
      </c>
      <c r="AB449" s="48">
        <f t="shared" si="69"/>
        <v>0</v>
      </c>
      <c r="AC449" s="48">
        <f t="shared" si="70"/>
        <v>0</v>
      </c>
      <c r="AE449" s="48" t="s">
        <v>509</v>
      </c>
      <c r="AF449" s="48">
        <f t="shared" si="71"/>
        <v>0</v>
      </c>
      <c r="AG449" s="48">
        <f t="shared" si="72"/>
        <v>0</v>
      </c>
      <c r="AI449" s="48" t="s">
        <v>504</v>
      </c>
      <c r="AJ449" s="48">
        <f t="shared" si="73"/>
        <v>0</v>
      </c>
      <c r="AK449" s="48">
        <f t="shared" si="74"/>
        <v>0</v>
      </c>
      <c r="AM449" s="48" t="s">
        <v>508</v>
      </c>
      <c r="AN449" s="48">
        <f t="shared" si="75"/>
        <v>0</v>
      </c>
      <c r="AO449" s="48">
        <f t="shared" si="76"/>
        <v>0</v>
      </c>
    </row>
    <row r="450" spans="1:41" outlineLevel="1" x14ac:dyDescent="0.2">
      <c r="A450" s="48">
        <v>1</v>
      </c>
      <c r="B450" s="48">
        <v>4</v>
      </c>
      <c r="C450" s="48" t="s">
        <v>505</v>
      </c>
      <c r="D450" s="48">
        <f t="shared" si="57"/>
        <v>5</v>
      </c>
      <c r="E450" s="48">
        <f t="shared" si="58"/>
        <v>5</v>
      </c>
      <c r="G450" s="48" t="s">
        <v>503</v>
      </c>
      <c r="H450" s="48">
        <f t="shared" si="59"/>
        <v>1</v>
      </c>
      <c r="I450" s="48">
        <f t="shared" si="60"/>
        <v>1</v>
      </c>
      <c r="K450" s="48" t="s">
        <v>501</v>
      </c>
      <c r="L450" s="48">
        <f t="shared" si="61"/>
        <v>0</v>
      </c>
      <c r="M450" s="48">
        <f t="shared" si="62"/>
        <v>0</v>
      </c>
      <c r="O450" s="48" t="s">
        <v>502</v>
      </c>
      <c r="P450" s="48">
        <f t="shared" si="63"/>
        <v>0</v>
      </c>
      <c r="Q450" s="48">
        <f t="shared" si="64"/>
        <v>0</v>
      </c>
      <c r="S450" s="48" t="s">
        <v>507</v>
      </c>
      <c r="T450" s="48">
        <f t="shared" si="65"/>
        <v>0</v>
      </c>
      <c r="U450" s="48">
        <f t="shared" si="66"/>
        <v>0</v>
      </c>
      <c r="W450" s="48" t="s">
        <v>506</v>
      </c>
      <c r="X450" s="48">
        <f t="shared" si="67"/>
        <v>0</v>
      </c>
      <c r="Y450" s="48">
        <f t="shared" si="68"/>
        <v>0</v>
      </c>
      <c r="AA450" s="48" t="s">
        <v>510</v>
      </c>
      <c r="AB450" s="48">
        <f t="shared" si="69"/>
        <v>0</v>
      </c>
      <c r="AC450" s="48">
        <f t="shared" si="70"/>
        <v>0</v>
      </c>
      <c r="AE450" s="48" t="s">
        <v>509</v>
      </c>
      <c r="AF450" s="48">
        <f t="shared" si="71"/>
        <v>0</v>
      </c>
      <c r="AG450" s="48">
        <f t="shared" si="72"/>
        <v>0</v>
      </c>
      <c r="AI450" s="48" t="s">
        <v>504</v>
      </c>
      <c r="AJ450" s="48">
        <f t="shared" si="73"/>
        <v>0</v>
      </c>
      <c r="AK450" s="48">
        <f t="shared" si="74"/>
        <v>0</v>
      </c>
      <c r="AM450" s="48" t="s">
        <v>508</v>
      </c>
      <c r="AN450" s="48">
        <f t="shared" si="75"/>
        <v>0</v>
      </c>
      <c r="AO450" s="48">
        <f t="shared" si="76"/>
        <v>0</v>
      </c>
    </row>
    <row r="451" spans="1:41" outlineLevel="1" x14ac:dyDescent="0.2">
      <c r="A451" s="48">
        <v>1</v>
      </c>
      <c r="B451" s="48">
        <v>5</v>
      </c>
      <c r="C451" s="48" t="s">
        <v>505</v>
      </c>
      <c r="D451" s="48">
        <f t="shared" si="57"/>
        <v>5</v>
      </c>
      <c r="E451" s="48">
        <f t="shared" si="58"/>
        <v>5</v>
      </c>
      <c r="G451" s="48" t="s">
        <v>503</v>
      </c>
      <c r="H451" s="48">
        <f t="shared" si="59"/>
        <v>1</v>
      </c>
      <c r="I451" s="48">
        <f t="shared" si="60"/>
        <v>1</v>
      </c>
      <c r="K451" s="48" t="s">
        <v>501</v>
      </c>
      <c r="L451" s="48">
        <f t="shared" si="61"/>
        <v>0</v>
      </c>
      <c r="M451" s="48">
        <f t="shared" si="62"/>
        <v>0</v>
      </c>
      <c r="O451" s="48" t="s">
        <v>502</v>
      </c>
      <c r="P451" s="48">
        <f t="shared" si="63"/>
        <v>0</v>
      </c>
      <c r="Q451" s="48">
        <f t="shared" si="64"/>
        <v>0</v>
      </c>
      <c r="S451" s="48" t="s">
        <v>507</v>
      </c>
      <c r="T451" s="48">
        <f t="shared" si="65"/>
        <v>0</v>
      </c>
      <c r="U451" s="48">
        <f t="shared" si="66"/>
        <v>0</v>
      </c>
      <c r="W451" s="48" t="s">
        <v>506</v>
      </c>
      <c r="X451" s="48">
        <f t="shared" si="67"/>
        <v>0</v>
      </c>
      <c r="Y451" s="48">
        <f t="shared" si="68"/>
        <v>0</v>
      </c>
      <c r="AA451" s="48" t="s">
        <v>510</v>
      </c>
      <c r="AB451" s="48">
        <f t="shared" si="69"/>
        <v>0</v>
      </c>
      <c r="AC451" s="48">
        <f t="shared" si="70"/>
        <v>0</v>
      </c>
      <c r="AE451" s="48" t="s">
        <v>509</v>
      </c>
      <c r="AF451" s="48">
        <f t="shared" si="71"/>
        <v>0</v>
      </c>
      <c r="AG451" s="48">
        <f t="shared" si="72"/>
        <v>0</v>
      </c>
      <c r="AI451" s="48" t="s">
        <v>504</v>
      </c>
      <c r="AJ451" s="48">
        <f t="shared" si="73"/>
        <v>0</v>
      </c>
      <c r="AK451" s="48">
        <f t="shared" si="74"/>
        <v>0</v>
      </c>
      <c r="AM451" s="48" t="s">
        <v>508</v>
      </c>
      <c r="AN451" s="48">
        <f t="shared" si="75"/>
        <v>0</v>
      </c>
      <c r="AO451" s="48">
        <f t="shared" si="76"/>
        <v>0</v>
      </c>
    </row>
    <row r="452" spans="1:41" outlineLevel="1" x14ac:dyDescent="0.2">
      <c r="A452" s="48">
        <v>1</v>
      </c>
      <c r="B452" s="48">
        <v>6</v>
      </c>
      <c r="C452" s="48" t="s">
        <v>505</v>
      </c>
      <c r="D452" s="48">
        <f t="shared" si="57"/>
        <v>5</v>
      </c>
      <c r="E452" s="48">
        <f t="shared" si="58"/>
        <v>8</v>
      </c>
      <c r="G452" s="48" t="s">
        <v>503</v>
      </c>
      <c r="H452" s="48">
        <f t="shared" si="59"/>
        <v>1</v>
      </c>
      <c r="I452" s="48">
        <f t="shared" si="60"/>
        <v>1</v>
      </c>
      <c r="K452" s="48" t="s">
        <v>501</v>
      </c>
      <c r="L452" s="48">
        <f t="shared" si="61"/>
        <v>0</v>
      </c>
      <c r="M452" s="48">
        <f t="shared" si="62"/>
        <v>0</v>
      </c>
      <c r="O452" s="48" t="s">
        <v>502</v>
      </c>
      <c r="P452" s="48">
        <f t="shared" si="63"/>
        <v>0</v>
      </c>
      <c r="Q452" s="48">
        <f t="shared" si="64"/>
        <v>0</v>
      </c>
      <c r="S452" s="48" t="s">
        <v>507</v>
      </c>
      <c r="T452" s="48">
        <f t="shared" si="65"/>
        <v>0</v>
      </c>
      <c r="U452" s="48">
        <f t="shared" si="66"/>
        <v>0</v>
      </c>
      <c r="W452" s="48" t="s">
        <v>506</v>
      </c>
      <c r="X452" s="48">
        <f t="shared" si="67"/>
        <v>0</v>
      </c>
      <c r="Y452" s="48">
        <f t="shared" si="68"/>
        <v>0</v>
      </c>
      <c r="AA452" s="48" t="s">
        <v>510</v>
      </c>
      <c r="AB452" s="48">
        <f t="shared" si="69"/>
        <v>0</v>
      </c>
      <c r="AC452" s="48">
        <f t="shared" si="70"/>
        <v>0</v>
      </c>
      <c r="AE452" s="48" t="s">
        <v>509</v>
      </c>
      <c r="AF452" s="48">
        <f t="shared" si="71"/>
        <v>0</v>
      </c>
      <c r="AG452" s="48">
        <f t="shared" si="72"/>
        <v>0</v>
      </c>
      <c r="AI452" s="48" t="s">
        <v>504</v>
      </c>
      <c r="AJ452" s="48">
        <f t="shared" si="73"/>
        <v>0</v>
      </c>
      <c r="AK452" s="48">
        <f t="shared" si="74"/>
        <v>0</v>
      </c>
      <c r="AM452" s="48" t="s">
        <v>508</v>
      </c>
      <c r="AN452" s="48">
        <f t="shared" si="75"/>
        <v>0</v>
      </c>
      <c r="AO452" s="48">
        <f t="shared" si="76"/>
        <v>0</v>
      </c>
    </row>
    <row r="453" spans="1:41" outlineLevel="1" x14ac:dyDescent="0.2">
      <c r="A453" s="48">
        <v>1</v>
      </c>
      <c r="B453" s="48">
        <v>7</v>
      </c>
      <c r="C453" s="48" t="s">
        <v>505</v>
      </c>
      <c r="D453" s="48">
        <f t="shared" si="57"/>
        <v>5</v>
      </c>
      <c r="E453" s="48">
        <f t="shared" si="58"/>
        <v>6</v>
      </c>
      <c r="G453" s="48" t="s">
        <v>503</v>
      </c>
      <c r="H453" s="48">
        <f t="shared" si="59"/>
        <v>1</v>
      </c>
      <c r="I453" s="48">
        <f t="shared" si="60"/>
        <v>1</v>
      </c>
      <c r="K453" s="48" t="s">
        <v>501</v>
      </c>
      <c r="L453" s="48">
        <f t="shared" si="61"/>
        <v>1</v>
      </c>
      <c r="M453" s="48">
        <f t="shared" si="62"/>
        <v>0</v>
      </c>
      <c r="O453" s="48" t="s">
        <v>502</v>
      </c>
      <c r="P453" s="48">
        <f t="shared" si="63"/>
        <v>0</v>
      </c>
      <c r="Q453" s="48">
        <f t="shared" si="64"/>
        <v>0</v>
      </c>
      <c r="S453" s="48" t="s">
        <v>507</v>
      </c>
      <c r="T453" s="48">
        <f t="shared" si="65"/>
        <v>1</v>
      </c>
      <c r="U453" s="48">
        <f t="shared" si="66"/>
        <v>0</v>
      </c>
      <c r="W453" s="48" t="s">
        <v>506</v>
      </c>
      <c r="X453" s="48">
        <f t="shared" si="67"/>
        <v>0</v>
      </c>
      <c r="Y453" s="48">
        <f t="shared" si="68"/>
        <v>0</v>
      </c>
      <c r="AA453" s="48" t="s">
        <v>510</v>
      </c>
      <c r="AB453" s="48">
        <f t="shared" si="69"/>
        <v>1</v>
      </c>
      <c r="AC453" s="48">
        <f t="shared" si="70"/>
        <v>0</v>
      </c>
      <c r="AE453" s="48" t="s">
        <v>509</v>
      </c>
      <c r="AF453" s="48">
        <f t="shared" si="71"/>
        <v>0</v>
      </c>
      <c r="AG453" s="48">
        <f t="shared" si="72"/>
        <v>0</v>
      </c>
      <c r="AI453" s="48" t="s">
        <v>504</v>
      </c>
      <c r="AJ453" s="48">
        <f t="shared" si="73"/>
        <v>0</v>
      </c>
      <c r="AK453" s="48">
        <f t="shared" si="74"/>
        <v>0</v>
      </c>
      <c r="AM453" s="48" t="s">
        <v>508</v>
      </c>
      <c r="AN453" s="48">
        <f t="shared" si="75"/>
        <v>0</v>
      </c>
      <c r="AO453" s="48">
        <f t="shared" si="76"/>
        <v>0</v>
      </c>
    </row>
    <row r="454" spans="1:41" outlineLevel="1" x14ac:dyDescent="0.2">
      <c r="A454" s="48">
        <v>1</v>
      </c>
      <c r="B454" s="48">
        <v>8</v>
      </c>
      <c r="C454" s="48" t="s">
        <v>505</v>
      </c>
      <c r="D454" s="48">
        <f t="shared" si="57"/>
        <v>6</v>
      </c>
      <c r="E454" s="48">
        <f t="shared" si="58"/>
        <v>5</v>
      </c>
      <c r="G454" s="48" t="s">
        <v>503</v>
      </c>
      <c r="H454" s="48">
        <f t="shared" si="59"/>
        <v>1</v>
      </c>
      <c r="I454" s="48">
        <f t="shared" si="60"/>
        <v>2</v>
      </c>
      <c r="K454" s="48" t="s">
        <v>501</v>
      </c>
      <c r="L454" s="48">
        <f t="shared" si="61"/>
        <v>0</v>
      </c>
      <c r="M454" s="48">
        <f t="shared" si="62"/>
        <v>1</v>
      </c>
      <c r="O454" s="48" t="s">
        <v>502</v>
      </c>
      <c r="P454" s="48">
        <f t="shared" si="63"/>
        <v>0</v>
      </c>
      <c r="Q454" s="48">
        <f t="shared" si="64"/>
        <v>0</v>
      </c>
      <c r="S454" s="48" t="s">
        <v>507</v>
      </c>
      <c r="T454" s="48">
        <f t="shared" si="65"/>
        <v>1</v>
      </c>
      <c r="U454" s="48">
        <f t="shared" si="66"/>
        <v>1</v>
      </c>
      <c r="W454" s="48" t="s">
        <v>506</v>
      </c>
      <c r="X454" s="48">
        <f t="shared" si="67"/>
        <v>0</v>
      </c>
      <c r="Y454" s="48">
        <f t="shared" si="68"/>
        <v>0</v>
      </c>
      <c r="AA454" s="48" t="s">
        <v>510</v>
      </c>
      <c r="AB454" s="48">
        <f t="shared" si="69"/>
        <v>0</v>
      </c>
      <c r="AC454" s="48">
        <f t="shared" si="70"/>
        <v>1</v>
      </c>
      <c r="AE454" s="48" t="s">
        <v>509</v>
      </c>
      <c r="AF454" s="48">
        <f t="shared" si="71"/>
        <v>0</v>
      </c>
      <c r="AG454" s="48">
        <f t="shared" si="72"/>
        <v>0</v>
      </c>
      <c r="AI454" s="48" t="s">
        <v>504</v>
      </c>
      <c r="AJ454" s="48">
        <f t="shared" si="73"/>
        <v>0</v>
      </c>
      <c r="AK454" s="48">
        <f t="shared" si="74"/>
        <v>0</v>
      </c>
      <c r="AM454" s="48" t="s">
        <v>508</v>
      </c>
      <c r="AN454" s="48">
        <f t="shared" si="75"/>
        <v>0</v>
      </c>
      <c r="AO454" s="48">
        <f t="shared" si="76"/>
        <v>0</v>
      </c>
    </row>
    <row r="455" spans="1:41" outlineLevel="1" x14ac:dyDescent="0.2">
      <c r="A455" s="48">
        <v>1</v>
      </c>
      <c r="B455" s="48">
        <v>9</v>
      </c>
      <c r="C455" s="48" t="s">
        <v>505</v>
      </c>
      <c r="D455" s="48">
        <f t="shared" si="57"/>
        <v>7</v>
      </c>
      <c r="E455" s="48">
        <f t="shared" si="58"/>
        <v>7</v>
      </c>
      <c r="G455" s="48" t="s">
        <v>503</v>
      </c>
      <c r="H455" s="48">
        <f t="shared" si="59"/>
        <v>1</v>
      </c>
      <c r="I455" s="48">
        <f t="shared" si="60"/>
        <v>1</v>
      </c>
      <c r="K455" s="48" t="s">
        <v>501</v>
      </c>
      <c r="L455" s="48">
        <f t="shared" si="61"/>
        <v>0</v>
      </c>
      <c r="M455" s="48">
        <f t="shared" si="62"/>
        <v>0</v>
      </c>
      <c r="O455" s="48" t="s">
        <v>502</v>
      </c>
      <c r="P455" s="48">
        <f t="shared" si="63"/>
        <v>0</v>
      </c>
      <c r="Q455" s="48">
        <f t="shared" si="64"/>
        <v>0</v>
      </c>
      <c r="S455" s="48" t="s">
        <v>507</v>
      </c>
      <c r="T455" s="48">
        <f t="shared" si="65"/>
        <v>0</v>
      </c>
      <c r="U455" s="48">
        <f t="shared" si="66"/>
        <v>1</v>
      </c>
      <c r="W455" s="48" t="s">
        <v>506</v>
      </c>
      <c r="X455" s="48">
        <f t="shared" si="67"/>
        <v>0</v>
      </c>
      <c r="Y455" s="48">
        <f t="shared" si="68"/>
        <v>0</v>
      </c>
      <c r="AA455" s="48" t="s">
        <v>510</v>
      </c>
      <c r="AB455" s="48">
        <f t="shared" si="69"/>
        <v>0</v>
      </c>
      <c r="AC455" s="48">
        <f t="shared" si="70"/>
        <v>0</v>
      </c>
      <c r="AE455" s="48" t="s">
        <v>509</v>
      </c>
      <c r="AF455" s="48">
        <f t="shared" si="71"/>
        <v>1</v>
      </c>
      <c r="AG455" s="48">
        <f t="shared" si="72"/>
        <v>0</v>
      </c>
      <c r="AI455" s="48" t="s">
        <v>504</v>
      </c>
      <c r="AJ455" s="48">
        <f t="shared" si="73"/>
        <v>0</v>
      </c>
      <c r="AK455" s="48">
        <f t="shared" si="74"/>
        <v>0</v>
      </c>
      <c r="AM455" s="48" t="s">
        <v>508</v>
      </c>
      <c r="AN455" s="48">
        <f t="shared" si="75"/>
        <v>0</v>
      </c>
      <c r="AO455" s="48">
        <f t="shared" si="76"/>
        <v>0</v>
      </c>
    </row>
    <row r="456" spans="1:41" outlineLevel="1" x14ac:dyDescent="0.2">
      <c r="A456" s="48">
        <v>1</v>
      </c>
      <c r="B456" s="48">
        <v>10</v>
      </c>
      <c r="C456" s="48" t="s">
        <v>505</v>
      </c>
      <c r="D456" s="48">
        <f t="shared" si="57"/>
        <v>6</v>
      </c>
      <c r="E456" s="48">
        <f t="shared" si="58"/>
        <v>7</v>
      </c>
      <c r="G456" s="48" t="s">
        <v>503</v>
      </c>
      <c r="H456" s="48">
        <f t="shared" si="59"/>
        <v>1</v>
      </c>
      <c r="I456" s="48">
        <f t="shared" si="60"/>
        <v>1</v>
      </c>
      <c r="K456" s="48" t="s">
        <v>501</v>
      </c>
      <c r="L456" s="48">
        <f t="shared" si="61"/>
        <v>0</v>
      </c>
      <c r="M456" s="48">
        <f t="shared" si="62"/>
        <v>0</v>
      </c>
      <c r="O456" s="48" t="s">
        <v>502</v>
      </c>
      <c r="P456" s="48">
        <f t="shared" si="63"/>
        <v>0</v>
      </c>
      <c r="Q456" s="48">
        <f t="shared" si="64"/>
        <v>0</v>
      </c>
      <c r="S456" s="48" t="s">
        <v>507</v>
      </c>
      <c r="T456" s="48">
        <f t="shared" si="65"/>
        <v>2</v>
      </c>
      <c r="U456" s="48">
        <f t="shared" si="66"/>
        <v>1</v>
      </c>
      <c r="W456" s="48" t="s">
        <v>506</v>
      </c>
      <c r="X456" s="48">
        <f t="shared" si="67"/>
        <v>0</v>
      </c>
      <c r="Y456" s="48">
        <f t="shared" si="68"/>
        <v>0</v>
      </c>
      <c r="AA456" s="48" t="s">
        <v>510</v>
      </c>
      <c r="AB456" s="48">
        <f t="shared" si="69"/>
        <v>0</v>
      </c>
      <c r="AC456" s="48">
        <f t="shared" si="70"/>
        <v>0</v>
      </c>
      <c r="AE456" s="48" t="s">
        <v>509</v>
      </c>
      <c r="AF456" s="48">
        <f t="shared" si="71"/>
        <v>0</v>
      </c>
      <c r="AG456" s="48">
        <f t="shared" si="72"/>
        <v>1</v>
      </c>
      <c r="AI456" s="48" t="s">
        <v>504</v>
      </c>
      <c r="AJ456" s="48">
        <f t="shared" si="73"/>
        <v>0</v>
      </c>
      <c r="AK456" s="48">
        <f t="shared" si="74"/>
        <v>0</v>
      </c>
      <c r="AM456" s="48" t="s">
        <v>508</v>
      </c>
      <c r="AN456" s="48">
        <f t="shared" si="75"/>
        <v>0</v>
      </c>
      <c r="AO456" s="48">
        <f t="shared" si="76"/>
        <v>0</v>
      </c>
    </row>
    <row r="457" spans="1:41" outlineLevel="1" x14ac:dyDescent="0.2">
      <c r="A457" s="48">
        <v>1</v>
      </c>
      <c r="B457" s="48">
        <v>11</v>
      </c>
      <c r="C457" s="48" t="s">
        <v>505</v>
      </c>
      <c r="D457" s="48">
        <f t="shared" si="57"/>
        <v>6</v>
      </c>
      <c r="E457" s="48">
        <f t="shared" si="58"/>
        <v>5</v>
      </c>
      <c r="G457" s="48" t="s">
        <v>503</v>
      </c>
      <c r="H457" s="48">
        <f t="shared" si="59"/>
        <v>2</v>
      </c>
      <c r="I457" s="48">
        <f t="shared" si="60"/>
        <v>2</v>
      </c>
      <c r="K457" s="48" t="s">
        <v>501</v>
      </c>
      <c r="L457" s="48">
        <f t="shared" si="61"/>
        <v>0</v>
      </c>
      <c r="M457" s="48">
        <f t="shared" si="62"/>
        <v>0</v>
      </c>
      <c r="O457" s="48" t="s">
        <v>502</v>
      </c>
      <c r="P457" s="48">
        <f t="shared" si="63"/>
        <v>0</v>
      </c>
      <c r="Q457" s="48">
        <f t="shared" si="64"/>
        <v>0</v>
      </c>
      <c r="S457" s="48" t="s">
        <v>507</v>
      </c>
      <c r="T457" s="48">
        <f t="shared" si="65"/>
        <v>2</v>
      </c>
      <c r="U457" s="48">
        <f t="shared" si="66"/>
        <v>2</v>
      </c>
      <c r="W457" s="48" t="s">
        <v>506</v>
      </c>
      <c r="X457" s="48">
        <f t="shared" si="67"/>
        <v>0</v>
      </c>
      <c r="Y457" s="48">
        <f t="shared" si="68"/>
        <v>0</v>
      </c>
      <c r="AA457" s="48" t="s">
        <v>510</v>
      </c>
      <c r="AB457" s="48">
        <f t="shared" si="69"/>
        <v>0</v>
      </c>
      <c r="AC457" s="48">
        <f t="shared" si="70"/>
        <v>0</v>
      </c>
      <c r="AE457" s="48" t="s">
        <v>509</v>
      </c>
      <c r="AF457" s="48">
        <f t="shared" si="71"/>
        <v>0</v>
      </c>
      <c r="AG457" s="48">
        <f t="shared" si="72"/>
        <v>0</v>
      </c>
      <c r="AI457" s="48" t="s">
        <v>504</v>
      </c>
      <c r="AJ457" s="48">
        <f t="shared" si="73"/>
        <v>0</v>
      </c>
      <c r="AK457" s="48">
        <f t="shared" si="74"/>
        <v>0</v>
      </c>
      <c r="AM457" s="48" t="s">
        <v>508</v>
      </c>
      <c r="AN457" s="48">
        <f t="shared" si="75"/>
        <v>0</v>
      </c>
      <c r="AO457" s="48">
        <f t="shared" si="76"/>
        <v>0</v>
      </c>
    </row>
    <row r="458" spans="1:41" outlineLevel="1" x14ac:dyDescent="0.2">
      <c r="A458" s="48">
        <v>1</v>
      </c>
      <c r="B458" s="48">
        <v>12</v>
      </c>
      <c r="C458" s="48" t="s">
        <v>505</v>
      </c>
      <c r="D458" s="48">
        <f t="shared" si="57"/>
        <v>6</v>
      </c>
      <c r="E458" s="48">
        <f t="shared" si="58"/>
        <v>6</v>
      </c>
      <c r="G458" s="48" t="s">
        <v>503</v>
      </c>
      <c r="H458" s="48">
        <f t="shared" si="59"/>
        <v>1</v>
      </c>
      <c r="I458" s="48">
        <f t="shared" si="60"/>
        <v>1</v>
      </c>
      <c r="K458" s="48" t="s">
        <v>501</v>
      </c>
      <c r="L458" s="48">
        <f t="shared" si="61"/>
        <v>0</v>
      </c>
      <c r="M458" s="48">
        <f t="shared" si="62"/>
        <v>0</v>
      </c>
      <c r="O458" s="48" t="s">
        <v>502</v>
      </c>
      <c r="P458" s="48">
        <f t="shared" si="63"/>
        <v>0</v>
      </c>
      <c r="Q458" s="48">
        <f t="shared" si="64"/>
        <v>0</v>
      </c>
      <c r="S458" s="48" t="s">
        <v>507</v>
      </c>
      <c r="T458" s="48">
        <f t="shared" si="65"/>
        <v>0</v>
      </c>
      <c r="U458" s="48">
        <f t="shared" si="66"/>
        <v>1</v>
      </c>
      <c r="W458" s="48" t="s">
        <v>506</v>
      </c>
      <c r="X458" s="48">
        <f t="shared" si="67"/>
        <v>1</v>
      </c>
      <c r="Y458" s="48">
        <f t="shared" si="68"/>
        <v>1</v>
      </c>
      <c r="AA458" s="48" t="s">
        <v>510</v>
      </c>
      <c r="AB458" s="48">
        <f t="shared" si="69"/>
        <v>0</v>
      </c>
      <c r="AC458" s="48">
        <f t="shared" si="70"/>
        <v>0</v>
      </c>
      <c r="AE458" s="48" t="s">
        <v>509</v>
      </c>
      <c r="AF458" s="48">
        <f t="shared" si="71"/>
        <v>0</v>
      </c>
      <c r="AG458" s="48">
        <f t="shared" si="72"/>
        <v>0</v>
      </c>
      <c r="AI458" s="48" t="s">
        <v>504</v>
      </c>
      <c r="AJ458" s="48">
        <f t="shared" si="73"/>
        <v>0</v>
      </c>
      <c r="AK458" s="48">
        <f t="shared" si="74"/>
        <v>0</v>
      </c>
      <c r="AM458" s="48" t="s">
        <v>508</v>
      </c>
      <c r="AN458" s="48">
        <f t="shared" si="75"/>
        <v>0</v>
      </c>
      <c r="AO458" s="48">
        <f t="shared" si="76"/>
        <v>0</v>
      </c>
    </row>
    <row r="459" spans="1:41" outlineLevel="1" x14ac:dyDescent="0.2">
      <c r="A459" s="48">
        <v>1</v>
      </c>
      <c r="B459" s="48">
        <v>13</v>
      </c>
      <c r="C459" s="48" t="s">
        <v>505</v>
      </c>
      <c r="D459" s="48">
        <f t="shared" si="57"/>
        <v>5</v>
      </c>
      <c r="E459" s="48">
        <f t="shared" si="58"/>
        <v>6</v>
      </c>
      <c r="G459" s="48" t="s">
        <v>503</v>
      </c>
      <c r="H459" s="48">
        <f t="shared" si="59"/>
        <v>1</v>
      </c>
      <c r="I459" s="48">
        <f t="shared" si="60"/>
        <v>1</v>
      </c>
      <c r="K459" s="48" t="s">
        <v>501</v>
      </c>
      <c r="L459" s="48">
        <f t="shared" si="61"/>
        <v>0</v>
      </c>
      <c r="M459" s="48">
        <f t="shared" si="62"/>
        <v>0</v>
      </c>
      <c r="O459" s="48" t="s">
        <v>502</v>
      </c>
      <c r="P459" s="48">
        <f t="shared" si="63"/>
        <v>1</v>
      </c>
      <c r="Q459" s="48">
        <f t="shared" si="64"/>
        <v>1</v>
      </c>
      <c r="S459" s="48" t="s">
        <v>507</v>
      </c>
      <c r="T459" s="48">
        <f t="shared" si="65"/>
        <v>1</v>
      </c>
      <c r="U459" s="48">
        <f t="shared" si="66"/>
        <v>1</v>
      </c>
      <c r="W459" s="48" t="s">
        <v>506</v>
      </c>
      <c r="X459" s="48">
        <f t="shared" si="67"/>
        <v>1</v>
      </c>
      <c r="Y459" s="48">
        <f t="shared" si="68"/>
        <v>1</v>
      </c>
      <c r="AA459" s="48" t="s">
        <v>510</v>
      </c>
      <c r="AB459" s="48">
        <f t="shared" si="69"/>
        <v>0</v>
      </c>
      <c r="AC459" s="48">
        <f t="shared" si="70"/>
        <v>0</v>
      </c>
      <c r="AE459" s="48" t="s">
        <v>509</v>
      </c>
      <c r="AF459" s="48">
        <f t="shared" si="71"/>
        <v>0</v>
      </c>
      <c r="AG459" s="48">
        <f t="shared" si="72"/>
        <v>0</v>
      </c>
      <c r="AI459" s="48" t="s">
        <v>504</v>
      </c>
      <c r="AJ459" s="48">
        <f t="shared" si="73"/>
        <v>1</v>
      </c>
      <c r="AK459" s="48">
        <f t="shared" si="74"/>
        <v>0</v>
      </c>
      <c r="AM459" s="48" t="s">
        <v>508</v>
      </c>
      <c r="AN459" s="48">
        <f t="shared" si="75"/>
        <v>0</v>
      </c>
      <c r="AO459" s="48">
        <f t="shared" si="76"/>
        <v>0</v>
      </c>
    </row>
    <row r="460" spans="1:41" outlineLevel="1" x14ac:dyDescent="0.2">
      <c r="A460" s="48">
        <v>1</v>
      </c>
      <c r="B460" s="48">
        <v>14</v>
      </c>
      <c r="C460" s="48" t="s">
        <v>505</v>
      </c>
      <c r="D460" s="48">
        <f t="shared" si="57"/>
        <v>6</v>
      </c>
      <c r="E460" s="48">
        <f t="shared" si="58"/>
        <v>5</v>
      </c>
      <c r="G460" s="48" t="s">
        <v>503</v>
      </c>
      <c r="H460" s="48">
        <f t="shared" si="59"/>
        <v>2</v>
      </c>
      <c r="I460" s="48">
        <f t="shared" si="60"/>
        <v>2</v>
      </c>
      <c r="K460" s="48" t="s">
        <v>501</v>
      </c>
      <c r="L460" s="48">
        <f t="shared" si="61"/>
        <v>0</v>
      </c>
      <c r="M460" s="48">
        <f t="shared" si="62"/>
        <v>0</v>
      </c>
      <c r="O460" s="48" t="s">
        <v>502</v>
      </c>
      <c r="P460" s="48">
        <f t="shared" si="63"/>
        <v>0</v>
      </c>
      <c r="Q460" s="48">
        <f t="shared" si="64"/>
        <v>0</v>
      </c>
      <c r="S460" s="48" t="s">
        <v>507</v>
      </c>
      <c r="T460" s="48">
        <f t="shared" si="65"/>
        <v>2</v>
      </c>
      <c r="U460" s="48">
        <f t="shared" si="66"/>
        <v>2</v>
      </c>
      <c r="W460" s="48" t="s">
        <v>506</v>
      </c>
      <c r="X460" s="48">
        <f t="shared" si="67"/>
        <v>0</v>
      </c>
      <c r="Y460" s="48">
        <f t="shared" si="68"/>
        <v>0</v>
      </c>
      <c r="AA460" s="48" t="s">
        <v>510</v>
      </c>
      <c r="AB460" s="48">
        <f t="shared" si="69"/>
        <v>0</v>
      </c>
      <c r="AC460" s="48">
        <f t="shared" si="70"/>
        <v>0</v>
      </c>
      <c r="AE460" s="48" t="s">
        <v>509</v>
      </c>
      <c r="AF460" s="48">
        <f t="shared" si="71"/>
        <v>0</v>
      </c>
      <c r="AG460" s="48">
        <f t="shared" si="72"/>
        <v>0</v>
      </c>
      <c r="AI460" s="48" t="s">
        <v>504</v>
      </c>
      <c r="AJ460" s="48">
        <f t="shared" si="73"/>
        <v>0</v>
      </c>
      <c r="AK460" s="48">
        <f t="shared" si="74"/>
        <v>1</v>
      </c>
      <c r="AM460" s="48" t="s">
        <v>508</v>
      </c>
      <c r="AN460" s="48">
        <f t="shared" si="75"/>
        <v>0</v>
      </c>
      <c r="AO460" s="48">
        <f t="shared" si="76"/>
        <v>0</v>
      </c>
    </row>
    <row r="461" spans="1:41" outlineLevel="1" x14ac:dyDescent="0.2">
      <c r="A461" s="48">
        <v>1</v>
      </c>
      <c r="B461" s="48">
        <v>15</v>
      </c>
      <c r="C461" s="48" t="s">
        <v>505</v>
      </c>
      <c r="D461" s="48">
        <f t="shared" si="57"/>
        <v>6</v>
      </c>
      <c r="E461" s="48">
        <f t="shared" si="58"/>
        <v>6</v>
      </c>
      <c r="G461" s="48" t="s">
        <v>503</v>
      </c>
      <c r="H461" s="48">
        <f t="shared" si="59"/>
        <v>1</v>
      </c>
      <c r="I461" s="48">
        <f t="shared" si="60"/>
        <v>1</v>
      </c>
      <c r="K461" s="48" t="s">
        <v>501</v>
      </c>
      <c r="L461" s="48">
        <f t="shared" si="61"/>
        <v>0</v>
      </c>
      <c r="M461" s="48">
        <f t="shared" si="62"/>
        <v>0</v>
      </c>
      <c r="O461" s="48" t="s">
        <v>502</v>
      </c>
      <c r="P461" s="48">
        <f t="shared" si="63"/>
        <v>0</v>
      </c>
      <c r="Q461" s="48">
        <f t="shared" si="64"/>
        <v>0</v>
      </c>
      <c r="S461" s="48" t="s">
        <v>507</v>
      </c>
      <c r="T461" s="48">
        <f t="shared" si="65"/>
        <v>0</v>
      </c>
      <c r="U461" s="48">
        <f t="shared" si="66"/>
        <v>0</v>
      </c>
      <c r="W461" s="48" t="s">
        <v>506</v>
      </c>
      <c r="X461" s="48">
        <f t="shared" si="67"/>
        <v>1</v>
      </c>
      <c r="Y461" s="48">
        <f t="shared" si="68"/>
        <v>1</v>
      </c>
      <c r="AA461" s="48" t="s">
        <v>510</v>
      </c>
      <c r="AB461" s="48">
        <f t="shared" si="69"/>
        <v>0</v>
      </c>
      <c r="AC461" s="48">
        <f t="shared" si="70"/>
        <v>0</v>
      </c>
      <c r="AE461" s="48" t="s">
        <v>509</v>
      </c>
      <c r="AF461" s="48">
        <f t="shared" si="71"/>
        <v>0</v>
      </c>
      <c r="AG461" s="48">
        <f t="shared" si="72"/>
        <v>0</v>
      </c>
      <c r="AI461" s="48" t="s">
        <v>504</v>
      </c>
      <c r="AJ461" s="48">
        <f t="shared" si="73"/>
        <v>0</v>
      </c>
      <c r="AK461" s="48">
        <f t="shared" si="74"/>
        <v>0</v>
      </c>
      <c r="AM461" s="48" t="s">
        <v>508</v>
      </c>
      <c r="AN461" s="48">
        <f t="shared" si="75"/>
        <v>0</v>
      </c>
      <c r="AO461" s="48">
        <f t="shared" si="76"/>
        <v>0</v>
      </c>
    </row>
    <row r="462" spans="1:41" outlineLevel="1" x14ac:dyDescent="0.2">
      <c r="A462" s="48">
        <v>1</v>
      </c>
      <c r="B462" s="48">
        <v>16</v>
      </c>
      <c r="C462" s="48" t="s">
        <v>505</v>
      </c>
      <c r="D462" s="48">
        <f t="shared" si="57"/>
        <v>6</v>
      </c>
      <c r="E462" s="48">
        <f t="shared" si="58"/>
        <v>6</v>
      </c>
      <c r="G462" s="48" t="s">
        <v>503</v>
      </c>
      <c r="H462" s="48">
        <f t="shared" si="59"/>
        <v>1</v>
      </c>
      <c r="I462" s="48">
        <f t="shared" si="60"/>
        <v>1</v>
      </c>
      <c r="K462" s="48" t="s">
        <v>501</v>
      </c>
      <c r="L462" s="48">
        <f t="shared" si="61"/>
        <v>0</v>
      </c>
      <c r="M462" s="48">
        <f t="shared" si="62"/>
        <v>0</v>
      </c>
      <c r="O462" s="48" t="s">
        <v>502</v>
      </c>
      <c r="P462" s="48">
        <f t="shared" si="63"/>
        <v>1</v>
      </c>
      <c r="Q462" s="48">
        <f t="shared" si="64"/>
        <v>1</v>
      </c>
      <c r="S462" s="48" t="s">
        <v>507</v>
      </c>
      <c r="T462" s="48">
        <f t="shared" si="65"/>
        <v>2</v>
      </c>
      <c r="U462" s="48">
        <f t="shared" si="66"/>
        <v>2</v>
      </c>
      <c r="W462" s="48" t="s">
        <v>506</v>
      </c>
      <c r="X462" s="48">
        <f t="shared" si="67"/>
        <v>0</v>
      </c>
      <c r="Y462" s="48">
        <f t="shared" si="68"/>
        <v>0</v>
      </c>
      <c r="AA462" s="48" t="s">
        <v>510</v>
      </c>
      <c r="AB462" s="48">
        <f t="shared" si="69"/>
        <v>0</v>
      </c>
      <c r="AC462" s="48">
        <f t="shared" si="70"/>
        <v>0</v>
      </c>
      <c r="AE462" s="48" t="s">
        <v>509</v>
      </c>
      <c r="AF462" s="48">
        <f t="shared" si="71"/>
        <v>0</v>
      </c>
      <c r="AG462" s="48">
        <f t="shared" si="72"/>
        <v>0</v>
      </c>
      <c r="AI462" s="48" t="s">
        <v>504</v>
      </c>
      <c r="AJ462" s="48">
        <f t="shared" si="73"/>
        <v>0</v>
      </c>
      <c r="AK462" s="48">
        <f t="shared" si="74"/>
        <v>0</v>
      </c>
      <c r="AM462" s="48" t="s">
        <v>508</v>
      </c>
      <c r="AN462" s="48">
        <f t="shared" si="75"/>
        <v>0</v>
      </c>
      <c r="AO462" s="48">
        <f t="shared" si="76"/>
        <v>0</v>
      </c>
    </row>
    <row r="463" spans="1:41" outlineLevel="1" x14ac:dyDescent="0.2">
      <c r="A463" s="48">
        <v>1</v>
      </c>
      <c r="B463" s="48">
        <v>17</v>
      </c>
      <c r="C463" s="48" t="s">
        <v>505</v>
      </c>
      <c r="D463" s="48">
        <f t="shared" si="57"/>
        <v>7</v>
      </c>
      <c r="E463" s="48">
        <f t="shared" si="58"/>
        <v>5</v>
      </c>
      <c r="G463" s="48" t="s">
        <v>503</v>
      </c>
      <c r="H463" s="48">
        <f t="shared" si="59"/>
        <v>2</v>
      </c>
      <c r="I463" s="48">
        <f t="shared" si="60"/>
        <v>1</v>
      </c>
      <c r="K463" s="48" t="s">
        <v>501</v>
      </c>
      <c r="L463" s="48">
        <f t="shared" si="61"/>
        <v>0</v>
      </c>
      <c r="M463" s="48">
        <f t="shared" si="62"/>
        <v>0</v>
      </c>
      <c r="O463" s="48" t="s">
        <v>502</v>
      </c>
      <c r="P463" s="48">
        <f t="shared" si="63"/>
        <v>0</v>
      </c>
      <c r="Q463" s="48">
        <f t="shared" si="64"/>
        <v>0</v>
      </c>
      <c r="S463" s="48" t="s">
        <v>507</v>
      </c>
      <c r="T463" s="48">
        <f t="shared" si="65"/>
        <v>1</v>
      </c>
      <c r="U463" s="48">
        <f t="shared" si="66"/>
        <v>1</v>
      </c>
      <c r="W463" s="48" t="s">
        <v>506</v>
      </c>
      <c r="X463" s="48">
        <f t="shared" si="67"/>
        <v>0</v>
      </c>
      <c r="Y463" s="48">
        <f t="shared" si="68"/>
        <v>0</v>
      </c>
      <c r="AA463" s="48" t="s">
        <v>510</v>
      </c>
      <c r="AB463" s="48">
        <f t="shared" si="69"/>
        <v>0</v>
      </c>
      <c r="AC463" s="48">
        <f t="shared" si="70"/>
        <v>0</v>
      </c>
      <c r="AE463" s="48" t="s">
        <v>509</v>
      </c>
      <c r="AF463" s="48">
        <f t="shared" si="71"/>
        <v>0</v>
      </c>
      <c r="AG463" s="48">
        <f t="shared" si="72"/>
        <v>0</v>
      </c>
      <c r="AI463" s="48" t="s">
        <v>504</v>
      </c>
      <c r="AJ463" s="48">
        <f t="shared" si="73"/>
        <v>0</v>
      </c>
      <c r="AK463" s="48">
        <f t="shared" si="74"/>
        <v>0</v>
      </c>
      <c r="AM463" s="48" t="s">
        <v>508</v>
      </c>
      <c r="AN463" s="48">
        <f t="shared" si="75"/>
        <v>0</v>
      </c>
      <c r="AO463" s="48">
        <f t="shared" si="76"/>
        <v>0</v>
      </c>
    </row>
    <row r="464" spans="1:41" outlineLevel="1" x14ac:dyDescent="0.2">
      <c r="A464" s="48">
        <v>1</v>
      </c>
      <c r="B464" s="48">
        <v>18</v>
      </c>
      <c r="C464" s="48" t="s">
        <v>505</v>
      </c>
      <c r="D464" s="48">
        <f t="shared" si="57"/>
        <v>6</v>
      </c>
      <c r="E464" s="48">
        <f t="shared" si="58"/>
        <v>5</v>
      </c>
      <c r="G464" s="48" t="s">
        <v>503</v>
      </c>
      <c r="H464" s="48">
        <f t="shared" si="59"/>
        <v>1</v>
      </c>
      <c r="I464" s="48">
        <f t="shared" si="60"/>
        <v>2</v>
      </c>
      <c r="K464" s="48" t="s">
        <v>501</v>
      </c>
      <c r="L464" s="48">
        <f t="shared" si="61"/>
        <v>0</v>
      </c>
      <c r="M464" s="48">
        <f t="shared" si="62"/>
        <v>0</v>
      </c>
      <c r="O464" s="48" t="s">
        <v>502</v>
      </c>
      <c r="P464" s="48">
        <f t="shared" si="63"/>
        <v>0</v>
      </c>
      <c r="Q464" s="48">
        <f t="shared" si="64"/>
        <v>0</v>
      </c>
      <c r="S464" s="48" t="s">
        <v>507</v>
      </c>
      <c r="T464" s="48">
        <f t="shared" si="65"/>
        <v>0</v>
      </c>
      <c r="U464" s="48">
        <f t="shared" si="66"/>
        <v>0</v>
      </c>
      <c r="W464" s="48" t="s">
        <v>506</v>
      </c>
      <c r="X464" s="48">
        <f t="shared" si="67"/>
        <v>0</v>
      </c>
      <c r="Y464" s="48">
        <f t="shared" si="68"/>
        <v>0</v>
      </c>
      <c r="AA464" s="48" t="s">
        <v>510</v>
      </c>
      <c r="AB464" s="48">
        <f t="shared" si="69"/>
        <v>0</v>
      </c>
      <c r="AC464" s="48">
        <f t="shared" si="70"/>
        <v>0</v>
      </c>
      <c r="AE464" s="48" t="s">
        <v>509</v>
      </c>
      <c r="AF464" s="48">
        <f t="shared" si="71"/>
        <v>0</v>
      </c>
      <c r="AG464" s="48">
        <f t="shared" si="72"/>
        <v>0</v>
      </c>
      <c r="AI464" s="48" t="s">
        <v>504</v>
      </c>
      <c r="AJ464" s="48">
        <f t="shared" si="73"/>
        <v>0</v>
      </c>
      <c r="AK464" s="48">
        <f t="shared" si="74"/>
        <v>0</v>
      </c>
      <c r="AM464" s="48" t="s">
        <v>508</v>
      </c>
      <c r="AN464" s="48">
        <f t="shared" si="75"/>
        <v>0</v>
      </c>
      <c r="AO464" s="48">
        <f t="shared" si="76"/>
        <v>0</v>
      </c>
    </row>
    <row r="465" spans="1:41" outlineLevel="1" x14ac:dyDescent="0.2">
      <c r="A465" s="48">
        <v>1</v>
      </c>
      <c r="B465" s="48">
        <v>19</v>
      </c>
      <c r="C465" s="48" t="s">
        <v>505</v>
      </c>
      <c r="D465" s="48">
        <f t="shared" si="57"/>
        <v>5</v>
      </c>
      <c r="E465" s="48">
        <f t="shared" si="58"/>
        <v>5</v>
      </c>
      <c r="G465" s="48" t="s">
        <v>503</v>
      </c>
      <c r="H465" s="48">
        <f t="shared" si="59"/>
        <v>1</v>
      </c>
      <c r="I465" s="48">
        <f t="shared" si="60"/>
        <v>1</v>
      </c>
      <c r="K465" s="48" t="s">
        <v>501</v>
      </c>
      <c r="L465" s="48">
        <f t="shared" si="61"/>
        <v>0</v>
      </c>
      <c r="M465" s="48">
        <f t="shared" si="62"/>
        <v>0</v>
      </c>
      <c r="O465" s="48" t="s">
        <v>502</v>
      </c>
      <c r="P465" s="48">
        <f t="shared" si="63"/>
        <v>0</v>
      </c>
      <c r="Q465" s="48">
        <f t="shared" si="64"/>
        <v>0</v>
      </c>
      <c r="S465" s="48" t="s">
        <v>507</v>
      </c>
      <c r="T465" s="48">
        <f t="shared" si="65"/>
        <v>0</v>
      </c>
      <c r="U465" s="48">
        <f t="shared" si="66"/>
        <v>0</v>
      </c>
      <c r="W465" s="48" t="s">
        <v>506</v>
      </c>
      <c r="X465" s="48">
        <f t="shared" si="67"/>
        <v>0</v>
      </c>
      <c r="Y465" s="48">
        <f t="shared" si="68"/>
        <v>0</v>
      </c>
      <c r="AA465" s="48" t="s">
        <v>510</v>
      </c>
      <c r="AB465" s="48">
        <f t="shared" si="69"/>
        <v>0</v>
      </c>
      <c r="AC465" s="48">
        <f t="shared" si="70"/>
        <v>0</v>
      </c>
      <c r="AE465" s="48" t="s">
        <v>509</v>
      </c>
      <c r="AF465" s="48">
        <f t="shared" si="71"/>
        <v>0</v>
      </c>
      <c r="AG465" s="48">
        <f t="shared" si="72"/>
        <v>0</v>
      </c>
      <c r="AI465" s="48" t="s">
        <v>504</v>
      </c>
      <c r="AJ465" s="48">
        <f t="shared" si="73"/>
        <v>0</v>
      </c>
      <c r="AK465" s="48">
        <f t="shared" si="74"/>
        <v>0</v>
      </c>
      <c r="AM465" s="48" t="s">
        <v>508</v>
      </c>
      <c r="AN465" s="48">
        <f t="shared" si="75"/>
        <v>1</v>
      </c>
      <c r="AO465" s="48">
        <f t="shared" si="76"/>
        <v>0</v>
      </c>
    </row>
    <row r="466" spans="1:41" outlineLevel="1" x14ac:dyDescent="0.2">
      <c r="A466" s="48">
        <v>1</v>
      </c>
      <c r="B466" s="48">
        <v>20</v>
      </c>
      <c r="C466" s="48" t="s">
        <v>505</v>
      </c>
      <c r="D466" s="48">
        <f t="shared" si="57"/>
        <v>5</v>
      </c>
      <c r="E466" s="48">
        <f t="shared" si="58"/>
        <v>5</v>
      </c>
      <c r="G466" s="48" t="s">
        <v>503</v>
      </c>
      <c r="H466" s="48">
        <f t="shared" si="59"/>
        <v>1</v>
      </c>
      <c r="I466" s="48">
        <f t="shared" si="60"/>
        <v>1</v>
      </c>
      <c r="K466" s="48" t="s">
        <v>501</v>
      </c>
      <c r="L466" s="48">
        <f t="shared" si="61"/>
        <v>0</v>
      </c>
      <c r="M466" s="48">
        <f t="shared" si="62"/>
        <v>0</v>
      </c>
      <c r="O466" s="48" t="s">
        <v>502</v>
      </c>
      <c r="P466" s="48">
        <f t="shared" si="63"/>
        <v>0</v>
      </c>
      <c r="Q466" s="48">
        <f t="shared" si="64"/>
        <v>0</v>
      </c>
      <c r="S466" s="48" t="s">
        <v>507</v>
      </c>
      <c r="T466" s="48">
        <f t="shared" si="65"/>
        <v>0</v>
      </c>
      <c r="U466" s="48">
        <f t="shared" si="66"/>
        <v>0</v>
      </c>
      <c r="W466" s="48" t="s">
        <v>506</v>
      </c>
      <c r="X466" s="48">
        <f t="shared" si="67"/>
        <v>0</v>
      </c>
      <c r="Y466" s="48">
        <f t="shared" si="68"/>
        <v>0</v>
      </c>
      <c r="AA466" s="48" t="s">
        <v>510</v>
      </c>
      <c r="AB466" s="48">
        <f t="shared" si="69"/>
        <v>0</v>
      </c>
      <c r="AC466" s="48">
        <f t="shared" si="70"/>
        <v>0</v>
      </c>
      <c r="AE466" s="48" t="s">
        <v>509</v>
      </c>
      <c r="AF466" s="48">
        <f t="shared" si="71"/>
        <v>0</v>
      </c>
      <c r="AG466" s="48">
        <f t="shared" si="72"/>
        <v>0</v>
      </c>
      <c r="AI466" s="48" t="s">
        <v>504</v>
      </c>
      <c r="AJ466" s="48">
        <f t="shared" si="73"/>
        <v>0</v>
      </c>
      <c r="AK466" s="48">
        <f t="shared" si="74"/>
        <v>0</v>
      </c>
      <c r="AM466" s="48" t="s">
        <v>508</v>
      </c>
      <c r="AN466" s="48">
        <f t="shared" si="75"/>
        <v>0</v>
      </c>
      <c r="AO466" s="48">
        <f t="shared" si="76"/>
        <v>1</v>
      </c>
    </row>
    <row r="467" spans="1:41" outlineLevel="1" x14ac:dyDescent="0.2">
      <c r="A467" s="48">
        <v>1</v>
      </c>
      <c r="B467" s="48">
        <v>21</v>
      </c>
      <c r="C467" s="48" t="s">
        <v>505</v>
      </c>
      <c r="D467" s="48">
        <f t="shared" si="57"/>
        <v>5</v>
      </c>
      <c r="E467" s="48">
        <f t="shared" si="58"/>
        <v>5</v>
      </c>
      <c r="G467" s="48" t="s">
        <v>503</v>
      </c>
      <c r="H467" s="48">
        <f t="shared" si="59"/>
        <v>2</v>
      </c>
      <c r="I467" s="48">
        <f t="shared" si="60"/>
        <v>1</v>
      </c>
      <c r="K467" s="48" t="s">
        <v>501</v>
      </c>
      <c r="L467" s="48">
        <f t="shared" si="61"/>
        <v>0</v>
      </c>
      <c r="M467" s="48">
        <f t="shared" si="62"/>
        <v>0</v>
      </c>
      <c r="O467" s="48" t="s">
        <v>502</v>
      </c>
      <c r="P467" s="48">
        <f t="shared" si="63"/>
        <v>0</v>
      </c>
      <c r="Q467" s="48">
        <f t="shared" si="64"/>
        <v>0</v>
      </c>
      <c r="S467" s="48" t="s">
        <v>507</v>
      </c>
      <c r="T467" s="48">
        <f t="shared" si="65"/>
        <v>0</v>
      </c>
      <c r="U467" s="48">
        <f t="shared" si="66"/>
        <v>0</v>
      </c>
      <c r="W467" s="48" t="s">
        <v>506</v>
      </c>
      <c r="X467" s="48">
        <f t="shared" si="67"/>
        <v>0</v>
      </c>
      <c r="Y467" s="48">
        <f t="shared" si="68"/>
        <v>0</v>
      </c>
      <c r="AA467" s="48" t="s">
        <v>510</v>
      </c>
      <c r="AB467" s="48">
        <f t="shared" si="69"/>
        <v>0</v>
      </c>
      <c r="AC467" s="48">
        <f t="shared" si="70"/>
        <v>0</v>
      </c>
      <c r="AE467" s="48" t="s">
        <v>509</v>
      </c>
      <c r="AF467" s="48">
        <f t="shared" si="71"/>
        <v>0</v>
      </c>
      <c r="AG467" s="48">
        <f t="shared" si="72"/>
        <v>0</v>
      </c>
      <c r="AI467" s="48" t="s">
        <v>504</v>
      </c>
      <c r="AJ467" s="48">
        <f t="shared" si="73"/>
        <v>0</v>
      </c>
      <c r="AK467" s="48">
        <f t="shared" si="74"/>
        <v>0</v>
      </c>
      <c r="AM467" s="48" t="s">
        <v>508</v>
      </c>
      <c r="AN467" s="48">
        <f t="shared" si="75"/>
        <v>0</v>
      </c>
      <c r="AO467" s="48">
        <f t="shared" si="76"/>
        <v>0</v>
      </c>
    </row>
    <row r="468" spans="1:41" outlineLevel="1" x14ac:dyDescent="0.2">
      <c r="A468" s="48">
        <v>1</v>
      </c>
      <c r="B468" s="48">
        <v>22</v>
      </c>
      <c r="C468" s="48" t="s">
        <v>505</v>
      </c>
      <c r="D468" s="48">
        <f t="shared" si="57"/>
        <v>5</v>
      </c>
      <c r="E468" s="48">
        <f t="shared" si="58"/>
        <v>5</v>
      </c>
      <c r="G468" s="48" t="s">
        <v>503</v>
      </c>
      <c r="H468" s="48">
        <f t="shared" si="59"/>
        <v>1</v>
      </c>
      <c r="I468" s="48">
        <f t="shared" si="60"/>
        <v>1</v>
      </c>
      <c r="K468" s="48" t="s">
        <v>501</v>
      </c>
      <c r="L468" s="48">
        <f t="shared" si="61"/>
        <v>0</v>
      </c>
      <c r="M468" s="48">
        <f t="shared" si="62"/>
        <v>0</v>
      </c>
      <c r="O468" s="48" t="s">
        <v>502</v>
      </c>
      <c r="P468" s="48">
        <f t="shared" si="63"/>
        <v>0</v>
      </c>
      <c r="Q468" s="48">
        <f t="shared" si="64"/>
        <v>0</v>
      </c>
      <c r="S468" s="48" t="s">
        <v>507</v>
      </c>
      <c r="T468" s="48">
        <f t="shared" si="65"/>
        <v>0</v>
      </c>
      <c r="U468" s="48">
        <f t="shared" si="66"/>
        <v>0</v>
      </c>
      <c r="W468" s="48" t="s">
        <v>506</v>
      </c>
      <c r="X468" s="48">
        <f t="shared" si="67"/>
        <v>0</v>
      </c>
      <c r="Y468" s="48">
        <f t="shared" si="68"/>
        <v>0</v>
      </c>
      <c r="AA468" s="48" t="s">
        <v>510</v>
      </c>
      <c r="AB468" s="48">
        <f t="shared" si="69"/>
        <v>0</v>
      </c>
      <c r="AC468" s="48">
        <f t="shared" si="70"/>
        <v>0</v>
      </c>
      <c r="AE468" s="48" t="s">
        <v>509</v>
      </c>
      <c r="AF468" s="48">
        <f t="shared" si="71"/>
        <v>0</v>
      </c>
      <c r="AG468" s="48">
        <f t="shared" si="72"/>
        <v>0</v>
      </c>
      <c r="AI468" s="48" t="s">
        <v>504</v>
      </c>
      <c r="AJ468" s="48">
        <f t="shared" si="73"/>
        <v>0</v>
      </c>
      <c r="AK468" s="48">
        <f t="shared" si="74"/>
        <v>0</v>
      </c>
      <c r="AM468" s="48" t="s">
        <v>508</v>
      </c>
      <c r="AN468" s="48">
        <f t="shared" si="75"/>
        <v>0</v>
      </c>
      <c r="AO468" s="48">
        <f t="shared" si="76"/>
        <v>0</v>
      </c>
    </row>
    <row r="469" spans="1:41" outlineLevel="1" x14ac:dyDescent="0.2">
      <c r="A469" s="48">
        <v>1</v>
      </c>
      <c r="B469" s="48">
        <v>23</v>
      </c>
      <c r="C469" s="48" t="s">
        <v>505</v>
      </c>
      <c r="D469" s="48">
        <f t="shared" si="57"/>
        <v>5</v>
      </c>
      <c r="E469" s="48">
        <f t="shared" si="58"/>
        <v>5</v>
      </c>
      <c r="G469" s="48" t="s">
        <v>503</v>
      </c>
      <c r="H469" s="48">
        <f t="shared" si="59"/>
        <v>1</v>
      </c>
      <c r="I469" s="48">
        <f t="shared" si="60"/>
        <v>1</v>
      </c>
      <c r="K469" s="48" t="s">
        <v>501</v>
      </c>
      <c r="L469" s="48">
        <f t="shared" si="61"/>
        <v>0</v>
      </c>
      <c r="M469" s="48">
        <f t="shared" si="62"/>
        <v>0</v>
      </c>
      <c r="O469" s="48" t="s">
        <v>502</v>
      </c>
      <c r="P469" s="48">
        <f t="shared" si="63"/>
        <v>0</v>
      </c>
      <c r="Q469" s="48">
        <f t="shared" si="64"/>
        <v>0</v>
      </c>
      <c r="S469" s="48" t="s">
        <v>507</v>
      </c>
      <c r="T469" s="48">
        <f t="shared" si="65"/>
        <v>0</v>
      </c>
      <c r="U469" s="48">
        <f t="shared" si="66"/>
        <v>0</v>
      </c>
      <c r="W469" s="48" t="s">
        <v>506</v>
      </c>
      <c r="X469" s="48">
        <f t="shared" si="67"/>
        <v>0</v>
      </c>
      <c r="Y469" s="48">
        <f t="shared" si="68"/>
        <v>0</v>
      </c>
      <c r="AA469" s="48" t="s">
        <v>510</v>
      </c>
      <c r="AB469" s="48">
        <f t="shared" si="69"/>
        <v>0</v>
      </c>
      <c r="AC469" s="48">
        <f t="shared" si="70"/>
        <v>0</v>
      </c>
      <c r="AE469" s="48" t="s">
        <v>509</v>
      </c>
      <c r="AF469" s="48">
        <f t="shared" si="71"/>
        <v>0</v>
      </c>
      <c r="AG469" s="48">
        <f t="shared" si="72"/>
        <v>0</v>
      </c>
      <c r="AI469" s="48" t="s">
        <v>504</v>
      </c>
      <c r="AJ469" s="48">
        <f t="shared" si="73"/>
        <v>0</v>
      </c>
      <c r="AK469" s="48">
        <f t="shared" si="74"/>
        <v>0</v>
      </c>
      <c r="AM469" s="48" t="s">
        <v>508</v>
      </c>
      <c r="AN469" s="48">
        <f t="shared" si="75"/>
        <v>0</v>
      </c>
      <c r="AO469" s="48">
        <f t="shared" si="76"/>
        <v>0</v>
      </c>
    </row>
    <row r="470" spans="1:41" outlineLevel="1" x14ac:dyDescent="0.2">
      <c r="A470" s="48">
        <v>2</v>
      </c>
      <c r="B470" s="48">
        <v>0</v>
      </c>
      <c r="C470" s="48" t="s">
        <v>505</v>
      </c>
      <c r="D470" s="48">
        <f t="shared" si="57"/>
        <v>5</v>
      </c>
      <c r="E470" s="48">
        <f t="shared" si="58"/>
        <v>5</v>
      </c>
      <c r="G470" s="48" t="s">
        <v>503</v>
      </c>
      <c r="H470" s="48">
        <f t="shared" si="59"/>
        <v>1</v>
      </c>
      <c r="I470" s="48">
        <f t="shared" si="60"/>
        <v>1</v>
      </c>
      <c r="K470" s="48" t="s">
        <v>501</v>
      </c>
      <c r="L470" s="48">
        <f t="shared" si="61"/>
        <v>0</v>
      </c>
      <c r="M470" s="48">
        <f t="shared" si="62"/>
        <v>0</v>
      </c>
      <c r="O470" s="48" t="s">
        <v>502</v>
      </c>
      <c r="P470" s="48">
        <f t="shared" si="63"/>
        <v>0</v>
      </c>
      <c r="Q470" s="48">
        <f t="shared" si="64"/>
        <v>0</v>
      </c>
      <c r="S470" s="48" t="s">
        <v>507</v>
      </c>
      <c r="T470" s="48">
        <f t="shared" si="65"/>
        <v>0</v>
      </c>
      <c r="U470" s="48">
        <f t="shared" si="66"/>
        <v>0</v>
      </c>
      <c r="W470" s="48" t="s">
        <v>506</v>
      </c>
      <c r="X470" s="48">
        <f t="shared" si="67"/>
        <v>0</v>
      </c>
      <c r="Y470" s="48">
        <f t="shared" si="68"/>
        <v>0</v>
      </c>
      <c r="AA470" s="48" t="s">
        <v>510</v>
      </c>
      <c r="AB470" s="48">
        <f t="shared" si="69"/>
        <v>0</v>
      </c>
      <c r="AC470" s="48">
        <f t="shared" si="70"/>
        <v>0</v>
      </c>
      <c r="AE470" s="48" t="s">
        <v>509</v>
      </c>
      <c r="AF470" s="48">
        <f t="shared" si="71"/>
        <v>0</v>
      </c>
      <c r="AG470" s="48">
        <f t="shared" si="72"/>
        <v>0</v>
      </c>
      <c r="AI470" s="48" t="s">
        <v>504</v>
      </c>
      <c r="AJ470" s="48">
        <f t="shared" si="73"/>
        <v>0</v>
      </c>
      <c r="AK470" s="48">
        <f t="shared" si="74"/>
        <v>0</v>
      </c>
      <c r="AM470" s="48" t="s">
        <v>508</v>
      </c>
      <c r="AN470" s="48">
        <f t="shared" si="75"/>
        <v>0</v>
      </c>
      <c r="AO470" s="48">
        <f t="shared" si="76"/>
        <v>0</v>
      </c>
    </row>
    <row r="471" spans="1:41" outlineLevel="1" x14ac:dyDescent="0.2">
      <c r="A471" s="48">
        <v>2</v>
      </c>
      <c r="B471" s="48">
        <v>1</v>
      </c>
      <c r="C471" s="48" t="s">
        <v>505</v>
      </c>
      <c r="D471" s="48">
        <f t="shared" si="57"/>
        <v>5</v>
      </c>
      <c r="E471" s="48">
        <f t="shared" si="58"/>
        <v>5</v>
      </c>
      <c r="G471" s="48" t="s">
        <v>503</v>
      </c>
      <c r="H471" s="48">
        <f t="shared" si="59"/>
        <v>1</v>
      </c>
      <c r="I471" s="48">
        <f t="shared" si="60"/>
        <v>1</v>
      </c>
      <c r="K471" s="48" t="s">
        <v>501</v>
      </c>
      <c r="L471" s="48">
        <f t="shared" si="61"/>
        <v>0</v>
      </c>
      <c r="M471" s="48">
        <f t="shared" si="62"/>
        <v>0</v>
      </c>
      <c r="O471" s="48" t="s">
        <v>502</v>
      </c>
      <c r="P471" s="48">
        <f t="shared" si="63"/>
        <v>0</v>
      </c>
      <c r="Q471" s="48">
        <f t="shared" si="64"/>
        <v>0</v>
      </c>
      <c r="S471" s="48" t="s">
        <v>507</v>
      </c>
      <c r="T471" s="48">
        <f t="shared" si="65"/>
        <v>0</v>
      </c>
      <c r="U471" s="48">
        <f t="shared" si="66"/>
        <v>0</v>
      </c>
      <c r="W471" s="48" t="s">
        <v>506</v>
      </c>
      <c r="X471" s="48">
        <f t="shared" si="67"/>
        <v>0</v>
      </c>
      <c r="Y471" s="48">
        <f t="shared" si="68"/>
        <v>0</v>
      </c>
      <c r="AA471" s="48" t="s">
        <v>510</v>
      </c>
      <c r="AB471" s="48">
        <f t="shared" si="69"/>
        <v>0</v>
      </c>
      <c r="AC471" s="48">
        <f t="shared" si="70"/>
        <v>0</v>
      </c>
      <c r="AE471" s="48" t="s">
        <v>509</v>
      </c>
      <c r="AF471" s="48">
        <f t="shared" si="71"/>
        <v>0</v>
      </c>
      <c r="AG471" s="48">
        <f t="shared" si="72"/>
        <v>0</v>
      </c>
      <c r="AI471" s="48" t="s">
        <v>504</v>
      </c>
      <c r="AJ471" s="48">
        <f t="shared" si="73"/>
        <v>0</v>
      </c>
      <c r="AK471" s="48">
        <f t="shared" si="74"/>
        <v>0</v>
      </c>
      <c r="AM471" s="48" t="s">
        <v>508</v>
      </c>
      <c r="AN471" s="48">
        <f t="shared" si="75"/>
        <v>0</v>
      </c>
      <c r="AO471" s="48">
        <f t="shared" si="76"/>
        <v>0</v>
      </c>
    </row>
    <row r="472" spans="1:41" outlineLevel="1" x14ac:dyDescent="0.2">
      <c r="A472" s="48">
        <v>2</v>
      </c>
      <c r="B472" s="48">
        <v>2</v>
      </c>
      <c r="C472" s="48" t="s">
        <v>505</v>
      </c>
      <c r="D472" s="48">
        <f t="shared" si="57"/>
        <v>5</v>
      </c>
      <c r="E472" s="48">
        <f t="shared" si="58"/>
        <v>5</v>
      </c>
      <c r="G472" s="48" t="s">
        <v>503</v>
      </c>
      <c r="H472" s="48">
        <f t="shared" si="59"/>
        <v>1</v>
      </c>
      <c r="I472" s="48">
        <f t="shared" si="60"/>
        <v>1</v>
      </c>
      <c r="K472" s="48" t="s">
        <v>501</v>
      </c>
      <c r="L472" s="48">
        <f t="shared" si="61"/>
        <v>0</v>
      </c>
      <c r="M472" s="48">
        <f t="shared" si="62"/>
        <v>0</v>
      </c>
      <c r="O472" s="48" t="s">
        <v>502</v>
      </c>
      <c r="P472" s="48">
        <f t="shared" si="63"/>
        <v>0</v>
      </c>
      <c r="Q472" s="48">
        <f t="shared" si="64"/>
        <v>0</v>
      </c>
      <c r="S472" s="48" t="s">
        <v>507</v>
      </c>
      <c r="T472" s="48">
        <f t="shared" si="65"/>
        <v>0</v>
      </c>
      <c r="U472" s="48">
        <f t="shared" si="66"/>
        <v>0</v>
      </c>
      <c r="W472" s="48" t="s">
        <v>506</v>
      </c>
      <c r="X472" s="48">
        <f t="shared" si="67"/>
        <v>0</v>
      </c>
      <c r="Y472" s="48">
        <f t="shared" si="68"/>
        <v>0</v>
      </c>
      <c r="AA472" s="48" t="s">
        <v>510</v>
      </c>
      <c r="AB472" s="48">
        <f t="shared" si="69"/>
        <v>0</v>
      </c>
      <c r="AC472" s="48">
        <f t="shared" si="70"/>
        <v>0</v>
      </c>
      <c r="AE472" s="48" t="s">
        <v>509</v>
      </c>
      <c r="AF472" s="48">
        <f t="shared" si="71"/>
        <v>0</v>
      </c>
      <c r="AG472" s="48">
        <f t="shared" si="72"/>
        <v>0</v>
      </c>
      <c r="AI472" s="48" t="s">
        <v>504</v>
      </c>
      <c r="AJ472" s="48">
        <f t="shared" si="73"/>
        <v>0</v>
      </c>
      <c r="AK472" s="48">
        <f t="shared" si="74"/>
        <v>0</v>
      </c>
      <c r="AM472" s="48" t="s">
        <v>508</v>
      </c>
      <c r="AN472" s="48">
        <f t="shared" si="75"/>
        <v>0</v>
      </c>
      <c r="AO472" s="48">
        <f t="shared" si="76"/>
        <v>0</v>
      </c>
    </row>
    <row r="473" spans="1:41" outlineLevel="1" x14ac:dyDescent="0.2">
      <c r="A473" s="48">
        <v>2</v>
      </c>
      <c r="B473" s="48">
        <v>3</v>
      </c>
      <c r="C473" s="48" t="s">
        <v>505</v>
      </c>
      <c r="D473" s="48">
        <f t="shared" si="57"/>
        <v>5</v>
      </c>
      <c r="E473" s="48">
        <f t="shared" si="58"/>
        <v>5</v>
      </c>
      <c r="G473" s="48" t="s">
        <v>503</v>
      </c>
      <c r="H473" s="48">
        <f t="shared" si="59"/>
        <v>1</v>
      </c>
      <c r="I473" s="48">
        <f t="shared" si="60"/>
        <v>1</v>
      </c>
      <c r="K473" s="48" t="s">
        <v>501</v>
      </c>
      <c r="L473" s="48">
        <f t="shared" si="61"/>
        <v>0</v>
      </c>
      <c r="M473" s="48">
        <f t="shared" si="62"/>
        <v>0</v>
      </c>
      <c r="O473" s="48" t="s">
        <v>502</v>
      </c>
      <c r="P473" s="48">
        <f t="shared" si="63"/>
        <v>0</v>
      </c>
      <c r="Q473" s="48">
        <f t="shared" si="64"/>
        <v>0</v>
      </c>
      <c r="S473" s="48" t="s">
        <v>507</v>
      </c>
      <c r="T473" s="48">
        <f t="shared" si="65"/>
        <v>0</v>
      </c>
      <c r="U473" s="48">
        <f t="shared" si="66"/>
        <v>0</v>
      </c>
      <c r="W473" s="48" t="s">
        <v>506</v>
      </c>
      <c r="X473" s="48">
        <f t="shared" si="67"/>
        <v>0</v>
      </c>
      <c r="Y473" s="48">
        <f t="shared" si="68"/>
        <v>0</v>
      </c>
      <c r="AA473" s="48" t="s">
        <v>510</v>
      </c>
      <c r="AB473" s="48">
        <f t="shared" si="69"/>
        <v>0</v>
      </c>
      <c r="AC473" s="48">
        <f t="shared" si="70"/>
        <v>0</v>
      </c>
      <c r="AE473" s="48" t="s">
        <v>509</v>
      </c>
      <c r="AF473" s="48">
        <f t="shared" si="71"/>
        <v>0</v>
      </c>
      <c r="AG473" s="48">
        <f t="shared" si="72"/>
        <v>0</v>
      </c>
      <c r="AI473" s="48" t="s">
        <v>504</v>
      </c>
      <c r="AJ473" s="48">
        <f t="shared" si="73"/>
        <v>0</v>
      </c>
      <c r="AK473" s="48">
        <f t="shared" si="74"/>
        <v>0</v>
      </c>
      <c r="AM473" s="48" t="s">
        <v>508</v>
      </c>
      <c r="AN473" s="48">
        <f t="shared" si="75"/>
        <v>0</v>
      </c>
      <c r="AO473" s="48">
        <f t="shared" si="76"/>
        <v>0</v>
      </c>
    </row>
    <row r="474" spans="1:41" outlineLevel="1" x14ac:dyDescent="0.2">
      <c r="A474" s="48">
        <v>2</v>
      </c>
      <c r="B474" s="48">
        <v>4</v>
      </c>
      <c r="C474" s="48" t="s">
        <v>505</v>
      </c>
      <c r="D474" s="48">
        <f t="shared" si="57"/>
        <v>5</v>
      </c>
      <c r="E474" s="48">
        <f t="shared" si="58"/>
        <v>5</v>
      </c>
      <c r="G474" s="48" t="s">
        <v>503</v>
      </c>
      <c r="H474" s="48">
        <f t="shared" si="59"/>
        <v>1</v>
      </c>
      <c r="I474" s="48">
        <f t="shared" si="60"/>
        <v>1</v>
      </c>
      <c r="K474" s="48" t="s">
        <v>501</v>
      </c>
      <c r="L474" s="48">
        <f t="shared" si="61"/>
        <v>0</v>
      </c>
      <c r="M474" s="48">
        <f t="shared" si="62"/>
        <v>0</v>
      </c>
      <c r="O474" s="48" t="s">
        <v>502</v>
      </c>
      <c r="P474" s="48">
        <f t="shared" si="63"/>
        <v>0</v>
      </c>
      <c r="Q474" s="48">
        <f t="shared" si="64"/>
        <v>0</v>
      </c>
      <c r="S474" s="48" t="s">
        <v>507</v>
      </c>
      <c r="T474" s="48">
        <f t="shared" si="65"/>
        <v>0</v>
      </c>
      <c r="U474" s="48">
        <f t="shared" si="66"/>
        <v>0</v>
      </c>
      <c r="W474" s="48" t="s">
        <v>506</v>
      </c>
      <c r="X474" s="48">
        <f t="shared" si="67"/>
        <v>0</v>
      </c>
      <c r="Y474" s="48">
        <f t="shared" si="68"/>
        <v>0</v>
      </c>
      <c r="AA474" s="48" t="s">
        <v>510</v>
      </c>
      <c r="AB474" s="48">
        <f t="shared" si="69"/>
        <v>0</v>
      </c>
      <c r="AC474" s="48">
        <f t="shared" si="70"/>
        <v>0</v>
      </c>
      <c r="AE474" s="48" t="s">
        <v>509</v>
      </c>
      <c r="AF474" s="48">
        <f t="shared" si="71"/>
        <v>0</v>
      </c>
      <c r="AG474" s="48">
        <f t="shared" si="72"/>
        <v>0</v>
      </c>
      <c r="AI474" s="48" t="s">
        <v>504</v>
      </c>
      <c r="AJ474" s="48">
        <f t="shared" si="73"/>
        <v>0</v>
      </c>
      <c r="AK474" s="48">
        <f t="shared" si="74"/>
        <v>0</v>
      </c>
      <c r="AM474" s="48" t="s">
        <v>508</v>
      </c>
      <c r="AN474" s="48">
        <f t="shared" si="75"/>
        <v>0</v>
      </c>
      <c r="AO474" s="48">
        <f t="shared" si="76"/>
        <v>0</v>
      </c>
    </row>
    <row r="475" spans="1:41" outlineLevel="1" x14ac:dyDescent="0.2">
      <c r="A475" s="48">
        <v>2</v>
      </c>
      <c r="B475" s="48">
        <v>5</v>
      </c>
      <c r="C475" s="48" t="s">
        <v>505</v>
      </c>
      <c r="D475" s="48">
        <f t="shared" si="57"/>
        <v>5</v>
      </c>
      <c r="E475" s="48">
        <f t="shared" si="58"/>
        <v>5</v>
      </c>
      <c r="G475" s="48" t="s">
        <v>503</v>
      </c>
      <c r="H475" s="48">
        <f t="shared" si="59"/>
        <v>1</v>
      </c>
      <c r="I475" s="48">
        <f t="shared" si="60"/>
        <v>1</v>
      </c>
      <c r="K475" s="48" t="s">
        <v>501</v>
      </c>
      <c r="L475" s="48">
        <f t="shared" si="61"/>
        <v>0</v>
      </c>
      <c r="M475" s="48">
        <f t="shared" si="62"/>
        <v>0</v>
      </c>
      <c r="O475" s="48" t="s">
        <v>502</v>
      </c>
      <c r="P475" s="48">
        <f t="shared" si="63"/>
        <v>0</v>
      </c>
      <c r="Q475" s="48">
        <f t="shared" si="64"/>
        <v>0</v>
      </c>
      <c r="S475" s="48" t="s">
        <v>507</v>
      </c>
      <c r="T475" s="48">
        <f t="shared" si="65"/>
        <v>0</v>
      </c>
      <c r="U475" s="48">
        <f t="shared" si="66"/>
        <v>0</v>
      </c>
      <c r="W475" s="48" t="s">
        <v>506</v>
      </c>
      <c r="X475" s="48">
        <f t="shared" si="67"/>
        <v>0</v>
      </c>
      <c r="Y475" s="48">
        <f t="shared" si="68"/>
        <v>0</v>
      </c>
      <c r="AA475" s="48" t="s">
        <v>510</v>
      </c>
      <c r="AB475" s="48">
        <f t="shared" si="69"/>
        <v>0</v>
      </c>
      <c r="AC475" s="48">
        <f t="shared" si="70"/>
        <v>0</v>
      </c>
      <c r="AE475" s="48" t="s">
        <v>509</v>
      </c>
      <c r="AF475" s="48">
        <f t="shared" si="71"/>
        <v>0</v>
      </c>
      <c r="AG475" s="48">
        <f t="shared" si="72"/>
        <v>0</v>
      </c>
      <c r="AI475" s="48" t="s">
        <v>504</v>
      </c>
      <c r="AJ475" s="48">
        <f t="shared" si="73"/>
        <v>0</v>
      </c>
      <c r="AK475" s="48">
        <f t="shared" si="74"/>
        <v>0</v>
      </c>
      <c r="AM475" s="48" t="s">
        <v>508</v>
      </c>
      <c r="AN475" s="48">
        <f t="shared" si="75"/>
        <v>0</v>
      </c>
      <c r="AO475" s="48">
        <f t="shared" si="76"/>
        <v>0</v>
      </c>
    </row>
    <row r="476" spans="1:41" outlineLevel="1" x14ac:dyDescent="0.2">
      <c r="A476" s="48">
        <v>2</v>
      </c>
      <c r="B476" s="48">
        <v>6</v>
      </c>
      <c r="C476" s="48" t="s">
        <v>505</v>
      </c>
      <c r="D476" s="48">
        <f t="shared" si="57"/>
        <v>5</v>
      </c>
      <c r="E476" s="48">
        <f t="shared" si="58"/>
        <v>8</v>
      </c>
      <c r="G476" s="48" t="s">
        <v>503</v>
      </c>
      <c r="H476" s="48">
        <f t="shared" si="59"/>
        <v>1</v>
      </c>
      <c r="I476" s="48">
        <f t="shared" si="60"/>
        <v>1</v>
      </c>
      <c r="K476" s="48" t="s">
        <v>501</v>
      </c>
      <c r="L476" s="48">
        <f t="shared" si="61"/>
        <v>0</v>
      </c>
      <c r="M476" s="48">
        <f t="shared" si="62"/>
        <v>0</v>
      </c>
      <c r="O476" s="48" t="s">
        <v>502</v>
      </c>
      <c r="P476" s="48">
        <f t="shared" si="63"/>
        <v>0</v>
      </c>
      <c r="Q476" s="48">
        <f t="shared" si="64"/>
        <v>0</v>
      </c>
      <c r="S476" s="48" t="s">
        <v>507</v>
      </c>
      <c r="T476" s="48">
        <f t="shared" si="65"/>
        <v>0</v>
      </c>
      <c r="U476" s="48">
        <f t="shared" si="66"/>
        <v>0</v>
      </c>
      <c r="W476" s="48" t="s">
        <v>506</v>
      </c>
      <c r="X476" s="48">
        <f t="shared" si="67"/>
        <v>0</v>
      </c>
      <c r="Y476" s="48">
        <f t="shared" si="68"/>
        <v>0</v>
      </c>
      <c r="AA476" s="48" t="s">
        <v>510</v>
      </c>
      <c r="AB476" s="48">
        <f t="shared" si="69"/>
        <v>0</v>
      </c>
      <c r="AC476" s="48">
        <f t="shared" si="70"/>
        <v>0</v>
      </c>
      <c r="AE476" s="48" t="s">
        <v>509</v>
      </c>
      <c r="AF476" s="48">
        <f t="shared" si="71"/>
        <v>0</v>
      </c>
      <c r="AG476" s="48">
        <f t="shared" si="72"/>
        <v>0</v>
      </c>
      <c r="AI476" s="48" t="s">
        <v>504</v>
      </c>
      <c r="AJ476" s="48">
        <f t="shared" si="73"/>
        <v>0</v>
      </c>
      <c r="AK476" s="48">
        <f t="shared" si="74"/>
        <v>0</v>
      </c>
      <c r="AM476" s="48" t="s">
        <v>508</v>
      </c>
      <c r="AN476" s="48">
        <f t="shared" si="75"/>
        <v>0</v>
      </c>
      <c r="AO476" s="48">
        <f t="shared" si="76"/>
        <v>0</v>
      </c>
    </row>
    <row r="477" spans="1:41" outlineLevel="1" x14ac:dyDescent="0.2">
      <c r="A477" s="48">
        <v>2</v>
      </c>
      <c r="B477" s="48">
        <v>7</v>
      </c>
      <c r="C477" s="48" t="s">
        <v>505</v>
      </c>
      <c r="D477" s="48">
        <f t="shared" si="57"/>
        <v>5</v>
      </c>
      <c r="E477" s="48">
        <f t="shared" si="58"/>
        <v>6</v>
      </c>
      <c r="G477" s="48" t="s">
        <v>503</v>
      </c>
      <c r="H477" s="48">
        <f t="shared" si="59"/>
        <v>1</v>
      </c>
      <c r="I477" s="48">
        <f t="shared" si="60"/>
        <v>1</v>
      </c>
      <c r="K477" s="48" t="s">
        <v>501</v>
      </c>
      <c r="L477" s="48">
        <f t="shared" si="61"/>
        <v>1</v>
      </c>
      <c r="M477" s="48">
        <f t="shared" si="62"/>
        <v>0</v>
      </c>
      <c r="O477" s="48" t="s">
        <v>502</v>
      </c>
      <c r="P477" s="48">
        <f t="shared" si="63"/>
        <v>0</v>
      </c>
      <c r="Q477" s="48">
        <f t="shared" si="64"/>
        <v>0</v>
      </c>
      <c r="S477" s="48" t="s">
        <v>507</v>
      </c>
      <c r="T477" s="48">
        <f t="shared" si="65"/>
        <v>1</v>
      </c>
      <c r="U477" s="48">
        <f t="shared" si="66"/>
        <v>0</v>
      </c>
      <c r="W477" s="48" t="s">
        <v>506</v>
      </c>
      <c r="X477" s="48">
        <f t="shared" si="67"/>
        <v>0</v>
      </c>
      <c r="Y477" s="48">
        <f t="shared" si="68"/>
        <v>0</v>
      </c>
      <c r="AA477" s="48" t="s">
        <v>510</v>
      </c>
      <c r="AB477" s="48">
        <f t="shared" si="69"/>
        <v>1</v>
      </c>
      <c r="AC477" s="48">
        <f t="shared" si="70"/>
        <v>0</v>
      </c>
      <c r="AE477" s="48" t="s">
        <v>509</v>
      </c>
      <c r="AF477" s="48">
        <f t="shared" si="71"/>
        <v>0</v>
      </c>
      <c r="AG477" s="48">
        <f t="shared" si="72"/>
        <v>0</v>
      </c>
      <c r="AI477" s="48" t="s">
        <v>504</v>
      </c>
      <c r="AJ477" s="48">
        <f t="shared" si="73"/>
        <v>0</v>
      </c>
      <c r="AK477" s="48">
        <f t="shared" si="74"/>
        <v>0</v>
      </c>
      <c r="AM477" s="48" t="s">
        <v>508</v>
      </c>
      <c r="AN477" s="48">
        <f t="shared" si="75"/>
        <v>0</v>
      </c>
      <c r="AO477" s="48">
        <f t="shared" si="76"/>
        <v>0</v>
      </c>
    </row>
    <row r="478" spans="1:41" outlineLevel="1" x14ac:dyDescent="0.2">
      <c r="A478" s="48">
        <v>2</v>
      </c>
      <c r="B478" s="48">
        <v>8</v>
      </c>
      <c r="C478" s="48" t="s">
        <v>505</v>
      </c>
      <c r="D478" s="48">
        <f t="shared" si="57"/>
        <v>6</v>
      </c>
      <c r="E478" s="48">
        <f t="shared" si="58"/>
        <v>5</v>
      </c>
      <c r="G478" s="48" t="s">
        <v>503</v>
      </c>
      <c r="H478" s="48">
        <f t="shared" si="59"/>
        <v>1</v>
      </c>
      <c r="I478" s="48">
        <f t="shared" si="60"/>
        <v>2</v>
      </c>
      <c r="K478" s="48" t="s">
        <v>501</v>
      </c>
      <c r="L478" s="48">
        <f t="shared" si="61"/>
        <v>0</v>
      </c>
      <c r="M478" s="48">
        <f t="shared" si="62"/>
        <v>1</v>
      </c>
      <c r="O478" s="48" t="s">
        <v>502</v>
      </c>
      <c r="P478" s="48">
        <f t="shared" si="63"/>
        <v>0</v>
      </c>
      <c r="Q478" s="48">
        <f t="shared" si="64"/>
        <v>0</v>
      </c>
      <c r="S478" s="48" t="s">
        <v>507</v>
      </c>
      <c r="T478" s="48">
        <f t="shared" si="65"/>
        <v>1</v>
      </c>
      <c r="U478" s="48">
        <f t="shared" si="66"/>
        <v>1</v>
      </c>
      <c r="W478" s="48" t="s">
        <v>506</v>
      </c>
      <c r="X478" s="48">
        <f t="shared" si="67"/>
        <v>0</v>
      </c>
      <c r="Y478" s="48">
        <f t="shared" si="68"/>
        <v>0</v>
      </c>
      <c r="AA478" s="48" t="s">
        <v>510</v>
      </c>
      <c r="AB478" s="48">
        <f t="shared" si="69"/>
        <v>0</v>
      </c>
      <c r="AC478" s="48">
        <f t="shared" si="70"/>
        <v>1</v>
      </c>
      <c r="AE478" s="48" t="s">
        <v>509</v>
      </c>
      <c r="AF478" s="48">
        <f t="shared" si="71"/>
        <v>0</v>
      </c>
      <c r="AG478" s="48">
        <f t="shared" si="72"/>
        <v>0</v>
      </c>
      <c r="AI478" s="48" t="s">
        <v>504</v>
      </c>
      <c r="AJ478" s="48">
        <f t="shared" si="73"/>
        <v>0</v>
      </c>
      <c r="AK478" s="48">
        <f t="shared" si="74"/>
        <v>0</v>
      </c>
      <c r="AM478" s="48" t="s">
        <v>508</v>
      </c>
      <c r="AN478" s="48">
        <f t="shared" si="75"/>
        <v>0</v>
      </c>
      <c r="AO478" s="48">
        <f t="shared" si="76"/>
        <v>0</v>
      </c>
    </row>
    <row r="479" spans="1:41" outlineLevel="1" x14ac:dyDescent="0.2">
      <c r="A479" s="48">
        <v>2</v>
      </c>
      <c r="B479" s="48">
        <v>9</v>
      </c>
      <c r="C479" s="48" t="s">
        <v>505</v>
      </c>
      <c r="D479" s="48">
        <f t="shared" si="57"/>
        <v>7</v>
      </c>
      <c r="E479" s="48">
        <f t="shared" si="58"/>
        <v>7</v>
      </c>
      <c r="G479" s="48" t="s">
        <v>503</v>
      </c>
      <c r="H479" s="48">
        <f t="shared" si="59"/>
        <v>1</v>
      </c>
      <c r="I479" s="48">
        <f t="shared" si="60"/>
        <v>1</v>
      </c>
      <c r="K479" s="48" t="s">
        <v>501</v>
      </c>
      <c r="L479" s="48">
        <f t="shared" si="61"/>
        <v>0</v>
      </c>
      <c r="M479" s="48">
        <f t="shared" si="62"/>
        <v>0</v>
      </c>
      <c r="O479" s="48" t="s">
        <v>502</v>
      </c>
      <c r="P479" s="48">
        <f t="shared" si="63"/>
        <v>0</v>
      </c>
      <c r="Q479" s="48">
        <f t="shared" si="64"/>
        <v>0</v>
      </c>
      <c r="S479" s="48" t="s">
        <v>507</v>
      </c>
      <c r="T479" s="48">
        <f t="shared" si="65"/>
        <v>0</v>
      </c>
      <c r="U479" s="48">
        <f t="shared" si="66"/>
        <v>1</v>
      </c>
      <c r="W479" s="48" t="s">
        <v>506</v>
      </c>
      <c r="X479" s="48">
        <f t="shared" si="67"/>
        <v>0</v>
      </c>
      <c r="Y479" s="48">
        <f t="shared" si="68"/>
        <v>0</v>
      </c>
      <c r="AA479" s="48" t="s">
        <v>510</v>
      </c>
      <c r="AB479" s="48">
        <f t="shared" si="69"/>
        <v>0</v>
      </c>
      <c r="AC479" s="48">
        <f t="shared" si="70"/>
        <v>0</v>
      </c>
      <c r="AE479" s="48" t="s">
        <v>509</v>
      </c>
      <c r="AF479" s="48">
        <f t="shared" si="71"/>
        <v>1</v>
      </c>
      <c r="AG479" s="48">
        <f t="shared" si="72"/>
        <v>0</v>
      </c>
      <c r="AI479" s="48" t="s">
        <v>504</v>
      </c>
      <c r="AJ479" s="48">
        <f t="shared" si="73"/>
        <v>0</v>
      </c>
      <c r="AK479" s="48">
        <f t="shared" si="74"/>
        <v>0</v>
      </c>
      <c r="AM479" s="48" t="s">
        <v>508</v>
      </c>
      <c r="AN479" s="48">
        <f t="shared" si="75"/>
        <v>0</v>
      </c>
      <c r="AO479" s="48">
        <f t="shared" si="76"/>
        <v>0</v>
      </c>
    </row>
    <row r="480" spans="1:41" outlineLevel="1" x14ac:dyDescent="0.2">
      <c r="A480" s="48">
        <v>2</v>
      </c>
      <c r="B480" s="48">
        <v>10</v>
      </c>
      <c r="C480" s="48" t="s">
        <v>505</v>
      </c>
      <c r="D480" s="48">
        <f t="shared" si="57"/>
        <v>6</v>
      </c>
      <c r="E480" s="48">
        <f t="shared" si="58"/>
        <v>7</v>
      </c>
      <c r="G480" s="48" t="s">
        <v>503</v>
      </c>
      <c r="H480" s="48">
        <f t="shared" si="59"/>
        <v>1</v>
      </c>
      <c r="I480" s="48">
        <f t="shared" si="60"/>
        <v>1</v>
      </c>
      <c r="K480" s="48" t="s">
        <v>501</v>
      </c>
      <c r="L480" s="48">
        <f t="shared" si="61"/>
        <v>0</v>
      </c>
      <c r="M480" s="48">
        <f t="shared" si="62"/>
        <v>0</v>
      </c>
      <c r="O480" s="48" t="s">
        <v>502</v>
      </c>
      <c r="P480" s="48">
        <f t="shared" si="63"/>
        <v>0</v>
      </c>
      <c r="Q480" s="48">
        <f t="shared" si="64"/>
        <v>0</v>
      </c>
      <c r="S480" s="48" t="s">
        <v>507</v>
      </c>
      <c r="T480" s="48">
        <f t="shared" si="65"/>
        <v>2</v>
      </c>
      <c r="U480" s="48">
        <f t="shared" si="66"/>
        <v>1</v>
      </c>
      <c r="W480" s="48" t="s">
        <v>506</v>
      </c>
      <c r="X480" s="48">
        <f t="shared" si="67"/>
        <v>0</v>
      </c>
      <c r="Y480" s="48">
        <f t="shared" si="68"/>
        <v>0</v>
      </c>
      <c r="AA480" s="48" t="s">
        <v>510</v>
      </c>
      <c r="AB480" s="48">
        <f t="shared" si="69"/>
        <v>0</v>
      </c>
      <c r="AC480" s="48">
        <f t="shared" si="70"/>
        <v>0</v>
      </c>
      <c r="AE480" s="48" t="s">
        <v>509</v>
      </c>
      <c r="AF480" s="48">
        <f t="shared" si="71"/>
        <v>0</v>
      </c>
      <c r="AG480" s="48">
        <f t="shared" si="72"/>
        <v>1</v>
      </c>
      <c r="AI480" s="48" t="s">
        <v>504</v>
      </c>
      <c r="AJ480" s="48">
        <f t="shared" si="73"/>
        <v>0</v>
      </c>
      <c r="AK480" s="48">
        <f t="shared" si="74"/>
        <v>0</v>
      </c>
      <c r="AM480" s="48" t="s">
        <v>508</v>
      </c>
      <c r="AN480" s="48">
        <f t="shared" si="75"/>
        <v>0</v>
      </c>
      <c r="AO480" s="48">
        <f t="shared" si="76"/>
        <v>0</v>
      </c>
    </row>
    <row r="481" spans="1:41" outlineLevel="1" x14ac:dyDescent="0.2">
      <c r="A481" s="48">
        <v>2</v>
      </c>
      <c r="B481" s="48">
        <v>11</v>
      </c>
      <c r="C481" s="48" t="s">
        <v>505</v>
      </c>
      <c r="D481" s="48">
        <f t="shared" si="57"/>
        <v>6</v>
      </c>
      <c r="E481" s="48">
        <f t="shared" si="58"/>
        <v>5</v>
      </c>
      <c r="G481" s="48" t="s">
        <v>503</v>
      </c>
      <c r="H481" s="48">
        <f t="shared" si="59"/>
        <v>2</v>
      </c>
      <c r="I481" s="48">
        <f t="shared" si="60"/>
        <v>2</v>
      </c>
      <c r="K481" s="48" t="s">
        <v>501</v>
      </c>
      <c r="L481" s="48">
        <f t="shared" si="61"/>
        <v>0</v>
      </c>
      <c r="M481" s="48">
        <f t="shared" si="62"/>
        <v>0</v>
      </c>
      <c r="O481" s="48" t="s">
        <v>502</v>
      </c>
      <c r="P481" s="48">
        <f t="shared" si="63"/>
        <v>0</v>
      </c>
      <c r="Q481" s="48">
        <f t="shared" si="64"/>
        <v>0</v>
      </c>
      <c r="S481" s="48" t="s">
        <v>507</v>
      </c>
      <c r="T481" s="48">
        <f t="shared" si="65"/>
        <v>2</v>
      </c>
      <c r="U481" s="48">
        <f t="shared" si="66"/>
        <v>2</v>
      </c>
      <c r="W481" s="48" t="s">
        <v>506</v>
      </c>
      <c r="X481" s="48">
        <f t="shared" si="67"/>
        <v>0</v>
      </c>
      <c r="Y481" s="48">
        <f t="shared" si="68"/>
        <v>0</v>
      </c>
      <c r="AA481" s="48" t="s">
        <v>510</v>
      </c>
      <c r="AB481" s="48">
        <f t="shared" si="69"/>
        <v>0</v>
      </c>
      <c r="AC481" s="48">
        <f t="shared" si="70"/>
        <v>0</v>
      </c>
      <c r="AE481" s="48" t="s">
        <v>509</v>
      </c>
      <c r="AF481" s="48">
        <f t="shared" si="71"/>
        <v>0</v>
      </c>
      <c r="AG481" s="48">
        <f t="shared" si="72"/>
        <v>0</v>
      </c>
      <c r="AI481" s="48" t="s">
        <v>504</v>
      </c>
      <c r="AJ481" s="48">
        <f t="shared" si="73"/>
        <v>0</v>
      </c>
      <c r="AK481" s="48">
        <f t="shared" si="74"/>
        <v>0</v>
      </c>
      <c r="AM481" s="48" t="s">
        <v>508</v>
      </c>
      <c r="AN481" s="48">
        <f t="shared" si="75"/>
        <v>0</v>
      </c>
      <c r="AO481" s="48">
        <f t="shared" si="76"/>
        <v>0</v>
      </c>
    </row>
    <row r="482" spans="1:41" outlineLevel="1" x14ac:dyDescent="0.2">
      <c r="A482" s="48">
        <v>2</v>
      </c>
      <c r="B482" s="48">
        <v>12</v>
      </c>
      <c r="C482" s="48" t="s">
        <v>505</v>
      </c>
      <c r="D482" s="48">
        <f t="shared" si="57"/>
        <v>6</v>
      </c>
      <c r="E482" s="48">
        <f t="shared" si="58"/>
        <v>6</v>
      </c>
      <c r="G482" s="48" t="s">
        <v>503</v>
      </c>
      <c r="H482" s="48">
        <f t="shared" si="59"/>
        <v>1</v>
      </c>
      <c r="I482" s="48">
        <f t="shared" si="60"/>
        <v>1</v>
      </c>
      <c r="K482" s="48" t="s">
        <v>501</v>
      </c>
      <c r="L482" s="48">
        <f t="shared" si="61"/>
        <v>0</v>
      </c>
      <c r="M482" s="48">
        <f t="shared" si="62"/>
        <v>0</v>
      </c>
      <c r="O482" s="48" t="s">
        <v>502</v>
      </c>
      <c r="P482" s="48">
        <f t="shared" si="63"/>
        <v>0</v>
      </c>
      <c r="Q482" s="48">
        <f t="shared" si="64"/>
        <v>0</v>
      </c>
      <c r="S482" s="48" t="s">
        <v>507</v>
      </c>
      <c r="T482" s="48">
        <f t="shared" si="65"/>
        <v>0</v>
      </c>
      <c r="U482" s="48">
        <f t="shared" si="66"/>
        <v>1</v>
      </c>
      <c r="W482" s="48" t="s">
        <v>506</v>
      </c>
      <c r="X482" s="48">
        <f t="shared" si="67"/>
        <v>1</v>
      </c>
      <c r="Y482" s="48">
        <f t="shared" si="68"/>
        <v>1</v>
      </c>
      <c r="AA482" s="48" t="s">
        <v>510</v>
      </c>
      <c r="AB482" s="48">
        <f t="shared" si="69"/>
        <v>0</v>
      </c>
      <c r="AC482" s="48">
        <f t="shared" si="70"/>
        <v>0</v>
      </c>
      <c r="AE482" s="48" t="s">
        <v>509</v>
      </c>
      <c r="AF482" s="48">
        <f t="shared" si="71"/>
        <v>0</v>
      </c>
      <c r="AG482" s="48">
        <f t="shared" si="72"/>
        <v>0</v>
      </c>
      <c r="AI482" s="48" t="s">
        <v>504</v>
      </c>
      <c r="AJ482" s="48">
        <f t="shared" si="73"/>
        <v>0</v>
      </c>
      <c r="AK482" s="48">
        <f t="shared" si="74"/>
        <v>0</v>
      </c>
      <c r="AM482" s="48" t="s">
        <v>508</v>
      </c>
      <c r="AN482" s="48">
        <f t="shared" si="75"/>
        <v>0</v>
      </c>
      <c r="AO482" s="48">
        <f t="shared" si="76"/>
        <v>0</v>
      </c>
    </row>
    <row r="483" spans="1:41" outlineLevel="1" x14ac:dyDescent="0.2">
      <c r="A483" s="48">
        <v>2</v>
      </c>
      <c r="B483" s="48">
        <v>13</v>
      </c>
      <c r="C483" s="48" t="s">
        <v>505</v>
      </c>
      <c r="D483" s="48">
        <f t="shared" si="57"/>
        <v>5</v>
      </c>
      <c r="E483" s="48">
        <f t="shared" si="58"/>
        <v>6</v>
      </c>
      <c r="G483" s="48" t="s">
        <v>503</v>
      </c>
      <c r="H483" s="48">
        <f t="shared" si="59"/>
        <v>1</v>
      </c>
      <c r="I483" s="48">
        <f t="shared" si="60"/>
        <v>1</v>
      </c>
      <c r="K483" s="48" t="s">
        <v>501</v>
      </c>
      <c r="L483" s="48">
        <f t="shared" si="61"/>
        <v>0</v>
      </c>
      <c r="M483" s="48">
        <f t="shared" si="62"/>
        <v>0</v>
      </c>
      <c r="O483" s="48" t="s">
        <v>502</v>
      </c>
      <c r="P483" s="48">
        <f t="shared" si="63"/>
        <v>1</v>
      </c>
      <c r="Q483" s="48">
        <f t="shared" si="64"/>
        <v>1</v>
      </c>
      <c r="S483" s="48" t="s">
        <v>507</v>
      </c>
      <c r="T483" s="48">
        <f t="shared" si="65"/>
        <v>1</v>
      </c>
      <c r="U483" s="48">
        <f t="shared" si="66"/>
        <v>1</v>
      </c>
      <c r="W483" s="48" t="s">
        <v>506</v>
      </c>
      <c r="X483" s="48">
        <f t="shared" si="67"/>
        <v>1</v>
      </c>
      <c r="Y483" s="48">
        <f t="shared" si="68"/>
        <v>1</v>
      </c>
      <c r="AA483" s="48" t="s">
        <v>510</v>
      </c>
      <c r="AB483" s="48">
        <f t="shared" si="69"/>
        <v>0</v>
      </c>
      <c r="AC483" s="48">
        <f t="shared" si="70"/>
        <v>0</v>
      </c>
      <c r="AE483" s="48" t="s">
        <v>509</v>
      </c>
      <c r="AF483" s="48">
        <f t="shared" si="71"/>
        <v>0</v>
      </c>
      <c r="AG483" s="48">
        <f t="shared" si="72"/>
        <v>0</v>
      </c>
      <c r="AI483" s="48" t="s">
        <v>504</v>
      </c>
      <c r="AJ483" s="48">
        <f t="shared" si="73"/>
        <v>1</v>
      </c>
      <c r="AK483" s="48">
        <f t="shared" si="74"/>
        <v>0</v>
      </c>
      <c r="AM483" s="48" t="s">
        <v>508</v>
      </c>
      <c r="AN483" s="48">
        <f t="shared" si="75"/>
        <v>0</v>
      </c>
      <c r="AO483" s="48">
        <f t="shared" si="76"/>
        <v>0</v>
      </c>
    </row>
    <row r="484" spans="1:41" outlineLevel="1" x14ac:dyDescent="0.2">
      <c r="A484" s="48">
        <v>2</v>
      </c>
      <c r="B484" s="48">
        <v>14</v>
      </c>
      <c r="C484" s="48" t="s">
        <v>505</v>
      </c>
      <c r="D484" s="48">
        <f t="shared" si="57"/>
        <v>6</v>
      </c>
      <c r="E484" s="48">
        <f t="shared" si="58"/>
        <v>5</v>
      </c>
      <c r="G484" s="48" t="s">
        <v>503</v>
      </c>
      <c r="H484" s="48">
        <f t="shared" si="59"/>
        <v>2</v>
      </c>
      <c r="I484" s="48">
        <f t="shared" si="60"/>
        <v>2</v>
      </c>
      <c r="K484" s="48" t="s">
        <v>501</v>
      </c>
      <c r="L484" s="48">
        <f t="shared" si="61"/>
        <v>0</v>
      </c>
      <c r="M484" s="48">
        <f t="shared" si="62"/>
        <v>0</v>
      </c>
      <c r="O484" s="48" t="s">
        <v>502</v>
      </c>
      <c r="P484" s="48">
        <f t="shared" si="63"/>
        <v>0</v>
      </c>
      <c r="Q484" s="48">
        <f t="shared" si="64"/>
        <v>0</v>
      </c>
      <c r="S484" s="48" t="s">
        <v>507</v>
      </c>
      <c r="T484" s="48">
        <f t="shared" si="65"/>
        <v>2</v>
      </c>
      <c r="U484" s="48">
        <f t="shared" si="66"/>
        <v>2</v>
      </c>
      <c r="W484" s="48" t="s">
        <v>506</v>
      </c>
      <c r="X484" s="48">
        <f t="shared" si="67"/>
        <v>0</v>
      </c>
      <c r="Y484" s="48">
        <f t="shared" si="68"/>
        <v>0</v>
      </c>
      <c r="AA484" s="48" t="s">
        <v>510</v>
      </c>
      <c r="AB484" s="48">
        <f t="shared" si="69"/>
        <v>0</v>
      </c>
      <c r="AC484" s="48">
        <f t="shared" si="70"/>
        <v>0</v>
      </c>
      <c r="AE484" s="48" t="s">
        <v>509</v>
      </c>
      <c r="AF484" s="48">
        <f t="shared" si="71"/>
        <v>0</v>
      </c>
      <c r="AG484" s="48">
        <f t="shared" si="72"/>
        <v>0</v>
      </c>
      <c r="AI484" s="48" t="s">
        <v>504</v>
      </c>
      <c r="AJ484" s="48">
        <f t="shared" si="73"/>
        <v>0</v>
      </c>
      <c r="AK484" s="48">
        <f t="shared" si="74"/>
        <v>1</v>
      </c>
      <c r="AM484" s="48" t="s">
        <v>508</v>
      </c>
      <c r="AN484" s="48">
        <f t="shared" si="75"/>
        <v>0</v>
      </c>
      <c r="AO484" s="48">
        <f t="shared" si="76"/>
        <v>0</v>
      </c>
    </row>
    <row r="485" spans="1:41" outlineLevel="1" x14ac:dyDescent="0.2">
      <c r="A485" s="48">
        <v>2</v>
      </c>
      <c r="B485" s="48">
        <v>15</v>
      </c>
      <c r="C485" s="48" t="s">
        <v>505</v>
      </c>
      <c r="D485" s="48">
        <f t="shared" si="57"/>
        <v>6</v>
      </c>
      <c r="E485" s="48">
        <f t="shared" si="58"/>
        <v>6</v>
      </c>
      <c r="G485" s="48" t="s">
        <v>503</v>
      </c>
      <c r="H485" s="48">
        <f t="shared" si="59"/>
        <v>1</v>
      </c>
      <c r="I485" s="48">
        <f t="shared" si="60"/>
        <v>1</v>
      </c>
      <c r="K485" s="48" t="s">
        <v>501</v>
      </c>
      <c r="L485" s="48">
        <f t="shared" si="61"/>
        <v>0</v>
      </c>
      <c r="M485" s="48">
        <f t="shared" si="62"/>
        <v>0</v>
      </c>
      <c r="O485" s="48" t="s">
        <v>502</v>
      </c>
      <c r="P485" s="48">
        <f t="shared" si="63"/>
        <v>0</v>
      </c>
      <c r="Q485" s="48">
        <f t="shared" si="64"/>
        <v>0</v>
      </c>
      <c r="S485" s="48" t="s">
        <v>507</v>
      </c>
      <c r="T485" s="48">
        <f t="shared" si="65"/>
        <v>0</v>
      </c>
      <c r="U485" s="48">
        <f t="shared" si="66"/>
        <v>0</v>
      </c>
      <c r="W485" s="48" t="s">
        <v>506</v>
      </c>
      <c r="X485" s="48">
        <f t="shared" si="67"/>
        <v>1</v>
      </c>
      <c r="Y485" s="48">
        <f t="shared" si="68"/>
        <v>1</v>
      </c>
      <c r="AA485" s="48" t="s">
        <v>510</v>
      </c>
      <c r="AB485" s="48">
        <f t="shared" si="69"/>
        <v>0</v>
      </c>
      <c r="AC485" s="48">
        <f t="shared" si="70"/>
        <v>0</v>
      </c>
      <c r="AE485" s="48" t="s">
        <v>509</v>
      </c>
      <c r="AF485" s="48">
        <f t="shared" si="71"/>
        <v>0</v>
      </c>
      <c r="AG485" s="48">
        <f t="shared" si="72"/>
        <v>0</v>
      </c>
      <c r="AI485" s="48" t="s">
        <v>504</v>
      </c>
      <c r="AJ485" s="48">
        <f t="shared" si="73"/>
        <v>0</v>
      </c>
      <c r="AK485" s="48">
        <f t="shared" si="74"/>
        <v>0</v>
      </c>
      <c r="AM485" s="48" t="s">
        <v>508</v>
      </c>
      <c r="AN485" s="48">
        <f t="shared" si="75"/>
        <v>0</v>
      </c>
      <c r="AO485" s="48">
        <f t="shared" si="76"/>
        <v>0</v>
      </c>
    </row>
    <row r="486" spans="1:41" outlineLevel="1" x14ac:dyDescent="0.2">
      <c r="A486" s="48">
        <v>2</v>
      </c>
      <c r="B486" s="48">
        <v>16</v>
      </c>
      <c r="C486" s="48" t="s">
        <v>505</v>
      </c>
      <c r="D486" s="48">
        <f t="shared" si="57"/>
        <v>6</v>
      </c>
      <c r="E486" s="48">
        <f t="shared" si="58"/>
        <v>6</v>
      </c>
      <c r="G486" s="48" t="s">
        <v>503</v>
      </c>
      <c r="H486" s="48">
        <f t="shared" si="59"/>
        <v>1</v>
      </c>
      <c r="I486" s="48">
        <f t="shared" si="60"/>
        <v>1</v>
      </c>
      <c r="K486" s="48" t="s">
        <v>501</v>
      </c>
      <c r="L486" s="48">
        <f t="shared" si="61"/>
        <v>0</v>
      </c>
      <c r="M486" s="48">
        <f t="shared" si="62"/>
        <v>0</v>
      </c>
      <c r="O486" s="48" t="s">
        <v>502</v>
      </c>
      <c r="P486" s="48">
        <f t="shared" si="63"/>
        <v>1</v>
      </c>
      <c r="Q486" s="48">
        <f t="shared" si="64"/>
        <v>1</v>
      </c>
      <c r="S486" s="48" t="s">
        <v>507</v>
      </c>
      <c r="T486" s="48">
        <f t="shared" si="65"/>
        <v>2</v>
      </c>
      <c r="U486" s="48">
        <f t="shared" si="66"/>
        <v>2</v>
      </c>
      <c r="W486" s="48" t="s">
        <v>506</v>
      </c>
      <c r="X486" s="48">
        <f t="shared" si="67"/>
        <v>0</v>
      </c>
      <c r="Y486" s="48">
        <f t="shared" si="68"/>
        <v>0</v>
      </c>
      <c r="AA486" s="48" t="s">
        <v>510</v>
      </c>
      <c r="AB486" s="48">
        <f t="shared" si="69"/>
        <v>0</v>
      </c>
      <c r="AC486" s="48">
        <f t="shared" si="70"/>
        <v>0</v>
      </c>
      <c r="AE486" s="48" t="s">
        <v>509</v>
      </c>
      <c r="AF486" s="48">
        <f t="shared" si="71"/>
        <v>0</v>
      </c>
      <c r="AG486" s="48">
        <f t="shared" si="72"/>
        <v>0</v>
      </c>
      <c r="AI486" s="48" t="s">
        <v>504</v>
      </c>
      <c r="AJ486" s="48">
        <f t="shared" si="73"/>
        <v>0</v>
      </c>
      <c r="AK486" s="48">
        <f t="shared" si="74"/>
        <v>0</v>
      </c>
      <c r="AM486" s="48" t="s">
        <v>508</v>
      </c>
      <c r="AN486" s="48">
        <f t="shared" si="75"/>
        <v>0</v>
      </c>
      <c r="AO486" s="48">
        <f t="shared" si="76"/>
        <v>0</v>
      </c>
    </row>
    <row r="487" spans="1:41" outlineLevel="1" x14ac:dyDescent="0.2">
      <c r="A487" s="48">
        <v>2</v>
      </c>
      <c r="B487" s="48">
        <v>17</v>
      </c>
      <c r="C487" s="48" t="s">
        <v>505</v>
      </c>
      <c r="D487" s="48">
        <f t="shared" si="57"/>
        <v>7</v>
      </c>
      <c r="E487" s="48">
        <f t="shared" si="58"/>
        <v>5</v>
      </c>
      <c r="G487" s="48" t="s">
        <v>503</v>
      </c>
      <c r="H487" s="48">
        <f t="shared" si="59"/>
        <v>2</v>
      </c>
      <c r="I487" s="48">
        <f t="shared" si="60"/>
        <v>1</v>
      </c>
      <c r="K487" s="48" t="s">
        <v>501</v>
      </c>
      <c r="L487" s="48">
        <f t="shared" si="61"/>
        <v>0</v>
      </c>
      <c r="M487" s="48">
        <f t="shared" si="62"/>
        <v>0</v>
      </c>
      <c r="O487" s="48" t="s">
        <v>502</v>
      </c>
      <c r="P487" s="48">
        <f t="shared" si="63"/>
        <v>0</v>
      </c>
      <c r="Q487" s="48">
        <f t="shared" si="64"/>
        <v>0</v>
      </c>
      <c r="S487" s="48" t="s">
        <v>507</v>
      </c>
      <c r="T487" s="48">
        <f t="shared" si="65"/>
        <v>1</v>
      </c>
      <c r="U487" s="48">
        <f t="shared" si="66"/>
        <v>1</v>
      </c>
      <c r="W487" s="48" t="s">
        <v>506</v>
      </c>
      <c r="X487" s="48">
        <f t="shared" si="67"/>
        <v>0</v>
      </c>
      <c r="Y487" s="48">
        <f t="shared" si="68"/>
        <v>0</v>
      </c>
      <c r="AA487" s="48" t="s">
        <v>510</v>
      </c>
      <c r="AB487" s="48">
        <f t="shared" si="69"/>
        <v>0</v>
      </c>
      <c r="AC487" s="48">
        <f t="shared" si="70"/>
        <v>0</v>
      </c>
      <c r="AE487" s="48" t="s">
        <v>509</v>
      </c>
      <c r="AF487" s="48">
        <f t="shared" si="71"/>
        <v>0</v>
      </c>
      <c r="AG487" s="48">
        <f t="shared" si="72"/>
        <v>0</v>
      </c>
      <c r="AI487" s="48" t="s">
        <v>504</v>
      </c>
      <c r="AJ487" s="48">
        <f t="shared" si="73"/>
        <v>0</v>
      </c>
      <c r="AK487" s="48">
        <f t="shared" si="74"/>
        <v>0</v>
      </c>
      <c r="AM487" s="48" t="s">
        <v>508</v>
      </c>
      <c r="AN487" s="48">
        <f t="shared" si="75"/>
        <v>0</v>
      </c>
      <c r="AO487" s="48">
        <f t="shared" si="76"/>
        <v>0</v>
      </c>
    </row>
    <row r="488" spans="1:41" outlineLevel="1" x14ac:dyDescent="0.2">
      <c r="A488" s="48">
        <v>2</v>
      </c>
      <c r="B488" s="48">
        <v>18</v>
      </c>
      <c r="C488" s="48" t="s">
        <v>505</v>
      </c>
      <c r="D488" s="48">
        <f t="shared" si="57"/>
        <v>6</v>
      </c>
      <c r="E488" s="48">
        <f t="shared" si="58"/>
        <v>5</v>
      </c>
      <c r="G488" s="48" t="s">
        <v>503</v>
      </c>
      <c r="H488" s="48">
        <f t="shared" si="59"/>
        <v>1</v>
      </c>
      <c r="I488" s="48">
        <f t="shared" si="60"/>
        <v>2</v>
      </c>
      <c r="K488" s="48" t="s">
        <v>501</v>
      </c>
      <c r="L488" s="48">
        <f t="shared" si="61"/>
        <v>0</v>
      </c>
      <c r="M488" s="48">
        <f t="shared" si="62"/>
        <v>0</v>
      </c>
      <c r="O488" s="48" t="s">
        <v>502</v>
      </c>
      <c r="P488" s="48">
        <f t="shared" si="63"/>
        <v>0</v>
      </c>
      <c r="Q488" s="48">
        <f t="shared" si="64"/>
        <v>0</v>
      </c>
      <c r="S488" s="48" t="s">
        <v>507</v>
      </c>
      <c r="T488" s="48">
        <f t="shared" si="65"/>
        <v>0</v>
      </c>
      <c r="U488" s="48">
        <f t="shared" si="66"/>
        <v>0</v>
      </c>
      <c r="W488" s="48" t="s">
        <v>506</v>
      </c>
      <c r="X488" s="48">
        <f t="shared" si="67"/>
        <v>0</v>
      </c>
      <c r="Y488" s="48">
        <f t="shared" si="68"/>
        <v>0</v>
      </c>
      <c r="AA488" s="48" t="s">
        <v>510</v>
      </c>
      <c r="AB488" s="48">
        <f t="shared" si="69"/>
        <v>0</v>
      </c>
      <c r="AC488" s="48">
        <f t="shared" si="70"/>
        <v>0</v>
      </c>
      <c r="AE488" s="48" t="s">
        <v>509</v>
      </c>
      <c r="AF488" s="48">
        <f t="shared" si="71"/>
        <v>0</v>
      </c>
      <c r="AG488" s="48">
        <f t="shared" si="72"/>
        <v>0</v>
      </c>
      <c r="AI488" s="48" t="s">
        <v>504</v>
      </c>
      <c r="AJ488" s="48">
        <f t="shared" si="73"/>
        <v>0</v>
      </c>
      <c r="AK488" s="48">
        <f t="shared" si="74"/>
        <v>0</v>
      </c>
      <c r="AM488" s="48" t="s">
        <v>508</v>
      </c>
      <c r="AN488" s="48">
        <f t="shared" si="75"/>
        <v>0</v>
      </c>
      <c r="AO488" s="48">
        <f t="shared" si="76"/>
        <v>0</v>
      </c>
    </row>
    <row r="489" spans="1:41" outlineLevel="1" x14ac:dyDescent="0.2">
      <c r="A489" s="48">
        <v>2</v>
      </c>
      <c r="B489" s="48">
        <v>19</v>
      </c>
      <c r="C489" s="48" t="s">
        <v>505</v>
      </c>
      <c r="D489" s="48">
        <f t="shared" si="57"/>
        <v>5</v>
      </c>
      <c r="E489" s="48">
        <f t="shared" si="58"/>
        <v>5</v>
      </c>
      <c r="G489" s="48" t="s">
        <v>503</v>
      </c>
      <c r="H489" s="48">
        <f t="shared" si="59"/>
        <v>1</v>
      </c>
      <c r="I489" s="48">
        <f t="shared" si="60"/>
        <v>1</v>
      </c>
      <c r="K489" s="48" t="s">
        <v>501</v>
      </c>
      <c r="L489" s="48">
        <f t="shared" si="61"/>
        <v>0</v>
      </c>
      <c r="M489" s="48">
        <f t="shared" si="62"/>
        <v>0</v>
      </c>
      <c r="O489" s="48" t="s">
        <v>502</v>
      </c>
      <c r="P489" s="48">
        <f t="shared" si="63"/>
        <v>0</v>
      </c>
      <c r="Q489" s="48">
        <f t="shared" si="64"/>
        <v>0</v>
      </c>
      <c r="S489" s="48" t="s">
        <v>507</v>
      </c>
      <c r="T489" s="48">
        <f t="shared" si="65"/>
        <v>0</v>
      </c>
      <c r="U489" s="48">
        <f t="shared" si="66"/>
        <v>0</v>
      </c>
      <c r="W489" s="48" t="s">
        <v>506</v>
      </c>
      <c r="X489" s="48">
        <f t="shared" si="67"/>
        <v>0</v>
      </c>
      <c r="Y489" s="48">
        <f t="shared" si="68"/>
        <v>0</v>
      </c>
      <c r="AA489" s="48" t="s">
        <v>510</v>
      </c>
      <c r="AB489" s="48">
        <f t="shared" si="69"/>
        <v>0</v>
      </c>
      <c r="AC489" s="48">
        <f t="shared" si="70"/>
        <v>0</v>
      </c>
      <c r="AE489" s="48" t="s">
        <v>509</v>
      </c>
      <c r="AF489" s="48">
        <f t="shared" si="71"/>
        <v>0</v>
      </c>
      <c r="AG489" s="48">
        <f t="shared" si="72"/>
        <v>0</v>
      </c>
      <c r="AI489" s="48" t="s">
        <v>504</v>
      </c>
      <c r="AJ489" s="48">
        <f t="shared" si="73"/>
        <v>0</v>
      </c>
      <c r="AK489" s="48">
        <f t="shared" si="74"/>
        <v>0</v>
      </c>
      <c r="AM489" s="48" t="s">
        <v>508</v>
      </c>
      <c r="AN489" s="48">
        <f t="shared" si="75"/>
        <v>1</v>
      </c>
      <c r="AO489" s="48">
        <f t="shared" si="76"/>
        <v>0</v>
      </c>
    </row>
    <row r="490" spans="1:41" outlineLevel="1" x14ac:dyDescent="0.2">
      <c r="A490" s="48">
        <v>2</v>
      </c>
      <c r="B490" s="48">
        <v>20</v>
      </c>
      <c r="C490" s="48" t="s">
        <v>505</v>
      </c>
      <c r="D490" s="48">
        <f t="shared" si="57"/>
        <v>5</v>
      </c>
      <c r="E490" s="48">
        <f t="shared" si="58"/>
        <v>5</v>
      </c>
      <c r="G490" s="48" t="s">
        <v>503</v>
      </c>
      <c r="H490" s="48">
        <f t="shared" si="59"/>
        <v>1</v>
      </c>
      <c r="I490" s="48">
        <f t="shared" si="60"/>
        <v>1</v>
      </c>
      <c r="K490" s="48" t="s">
        <v>501</v>
      </c>
      <c r="L490" s="48">
        <f t="shared" si="61"/>
        <v>0</v>
      </c>
      <c r="M490" s="48">
        <f t="shared" si="62"/>
        <v>0</v>
      </c>
      <c r="O490" s="48" t="s">
        <v>502</v>
      </c>
      <c r="P490" s="48">
        <f t="shared" si="63"/>
        <v>0</v>
      </c>
      <c r="Q490" s="48">
        <f t="shared" si="64"/>
        <v>0</v>
      </c>
      <c r="S490" s="48" t="s">
        <v>507</v>
      </c>
      <c r="T490" s="48">
        <f t="shared" si="65"/>
        <v>0</v>
      </c>
      <c r="U490" s="48">
        <f t="shared" si="66"/>
        <v>0</v>
      </c>
      <c r="W490" s="48" t="s">
        <v>506</v>
      </c>
      <c r="X490" s="48">
        <f t="shared" si="67"/>
        <v>0</v>
      </c>
      <c r="Y490" s="48">
        <f t="shared" si="68"/>
        <v>0</v>
      </c>
      <c r="AA490" s="48" t="s">
        <v>510</v>
      </c>
      <c r="AB490" s="48">
        <f t="shared" si="69"/>
        <v>0</v>
      </c>
      <c r="AC490" s="48">
        <f t="shared" si="70"/>
        <v>0</v>
      </c>
      <c r="AE490" s="48" t="s">
        <v>509</v>
      </c>
      <c r="AF490" s="48">
        <f t="shared" si="71"/>
        <v>0</v>
      </c>
      <c r="AG490" s="48">
        <f t="shared" si="72"/>
        <v>0</v>
      </c>
      <c r="AI490" s="48" t="s">
        <v>504</v>
      </c>
      <c r="AJ490" s="48">
        <f t="shared" si="73"/>
        <v>0</v>
      </c>
      <c r="AK490" s="48">
        <f t="shared" si="74"/>
        <v>0</v>
      </c>
      <c r="AM490" s="48" t="s">
        <v>508</v>
      </c>
      <c r="AN490" s="48">
        <f t="shared" si="75"/>
        <v>0</v>
      </c>
      <c r="AO490" s="48">
        <f t="shared" si="76"/>
        <v>1</v>
      </c>
    </row>
    <row r="491" spans="1:41" outlineLevel="1" x14ac:dyDescent="0.2">
      <c r="A491" s="48">
        <v>2</v>
      </c>
      <c r="B491" s="48">
        <v>21</v>
      </c>
      <c r="C491" s="48" t="s">
        <v>505</v>
      </c>
      <c r="D491" s="48">
        <f t="shared" si="57"/>
        <v>5</v>
      </c>
      <c r="E491" s="48">
        <f t="shared" si="58"/>
        <v>5</v>
      </c>
      <c r="G491" s="48" t="s">
        <v>503</v>
      </c>
      <c r="H491" s="48">
        <f t="shared" si="59"/>
        <v>2</v>
      </c>
      <c r="I491" s="48">
        <f t="shared" si="60"/>
        <v>1</v>
      </c>
      <c r="K491" s="48" t="s">
        <v>501</v>
      </c>
      <c r="L491" s="48">
        <f t="shared" si="61"/>
        <v>0</v>
      </c>
      <c r="M491" s="48">
        <f t="shared" si="62"/>
        <v>0</v>
      </c>
      <c r="O491" s="48" t="s">
        <v>502</v>
      </c>
      <c r="P491" s="48">
        <f t="shared" si="63"/>
        <v>0</v>
      </c>
      <c r="Q491" s="48">
        <f t="shared" si="64"/>
        <v>0</v>
      </c>
      <c r="S491" s="48" t="s">
        <v>507</v>
      </c>
      <c r="T491" s="48">
        <f t="shared" si="65"/>
        <v>0</v>
      </c>
      <c r="U491" s="48">
        <f t="shared" si="66"/>
        <v>0</v>
      </c>
      <c r="W491" s="48" t="s">
        <v>506</v>
      </c>
      <c r="X491" s="48">
        <f t="shared" si="67"/>
        <v>0</v>
      </c>
      <c r="Y491" s="48">
        <f t="shared" si="68"/>
        <v>0</v>
      </c>
      <c r="AA491" s="48" t="s">
        <v>510</v>
      </c>
      <c r="AB491" s="48">
        <f t="shared" si="69"/>
        <v>0</v>
      </c>
      <c r="AC491" s="48">
        <f t="shared" si="70"/>
        <v>0</v>
      </c>
      <c r="AE491" s="48" t="s">
        <v>509</v>
      </c>
      <c r="AF491" s="48">
        <f t="shared" si="71"/>
        <v>0</v>
      </c>
      <c r="AG491" s="48">
        <f t="shared" si="72"/>
        <v>0</v>
      </c>
      <c r="AI491" s="48" t="s">
        <v>504</v>
      </c>
      <c r="AJ491" s="48">
        <f t="shared" si="73"/>
        <v>0</v>
      </c>
      <c r="AK491" s="48">
        <f t="shared" si="74"/>
        <v>0</v>
      </c>
      <c r="AM491" s="48" t="s">
        <v>508</v>
      </c>
      <c r="AN491" s="48">
        <f t="shared" si="75"/>
        <v>0</v>
      </c>
      <c r="AO491" s="48">
        <f t="shared" si="76"/>
        <v>0</v>
      </c>
    </row>
    <row r="492" spans="1:41" outlineLevel="1" x14ac:dyDescent="0.2">
      <c r="A492" s="48">
        <v>2</v>
      </c>
      <c r="B492" s="48">
        <v>22</v>
      </c>
      <c r="C492" s="48" t="s">
        <v>505</v>
      </c>
      <c r="D492" s="48">
        <f t="shared" si="57"/>
        <v>5</v>
      </c>
      <c r="E492" s="48">
        <f t="shared" si="58"/>
        <v>5</v>
      </c>
      <c r="G492" s="48" t="s">
        <v>503</v>
      </c>
      <c r="H492" s="48">
        <f t="shared" si="59"/>
        <v>1</v>
      </c>
      <c r="I492" s="48">
        <f t="shared" si="60"/>
        <v>1</v>
      </c>
      <c r="K492" s="48" t="s">
        <v>501</v>
      </c>
      <c r="L492" s="48">
        <f t="shared" si="61"/>
        <v>0</v>
      </c>
      <c r="M492" s="48">
        <f t="shared" si="62"/>
        <v>0</v>
      </c>
      <c r="O492" s="48" t="s">
        <v>502</v>
      </c>
      <c r="P492" s="48">
        <f t="shared" si="63"/>
        <v>0</v>
      </c>
      <c r="Q492" s="48">
        <f t="shared" si="64"/>
        <v>0</v>
      </c>
      <c r="S492" s="48" t="s">
        <v>507</v>
      </c>
      <c r="T492" s="48">
        <f t="shared" si="65"/>
        <v>0</v>
      </c>
      <c r="U492" s="48">
        <f t="shared" si="66"/>
        <v>0</v>
      </c>
      <c r="W492" s="48" t="s">
        <v>506</v>
      </c>
      <c r="X492" s="48">
        <f t="shared" si="67"/>
        <v>0</v>
      </c>
      <c r="Y492" s="48">
        <f t="shared" si="68"/>
        <v>0</v>
      </c>
      <c r="AA492" s="48" t="s">
        <v>510</v>
      </c>
      <c r="AB492" s="48">
        <f t="shared" si="69"/>
        <v>0</v>
      </c>
      <c r="AC492" s="48">
        <f t="shared" si="70"/>
        <v>0</v>
      </c>
      <c r="AE492" s="48" t="s">
        <v>509</v>
      </c>
      <c r="AF492" s="48">
        <f t="shared" si="71"/>
        <v>0</v>
      </c>
      <c r="AG492" s="48">
        <f t="shared" si="72"/>
        <v>0</v>
      </c>
      <c r="AI492" s="48" t="s">
        <v>504</v>
      </c>
      <c r="AJ492" s="48">
        <f t="shared" si="73"/>
        <v>0</v>
      </c>
      <c r="AK492" s="48">
        <f t="shared" si="74"/>
        <v>0</v>
      </c>
      <c r="AM492" s="48" t="s">
        <v>508</v>
      </c>
      <c r="AN492" s="48">
        <f t="shared" si="75"/>
        <v>0</v>
      </c>
      <c r="AO492" s="48">
        <f t="shared" si="76"/>
        <v>0</v>
      </c>
    </row>
    <row r="493" spans="1:41" outlineLevel="1" x14ac:dyDescent="0.2">
      <c r="A493" s="48">
        <v>2</v>
      </c>
      <c r="B493" s="48">
        <v>23</v>
      </c>
      <c r="C493" s="48" t="s">
        <v>505</v>
      </c>
      <c r="D493" s="48">
        <f t="shared" si="57"/>
        <v>5</v>
      </c>
      <c r="E493" s="48">
        <f t="shared" si="58"/>
        <v>5</v>
      </c>
      <c r="G493" s="48" t="s">
        <v>503</v>
      </c>
      <c r="H493" s="48">
        <f t="shared" si="59"/>
        <v>1</v>
      </c>
      <c r="I493" s="48">
        <f t="shared" si="60"/>
        <v>1</v>
      </c>
      <c r="K493" s="48" t="s">
        <v>501</v>
      </c>
      <c r="L493" s="48">
        <f t="shared" si="61"/>
        <v>0</v>
      </c>
      <c r="M493" s="48">
        <f t="shared" si="62"/>
        <v>0</v>
      </c>
      <c r="O493" s="48" t="s">
        <v>502</v>
      </c>
      <c r="P493" s="48">
        <f t="shared" si="63"/>
        <v>0</v>
      </c>
      <c r="Q493" s="48">
        <f t="shared" si="64"/>
        <v>0</v>
      </c>
      <c r="S493" s="48" t="s">
        <v>507</v>
      </c>
      <c r="T493" s="48">
        <f t="shared" si="65"/>
        <v>0</v>
      </c>
      <c r="U493" s="48">
        <f t="shared" si="66"/>
        <v>0</v>
      </c>
      <c r="W493" s="48" t="s">
        <v>506</v>
      </c>
      <c r="X493" s="48">
        <f t="shared" si="67"/>
        <v>0</v>
      </c>
      <c r="Y493" s="48">
        <f t="shared" si="68"/>
        <v>0</v>
      </c>
      <c r="AA493" s="48" t="s">
        <v>510</v>
      </c>
      <c r="AB493" s="48">
        <f t="shared" si="69"/>
        <v>0</v>
      </c>
      <c r="AC493" s="48">
        <f t="shared" si="70"/>
        <v>0</v>
      </c>
      <c r="AE493" s="48" t="s">
        <v>509</v>
      </c>
      <c r="AF493" s="48">
        <f t="shared" si="71"/>
        <v>0</v>
      </c>
      <c r="AG493" s="48">
        <f t="shared" si="72"/>
        <v>0</v>
      </c>
      <c r="AI493" s="48" t="s">
        <v>504</v>
      </c>
      <c r="AJ493" s="48">
        <f t="shared" si="73"/>
        <v>0</v>
      </c>
      <c r="AK493" s="48">
        <f t="shared" si="74"/>
        <v>0</v>
      </c>
      <c r="AM493" s="48" t="s">
        <v>508</v>
      </c>
      <c r="AN493" s="48">
        <f t="shared" si="75"/>
        <v>0</v>
      </c>
      <c r="AO493" s="48">
        <f t="shared" si="76"/>
        <v>0</v>
      </c>
    </row>
    <row r="494" spans="1:41" outlineLevel="1" x14ac:dyDescent="0.2">
      <c r="A494" s="48">
        <v>3</v>
      </c>
      <c r="B494" s="48">
        <v>0</v>
      </c>
      <c r="C494" s="48" t="s">
        <v>505</v>
      </c>
      <c r="D494" s="48">
        <f t="shared" si="57"/>
        <v>5</v>
      </c>
      <c r="E494" s="48">
        <f t="shared" si="58"/>
        <v>5</v>
      </c>
      <c r="G494" s="48" t="s">
        <v>503</v>
      </c>
      <c r="H494" s="48">
        <f t="shared" si="59"/>
        <v>1</v>
      </c>
      <c r="I494" s="48">
        <f t="shared" si="60"/>
        <v>1</v>
      </c>
      <c r="K494" s="48" t="s">
        <v>501</v>
      </c>
      <c r="L494" s="48">
        <f t="shared" si="61"/>
        <v>0</v>
      </c>
      <c r="M494" s="48">
        <f t="shared" si="62"/>
        <v>0</v>
      </c>
      <c r="O494" s="48" t="s">
        <v>502</v>
      </c>
      <c r="P494" s="48">
        <f t="shared" si="63"/>
        <v>0</v>
      </c>
      <c r="Q494" s="48">
        <f t="shared" si="64"/>
        <v>0</v>
      </c>
      <c r="S494" s="48" t="s">
        <v>507</v>
      </c>
      <c r="T494" s="48">
        <f t="shared" si="65"/>
        <v>0</v>
      </c>
      <c r="U494" s="48">
        <f t="shared" si="66"/>
        <v>0</v>
      </c>
      <c r="W494" s="48" t="s">
        <v>506</v>
      </c>
      <c r="X494" s="48">
        <f t="shared" si="67"/>
        <v>0</v>
      </c>
      <c r="Y494" s="48">
        <f t="shared" si="68"/>
        <v>0</v>
      </c>
      <c r="AA494" s="48" t="s">
        <v>510</v>
      </c>
      <c r="AB494" s="48">
        <f t="shared" si="69"/>
        <v>0</v>
      </c>
      <c r="AC494" s="48">
        <f t="shared" si="70"/>
        <v>0</v>
      </c>
      <c r="AE494" s="48" t="s">
        <v>509</v>
      </c>
      <c r="AF494" s="48">
        <f t="shared" si="71"/>
        <v>0</v>
      </c>
      <c r="AG494" s="48">
        <f t="shared" si="72"/>
        <v>0</v>
      </c>
      <c r="AI494" s="48" t="s">
        <v>504</v>
      </c>
      <c r="AJ494" s="48">
        <f t="shared" si="73"/>
        <v>0</v>
      </c>
      <c r="AK494" s="48">
        <f t="shared" si="74"/>
        <v>0</v>
      </c>
      <c r="AM494" s="48" t="s">
        <v>508</v>
      </c>
      <c r="AN494" s="48">
        <f t="shared" si="75"/>
        <v>0</v>
      </c>
      <c r="AO494" s="48">
        <f t="shared" si="76"/>
        <v>0</v>
      </c>
    </row>
    <row r="495" spans="1:41" outlineLevel="1" x14ac:dyDescent="0.2">
      <c r="A495" s="48">
        <v>3</v>
      </c>
      <c r="B495" s="48">
        <v>1</v>
      </c>
      <c r="C495" s="48" t="s">
        <v>505</v>
      </c>
      <c r="D495" s="48">
        <f t="shared" si="57"/>
        <v>5</v>
      </c>
      <c r="E495" s="48">
        <f t="shared" si="58"/>
        <v>5</v>
      </c>
      <c r="G495" s="48" t="s">
        <v>503</v>
      </c>
      <c r="H495" s="48">
        <f t="shared" si="59"/>
        <v>1</v>
      </c>
      <c r="I495" s="48">
        <f t="shared" si="60"/>
        <v>1</v>
      </c>
      <c r="K495" s="48" t="s">
        <v>501</v>
      </c>
      <c r="L495" s="48">
        <f t="shared" si="61"/>
        <v>0</v>
      </c>
      <c r="M495" s="48">
        <f t="shared" si="62"/>
        <v>0</v>
      </c>
      <c r="O495" s="48" t="s">
        <v>502</v>
      </c>
      <c r="P495" s="48">
        <f t="shared" si="63"/>
        <v>0</v>
      </c>
      <c r="Q495" s="48">
        <f t="shared" si="64"/>
        <v>0</v>
      </c>
      <c r="S495" s="48" t="s">
        <v>507</v>
      </c>
      <c r="T495" s="48">
        <f t="shared" si="65"/>
        <v>0</v>
      </c>
      <c r="U495" s="48">
        <f t="shared" si="66"/>
        <v>0</v>
      </c>
      <c r="W495" s="48" t="s">
        <v>506</v>
      </c>
      <c r="X495" s="48">
        <f t="shared" si="67"/>
        <v>0</v>
      </c>
      <c r="Y495" s="48">
        <f t="shared" si="68"/>
        <v>0</v>
      </c>
      <c r="AA495" s="48" t="s">
        <v>510</v>
      </c>
      <c r="AB495" s="48">
        <f t="shared" si="69"/>
        <v>0</v>
      </c>
      <c r="AC495" s="48">
        <f t="shared" si="70"/>
        <v>0</v>
      </c>
      <c r="AE495" s="48" t="s">
        <v>509</v>
      </c>
      <c r="AF495" s="48">
        <f t="shared" si="71"/>
        <v>0</v>
      </c>
      <c r="AG495" s="48">
        <f t="shared" si="72"/>
        <v>0</v>
      </c>
      <c r="AI495" s="48" t="s">
        <v>504</v>
      </c>
      <c r="AJ495" s="48">
        <f t="shared" si="73"/>
        <v>0</v>
      </c>
      <c r="AK495" s="48">
        <f t="shared" si="74"/>
        <v>0</v>
      </c>
      <c r="AM495" s="48" t="s">
        <v>508</v>
      </c>
      <c r="AN495" s="48">
        <f t="shared" si="75"/>
        <v>0</v>
      </c>
      <c r="AO495" s="48">
        <f t="shared" si="76"/>
        <v>0</v>
      </c>
    </row>
    <row r="496" spans="1:41" outlineLevel="1" x14ac:dyDescent="0.2">
      <c r="A496" s="48">
        <v>3</v>
      </c>
      <c r="B496" s="48">
        <v>2</v>
      </c>
      <c r="C496" s="48" t="s">
        <v>505</v>
      </c>
      <c r="D496" s="48">
        <f t="shared" si="57"/>
        <v>5</v>
      </c>
      <c r="E496" s="48">
        <f t="shared" si="58"/>
        <v>5</v>
      </c>
      <c r="G496" s="48" t="s">
        <v>503</v>
      </c>
      <c r="H496" s="48">
        <f t="shared" si="59"/>
        <v>1</v>
      </c>
      <c r="I496" s="48">
        <f t="shared" si="60"/>
        <v>1</v>
      </c>
      <c r="K496" s="48" t="s">
        <v>501</v>
      </c>
      <c r="L496" s="48">
        <f t="shared" si="61"/>
        <v>0</v>
      </c>
      <c r="M496" s="48">
        <f t="shared" si="62"/>
        <v>0</v>
      </c>
      <c r="O496" s="48" t="s">
        <v>502</v>
      </c>
      <c r="P496" s="48">
        <f t="shared" si="63"/>
        <v>0</v>
      </c>
      <c r="Q496" s="48">
        <f t="shared" si="64"/>
        <v>0</v>
      </c>
      <c r="S496" s="48" t="s">
        <v>507</v>
      </c>
      <c r="T496" s="48">
        <f t="shared" si="65"/>
        <v>0</v>
      </c>
      <c r="U496" s="48">
        <f t="shared" si="66"/>
        <v>0</v>
      </c>
      <c r="W496" s="48" t="s">
        <v>506</v>
      </c>
      <c r="X496" s="48">
        <f t="shared" si="67"/>
        <v>0</v>
      </c>
      <c r="Y496" s="48">
        <f t="shared" si="68"/>
        <v>0</v>
      </c>
      <c r="AA496" s="48" t="s">
        <v>510</v>
      </c>
      <c r="AB496" s="48">
        <f t="shared" si="69"/>
        <v>0</v>
      </c>
      <c r="AC496" s="48">
        <f t="shared" si="70"/>
        <v>0</v>
      </c>
      <c r="AE496" s="48" t="s">
        <v>509</v>
      </c>
      <c r="AF496" s="48">
        <f t="shared" si="71"/>
        <v>0</v>
      </c>
      <c r="AG496" s="48">
        <f t="shared" si="72"/>
        <v>0</v>
      </c>
      <c r="AI496" s="48" t="s">
        <v>504</v>
      </c>
      <c r="AJ496" s="48">
        <f t="shared" si="73"/>
        <v>0</v>
      </c>
      <c r="AK496" s="48">
        <f t="shared" si="74"/>
        <v>0</v>
      </c>
      <c r="AM496" s="48" t="s">
        <v>508</v>
      </c>
      <c r="AN496" s="48">
        <f t="shared" si="75"/>
        <v>0</v>
      </c>
      <c r="AO496" s="48">
        <f t="shared" si="76"/>
        <v>0</v>
      </c>
    </row>
    <row r="497" spans="1:41" outlineLevel="1" x14ac:dyDescent="0.2">
      <c r="A497" s="48">
        <v>3</v>
      </c>
      <c r="B497" s="48">
        <v>3</v>
      </c>
      <c r="C497" s="48" t="s">
        <v>505</v>
      </c>
      <c r="D497" s="48">
        <f t="shared" si="57"/>
        <v>5</v>
      </c>
      <c r="E497" s="48">
        <f t="shared" si="58"/>
        <v>5</v>
      </c>
      <c r="G497" s="48" t="s">
        <v>503</v>
      </c>
      <c r="H497" s="48">
        <f t="shared" si="59"/>
        <v>1</v>
      </c>
      <c r="I497" s="48">
        <f t="shared" si="60"/>
        <v>1</v>
      </c>
      <c r="K497" s="48" t="s">
        <v>501</v>
      </c>
      <c r="L497" s="48">
        <f t="shared" si="61"/>
        <v>0</v>
      </c>
      <c r="M497" s="48">
        <f t="shared" si="62"/>
        <v>0</v>
      </c>
      <c r="O497" s="48" t="s">
        <v>502</v>
      </c>
      <c r="P497" s="48">
        <f t="shared" si="63"/>
        <v>0</v>
      </c>
      <c r="Q497" s="48">
        <f t="shared" si="64"/>
        <v>0</v>
      </c>
      <c r="S497" s="48" t="s">
        <v>507</v>
      </c>
      <c r="T497" s="48">
        <f t="shared" si="65"/>
        <v>0</v>
      </c>
      <c r="U497" s="48">
        <f t="shared" si="66"/>
        <v>0</v>
      </c>
      <c r="W497" s="48" t="s">
        <v>506</v>
      </c>
      <c r="X497" s="48">
        <f t="shared" si="67"/>
        <v>0</v>
      </c>
      <c r="Y497" s="48">
        <f t="shared" si="68"/>
        <v>0</v>
      </c>
      <c r="AA497" s="48" t="s">
        <v>510</v>
      </c>
      <c r="AB497" s="48">
        <f t="shared" si="69"/>
        <v>0</v>
      </c>
      <c r="AC497" s="48">
        <f t="shared" si="70"/>
        <v>0</v>
      </c>
      <c r="AE497" s="48" t="s">
        <v>509</v>
      </c>
      <c r="AF497" s="48">
        <f t="shared" si="71"/>
        <v>0</v>
      </c>
      <c r="AG497" s="48">
        <f t="shared" si="72"/>
        <v>0</v>
      </c>
      <c r="AI497" s="48" t="s">
        <v>504</v>
      </c>
      <c r="AJ497" s="48">
        <f t="shared" si="73"/>
        <v>0</v>
      </c>
      <c r="AK497" s="48">
        <f t="shared" si="74"/>
        <v>0</v>
      </c>
      <c r="AM497" s="48" t="s">
        <v>508</v>
      </c>
      <c r="AN497" s="48">
        <f t="shared" si="75"/>
        <v>0</v>
      </c>
      <c r="AO497" s="48">
        <f t="shared" si="76"/>
        <v>0</v>
      </c>
    </row>
    <row r="498" spans="1:41" outlineLevel="1" x14ac:dyDescent="0.2">
      <c r="A498" s="48">
        <v>3</v>
      </c>
      <c r="B498" s="48">
        <v>4</v>
      </c>
      <c r="C498" s="48" t="s">
        <v>505</v>
      </c>
      <c r="D498" s="48">
        <f t="shared" si="57"/>
        <v>5</v>
      </c>
      <c r="E498" s="48">
        <f t="shared" si="58"/>
        <v>5</v>
      </c>
      <c r="G498" s="48" t="s">
        <v>503</v>
      </c>
      <c r="H498" s="48">
        <f t="shared" si="59"/>
        <v>1</v>
      </c>
      <c r="I498" s="48">
        <f t="shared" si="60"/>
        <v>1</v>
      </c>
      <c r="K498" s="48" t="s">
        <v>501</v>
      </c>
      <c r="L498" s="48">
        <f t="shared" si="61"/>
        <v>0</v>
      </c>
      <c r="M498" s="48">
        <f t="shared" si="62"/>
        <v>0</v>
      </c>
      <c r="O498" s="48" t="s">
        <v>502</v>
      </c>
      <c r="P498" s="48">
        <f t="shared" si="63"/>
        <v>0</v>
      </c>
      <c r="Q498" s="48">
        <f t="shared" si="64"/>
        <v>0</v>
      </c>
      <c r="S498" s="48" t="s">
        <v>507</v>
      </c>
      <c r="T498" s="48">
        <f t="shared" si="65"/>
        <v>0</v>
      </c>
      <c r="U498" s="48">
        <f t="shared" si="66"/>
        <v>0</v>
      </c>
      <c r="W498" s="48" t="s">
        <v>506</v>
      </c>
      <c r="X498" s="48">
        <f t="shared" si="67"/>
        <v>0</v>
      </c>
      <c r="Y498" s="48">
        <f t="shared" si="68"/>
        <v>0</v>
      </c>
      <c r="AA498" s="48" t="s">
        <v>510</v>
      </c>
      <c r="AB498" s="48">
        <f t="shared" si="69"/>
        <v>0</v>
      </c>
      <c r="AC498" s="48">
        <f t="shared" si="70"/>
        <v>0</v>
      </c>
      <c r="AE498" s="48" t="s">
        <v>509</v>
      </c>
      <c r="AF498" s="48">
        <f t="shared" si="71"/>
        <v>0</v>
      </c>
      <c r="AG498" s="48">
        <f t="shared" si="72"/>
        <v>0</v>
      </c>
      <c r="AI498" s="48" t="s">
        <v>504</v>
      </c>
      <c r="AJ498" s="48">
        <f t="shared" si="73"/>
        <v>0</v>
      </c>
      <c r="AK498" s="48">
        <f t="shared" si="74"/>
        <v>0</v>
      </c>
      <c r="AM498" s="48" t="s">
        <v>508</v>
      </c>
      <c r="AN498" s="48">
        <f t="shared" si="75"/>
        <v>0</v>
      </c>
      <c r="AO498" s="48">
        <f t="shared" si="76"/>
        <v>0</v>
      </c>
    </row>
    <row r="499" spans="1:41" outlineLevel="1" x14ac:dyDescent="0.2">
      <c r="A499" s="48">
        <v>3</v>
      </c>
      <c r="B499" s="48">
        <v>5</v>
      </c>
      <c r="C499" s="48" t="s">
        <v>505</v>
      </c>
      <c r="D499" s="48">
        <f t="shared" si="57"/>
        <v>5</v>
      </c>
      <c r="E499" s="48">
        <f t="shared" si="58"/>
        <v>5</v>
      </c>
      <c r="G499" s="48" t="s">
        <v>503</v>
      </c>
      <c r="H499" s="48">
        <f t="shared" si="59"/>
        <v>1</v>
      </c>
      <c r="I499" s="48">
        <f t="shared" si="60"/>
        <v>1</v>
      </c>
      <c r="K499" s="48" t="s">
        <v>501</v>
      </c>
      <c r="L499" s="48">
        <f t="shared" si="61"/>
        <v>0</v>
      </c>
      <c r="M499" s="48">
        <f t="shared" si="62"/>
        <v>0</v>
      </c>
      <c r="O499" s="48" t="s">
        <v>502</v>
      </c>
      <c r="P499" s="48">
        <f t="shared" si="63"/>
        <v>0</v>
      </c>
      <c r="Q499" s="48">
        <f t="shared" si="64"/>
        <v>0</v>
      </c>
      <c r="S499" s="48" t="s">
        <v>507</v>
      </c>
      <c r="T499" s="48">
        <f t="shared" si="65"/>
        <v>0</v>
      </c>
      <c r="U499" s="48">
        <f t="shared" si="66"/>
        <v>0</v>
      </c>
      <c r="W499" s="48" t="s">
        <v>506</v>
      </c>
      <c r="X499" s="48">
        <f t="shared" si="67"/>
        <v>0</v>
      </c>
      <c r="Y499" s="48">
        <f t="shared" si="68"/>
        <v>0</v>
      </c>
      <c r="AA499" s="48" t="s">
        <v>510</v>
      </c>
      <c r="AB499" s="48">
        <f t="shared" si="69"/>
        <v>0</v>
      </c>
      <c r="AC499" s="48">
        <f t="shared" si="70"/>
        <v>0</v>
      </c>
      <c r="AE499" s="48" t="s">
        <v>509</v>
      </c>
      <c r="AF499" s="48">
        <f t="shared" si="71"/>
        <v>0</v>
      </c>
      <c r="AG499" s="48">
        <f t="shared" si="72"/>
        <v>0</v>
      </c>
      <c r="AI499" s="48" t="s">
        <v>504</v>
      </c>
      <c r="AJ499" s="48">
        <f t="shared" si="73"/>
        <v>0</v>
      </c>
      <c r="AK499" s="48">
        <f t="shared" si="74"/>
        <v>0</v>
      </c>
      <c r="AM499" s="48" t="s">
        <v>508</v>
      </c>
      <c r="AN499" s="48">
        <f t="shared" si="75"/>
        <v>0</v>
      </c>
      <c r="AO499" s="48">
        <f t="shared" si="76"/>
        <v>0</v>
      </c>
    </row>
    <row r="500" spans="1:41" outlineLevel="1" x14ac:dyDescent="0.2">
      <c r="A500" s="48">
        <v>3</v>
      </c>
      <c r="B500" s="48">
        <v>6</v>
      </c>
      <c r="C500" s="48" t="s">
        <v>505</v>
      </c>
      <c r="D500" s="48">
        <f t="shared" si="57"/>
        <v>5</v>
      </c>
      <c r="E500" s="48">
        <f t="shared" si="58"/>
        <v>8</v>
      </c>
      <c r="G500" s="48" t="s">
        <v>503</v>
      </c>
      <c r="H500" s="48">
        <f t="shared" si="59"/>
        <v>1</v>
      </c>
      <c r="I500" s="48">
        <f t="shared" si="60"/>
        <v>1</v>
      </c>
      <c r="K500" s="48" t="s">
        <v>501</v>
      </c>
      <c r="L500" s="48">
        <f t="shared" si="61"/>
        <v>0</v>
      </c>
      <c r="M500" s="48">
        <f t="shared" si="62"/>
        <v>0</v>
      </c>
      <c r="O500" s="48" t="s">
        <v>502</v>
      </c>
      <c r="P500" s="48">
        <f t="shared" si="63"/>
        <v>0</v>
      </c>
      <c r="Q500" s="48">
        <f t="shared" si="64"/>
        <v>0</v>
      </c>
      <c r="S500" s="48" t="s">
        <v>507</v>
      </c>
      <c r="T500" s="48">
        <f t="shared" si="65"/>
        <v>0</v>
      </c>
      <c r="U500" s="48">
        <f t="shared" si="66"/>
        <v>0</v>
      </c>
      <c r="W500" s="48" t="s">
        <v>506</v>
      </c>
      <c r="X500" s="48">
        <f t="shared" si="67"/>
        <v>0</v>
      </c>
      <c r="Y500" s="48">
        <f t="shared" si="68"/>
        <v>0</v>
      </c>
      <c r="AA500" s="48" t="s">
        <v>510</v>
      </c>
      <c r="AB500" s="48">
        <f t="shared" si="69"/>
        <v>0</v>
      </c>
      <c r="AC500" s="48">
        <f t="shared" si="70"/>
        <v>0</v>
      </c>
      <c r="AE500" s="48" t="s">
        <v>509</v>
      </c>
      <c r="AF500" s="48">
        <f t="shared" si="71"/>
        <v>0</v>
      </c>
      <c r="AG500" s="48">
        <f t="shared" si="72"/>
        <v>0</v>
      </c>
      <c r="AI500" s="48" t="s">
        <v>504</v>
      </c>
      <c r="AJ500" s="48">
        <f t="shared" si="73"/>
        <v>0</v>
      </c>
      <c r="AK500" s="48">
        <f t="shared" si="74"/>
        <v>0</v>
      </c>
      <c r="AM500" s="48" t="s">
        <v>508</v>
      </c>
      <c r="AN500" s="48">
        <f t="shared" si="75"/>
        <v>0</v>
      </c>
      <c r="AO500" s="48">
        <f t="shared" si="76"/>
        <v>0</v>
      </c>
    </row>
    <row r="501" spans="1:41" outlineLevel="1" x14ac:dyDescent="0.2">
      <c r="A501" s="48">
        <v>3</v>
      </c>
      <c r="B501" s="48">
        <v>7</v>
      </c>
      <c r="C501" s="48" t="s">
        <v>505</v>
      </c>
      <c r="D501" s="48">
        <f t="shared" si="57"/>
        <v>5</v>
      </c>
      <c r="E501" s="48">
        <f t="shared" si="58"/>
        <v>6</v>
      </c>
      <c r="G501" s="48" t="s">
        <v>503</v>
      </c>
      <c r="H501" s="48">
        <f t="shared" si="59"/>
        <v>1</v>
      </c>
      <c r="I501" s="48">
        <f t="shared" si="60"/>
        <v>1</v>
      </c>
      <c r="K501" s="48" t="s">
        <v>501</v>
      </c>
      <c r="L501" s="48">
        <f t="shared" si="61"/>
        <v>1</v>
      </c>
      <c r="M501" s="48">
        <f t="shared" si="62"/>
        <v>0</v>
      </c>
      <c r="O501" s="48" t="s">
        <v>502</v>
      </c>
      <c r="P501" s="48">
        <f t="shared" si="63"/>
        <v>0</v>
      </c>
      <c r="Q501" s="48">
        <f t="shared" si="64"/>
        <v>0</v>
      </c>
      <c r="S501" s="48" t="s">
        <v>507</v>
      </c>
      <c r="T501" s="48">
        <f t="shared" si="65"/>
        <v>1</v>
      </c>
      <c r="U501" s="48">
        <f t="shared" si="66"/>
        <v>0</v>
      </c>
      <c r="W501" s="48" t="s">
        <v>506</v>
      </c>
      <c r="X501" s="48">
        <f t="shared" si="67"/>
        <v>0</v>
      </c>
      <c r="Y501" s="48">
        <f t="shared" si="68"/>
        <v>0</v>
      </c>
      <c r="AA501" s="48" t="s">
        <v>510</v>
      </c>
      <c r="AB501" s="48">
        <f t="shared" si="69"/>
        <v>1</v>
      </c>
      <c r="AC501" s="48">
        <f t="shared" si="70"/>
        <v>0</v>
      </c>
      <c r="AE501" s="48" t="s">
        <v>509</v>
      </c>
      <c r="AF501" s="48">
        <f t="shared" si="71"/>
        <v>0</v>
      </c>
      <c r="AG501" s="48">
        <f t="shared" si="72"/>
        <v>0</v>
      </c>
      <c r="AI501" s="48" t="s">
        <v>504</v>
      </c>
      <c r="AJ501" s="48">
        <f t="shared" si="73"/>
        <v>0</v>
      </c>
      <c r="AK501" s="48">
        <f t="shared" si="74"/>
        <v>0</v>
      </c>
      <c r="AM501" s="48" t="s">
        <v>508</v>
      </c>
      <c r="AN501" s="48">
        <f t="shared" si="75"/>
        <v>0</v>
      </c>
      <c r="AO501" s="48">
        <f t="shared" si="76"/>
        <v>0</v>
      </c>
    </row>
    <row r="502" spans="1:41" outlineLevel="1" x14ac:dyDescent="0.2">
      <c r="A502" s="48">
        <v>3</v>
      </c>
      <c r="B502" s="48">
        <v>8</v>
      </c>
      <c r="C502" s="48" t="s">
        <v>505</v>
      </c>
      <c r="D502" s="48">
        <f t="shared" si="57"/>
        <v>6</v>
      </c>
      <c r="E502" s="48">
        <f t="shared" si="58"/>
        <v>5</v>
      </c>
      <c r="G502" s="48" t="s">
        <v>503</v>
      </c>
      <c r="H502" s="48">
        <f t="shared" si="59"/>
        <v>1</v>
      </c>
      <c r="I502" s="48">
        <f t="shared" si="60"/>
        <v>2</v>
      </c>
      <c r="K502" s="48" t="s">
        <v>501</v>
      </c>
      <c r="L502" s="48">
        <f t="shared" si="61"/>
        <v>0</v>
      </c>
      <c r="M502" s="48">
        <f t="shared" si="62"/>
        <v>1</v>
      </c>
      <c r="O502" s="48" t="s">
        <v>502</v>
      </c>
      <c r="P502" s="48">
        <f t="shared" si="63"/>
        <v>0</v>
      </c>
      <c r="Q502" s="48">
        <f t="shared" si="64"/>
        <v>0</v>
      </c>
      <c r="S502" s="48" t="s">
        <v>507</v>
      </c>
      <c r="T502" s="48">
        <f t="shared" si="65"/>
        <v>1</v>
      </c>
      <c r="U502" s="48">
        <f t="shared" si="66"/>
        <v>1</v>
      </c>
      <c r="W502" s="48" t="s">
        <v>506</v>
      </c>
      <c r="X502" s="48">
        <f t="shared" si="67"/>
        <v>0</v>
      </c>
      <c r="Y502" s="48">
        <f t="shared" si="68"/>
        <v>0</v>
      </c>
      <c r="AA502" s="48" t="s">
        <v>510</v>
      </c>
      <c r="AB502" s="48">
        <f t="shared" si="69"/>
        <v>0</v>
      </c>
      <c r="AC502" s="48">
        <f t="shared" si="70"/>
        <v>1</v>
      </c>
      <c r="AE502" s="48" t="s">
        <v>509</v>
      </c>
      <c r="AF502" s="48">
        <f t="shared" si="71"/>
        <v>0</v>
      </c>
      <c r="AG502" s="48">
        <f t="shared" si="72"/>
        <v>0</v>
      </c>
      <c r="AI502" s="48" t="s">
        <v>504</v>
      </c>
      <c r="AJ502" s="48">
        <f t="shared" si="73"/>
        <v>0</v>
      </c>
      <c r="AK502" s="48">
        <f t="shared" si="74"/>
        <v>0</v>
      </c>
      <c r="AM502" s="48" t="s">
        <v>508</v>
      </c>
      <c r="AN502" s="48">
        <f t="shared" si="75"/>
        <v>0</v>
      </c>
      <c r="AO502" s="48">
        <f t="shared" si="76"/>
        <v>0</v>
      </c>
    </row>
    <row r="503" spans="1:41" outlineLevel="1" x14ac:dyDescent="0.2">
      <c r="A503" s="48">
        <v>3</v>
      </c>
      <c r="B503" s="48">
        <v>9</v>
      </c>
      <c r="C503" s="48" t="s">
        <v>505</v>
      </c>
      <c r="D503" s="48">
        <f t="shared" si="57"/>
        <v>7</v>
      </c>
      <c r="E503" s="48">
        <f t="shared" si="58"/>
        <v>7</v>
      </c>
      <c r="G503" s="48" t="s">
        <v>503</v>
      </c>
      <c r="H503" s="48">
        <f t="shared" si="59"/>
        <v>1</v>
      </c>
      <c r="I503" s="48">
        <f t="shared" si="60"/>
        <v>1</v>
      </c>
      <c r="K503" s="48" t="s">
        <v>501</v>
      </c>
      <c r="L503" s="48">
        <f t="shared" si="61"/>
        <v>0</v>
      </c>
      <c r="M503" s="48">
        <f t="shared" si="62"/>
        <v>0</v>
      </c>
      <c r="O503" s="48" t="s">
        <v>502</v>
      </c>
      <c r="P503" s="48">
        <f t="shared" si="63"/>
        <v>0</v>
      </c>
      <c r="Q503" s="48">
        <f t="shared" si="64"/>
        <v>0</v>
      </c>
      <c r="S503" s="48" t="s">
        <v>507</v>
      </c>
      <c r="T503" s="48">
        <f t="shared" si="65"/>
        <v>0</v>
      </c>
      <c r="U503" s="48">
        <f t="shared" si="66"/>
        <v>1</v>
      </c>
      <c r="W503" s="48" t="s">
        <v>506</v>
      </c>
      <c r="X503" s="48">
        <f t="shared" si="67"/>
        <v>0</v>
      </c>
      <c r="Y503" s="48">
        <f t="shared" si="68"/>
        <v>0</v>
      </c>
      <c r="AA503" s="48" t="s">
        <v>510</v>
      </c>
      <c r="AB503" s="48">
        <f t="shared" si="69"/>
        <v>0</v>
      </c>
      <c r="AC503" s="48">
        <f t="shared" si="70"/>
        <v>0</v>
      </c>
      <c r="AE503" s="48" t="s">
        <v>509</v>
      </c>
      <c r="AF503" s="48">
        <f t="shared" si="71"/>
        <v>1</v>
      </c>
      <c r="AG503" s="48">
        <f t="shared" si="72"/>
        <v>0</v>
      </c>
      <c r="AI503" s="48" t="s">
        <v>504</v>
      </c>
      <c r="AJ503" s="48">
        <f t="shared" si="73"/>
        <v>0</v>
      </c>
      <c r="AK503" s="48">
        <f t="shared" si="74"/>
        <v>0</v>
      </c>
      <c r="AM503" s="48" t="s">
        <v>508</v>
      </c>
      <c r="AN503" s="48">
        <f t="shared" si="75"/>
        <v>0</v>
      </c>
      <c r="AO503" s="48">
        <f t="shared" si="76"/>
        <v>0</v>
      </c>
    </row>
    <row r="504" spans="1:41" outlineLevel="1" x14ac:dyDescent="0.2">
      <c r="A504" s="48">
        <v>3</v>
      </c>
      <c r="B504" s="48">
        <v>10</v>
      </c>
      <c r="C504" s="48" t="s">
        <v>505</v>
      </c>
      <c r="D504" s="48">
        <f t="shared" si="57"/>
        <v>6</v>
      </c>
      <c r="E504" s="48">
        <f t="shared" si="58"/>
        <v>7</v>
      </c>
      <c r="G504" s="48" t="s">
        <v>503</v>
      </c>
      <c r="H504" s="48">
        <f t="shared" si="59"/>
        <v>1</v>
      </c>
      <c r="I504" s="48">
        <f t="shared" si="60"/>
        <v>1</v>
      </c>
      <c r="K504" s="48" t="s">
        <v>501</v>
      </c>
      <c r="L504" s="48">
        <f t="shared" si="61"/>
        <v>0</v>
      </c>
      <c r="M504" s="48">
        <f t="shared" si="62"/>
        <v>0</v>
      </c>
      <c r="O504" s="48" t="s">
        <v>502</v>
      </c>
      <c r="P504" s="48">
        <f t="shared" si="63"/>
        <v>0</v>
      </c>
      <c r="Q504" s="48">
        <f t="shared" si="64"/>
        <v>0</v>
      </c>
      <c r="S504" s="48" t="s">
        <v>507</v>
      </c>
      <c r="T504" s="48">
        <f t="shared" si="65"/>
        <v>2</v>
      </c>
      <c r="U504" s="48">
        <f t="shared" si="66"/>
        <v>1</v>
      </c>
      <c r="W504" s="48" t="s">
        <v>506</v>
      </c>
      <c r="X504" s="48">
        <f t="shared" si="67"/>
        <v>0</v>
      </c>
      <c r="Y504" s="48">
        <f t="shared" si="68"/>
        <v>0</v>
      </c>
      <c r="AA504" s="48" t="s">
        <v>510</v>
      </c>
      <c r="AB504" s="48">
        <f t="shared" si="69"/>
        <v>0</v>
      </c>
      <c r="AC504" s="48">
        <f t="shared" si="70"/>
        <v>0</v>
      </c>
      <c r="AE504" s="48" t="s">
        <v>509</v>
      </c>
      <c r="AF504" s="48">
        <f t="shared" si="71"/>
        <v>0</v>
      </c>
      <c r="AG504" s="48">
        <f t="shared" si="72"/>
        <v>1</v>
      </c>
      <c r="AI504" s="48" t="s">
        <v>504</v>
      </c>
      <c r="AJ504" s="48">
        <f t="shared" si="73"/>
        <v>0</v>
      </c>
      <c r="AK504" s="48">
        <f t="shared" si="74"/>
        <v>0</v>
      </c>
      <c r="AM504" s="48" t="s">
        <v>508</v>
      </c>
      <c r="AN504" s="48">
        <f t="shared" si="75"/>
        <v>0</v>
      </c>
      <c r="AO504" s="48">
        <f t="shared" si="76"/>
        <v>0</v>
      </c>
    </row>
    <row r="505" spans="1:41" outlineLevel="1" x14ac:dyDescent="0.2">
      <c r="A505" s="48">
        <v>3</v>
      </c>
      <c r="B505" s="48">
        <v>11</v>
      </c>
      <c r="C505" s="48" t="s">
        <v>505</v>
      </c>
      <c r="D505" s="48">
        <f t="shared" si="57"/>
        <v>6</v>
      </c>
      <c r="E505" s="48">
        <f t="shared" si="58"/>
        <v>5</v>
      </c>
      <c r="G505" s="48" t="s">
        <v>503</v>
      </c>
      <c r="H505" s="48">
        <f t="shared" si="59"/>
        <v>2</v>
      </c>
      <c r="I505" s="48">
        <f t="shared" si="60"/>
        <v>2</v>
      </c>
      <c r="K505" s="48" t="s">
        <v>501</v>
      </c>
      <c r="L505" s="48">
        <f t="shared" si="61"/>
        <v>0</v>
      </c>
      <c r="M505" s="48">
        <f t="shared" si="62"/>
        <v>0</v>
      </c>
      <c r="O505" s="48" t="s">
        <v>502</v>
      </c>
      <c r="P505" s="48">
        <f t="shared" si="63"/>
        <v>0</v>
      </c>
      <c r="Q505" s="48">
        <f t="shared" si="64"/>
        <v>0</v>
      </c>
      <c r="S505" s="48" t="s">
        <v>507</v>
      </c>
      <c r="T505" s="48">
        <f t="shared" si="65"/>
        <v>2</v>
      </c>
      <c r="U505" s="48">
        <f t="shared" si="66"/>
        <v>2</v>
      </c>
      <c r="W505" s="48" t="s">
        <v>506</v>
      </c>
      <c r="X505" s="48">
        <f t="shared" si="67"/>
        <v>0</v>
      </c>
      <c r="Y505" s="48">
        <f t="shared" si="68"/>
        <v>0</v>
      </c>
      <c r="AA505" s="48" t="s">
        <v>510</v>
      </c>
      <c r="AB505" s="48">
        <f t="shared" si="69"/>
        <v>0</v>
      </c>
      <c r="AC505" s="48">
        <f t="shared" si="70"/>
        <v>0</v>
      </c>
      <c r="AE505" s="48" t="s">
        <v>509</v>
      </c>
      <c r="AF505" s="48">
        <f t="shared" si="71"/>
        <v>0</v>
      </c>
      <c r="AG505" s="48">
        <f t="shared" si="72"/>
        <v>0</v>
      </c>
      <c r="AI505" s="48" t="s">
        <v>504</v>
      </c>
      <c r="AJ505" s="48">
        <f t="shared" si="73"/>
        <v>0</v>
      </c>
      <c r="AK505" s="48">
        <f t="shared" si="74"/>
        <v>0</v>
      </c>
      <c r="AM505" s="48" t="s">
        <v>508</v>
      </c>
      <c r="AN505" s="48">
        <f t="shared" si="75"/>
        <v>0</v>
      </c>
      <c r="AO505" s="48">
        <f t="shared" si="76"/>
        <v>0</v>
      </c>
    </row>
    <row r="506" spans="1:41" outlineLevel="1" x14ac:dyDescent="0.2">
      <c r="A506" s="48">
        <v>3</v>
      </c>
      <c r="B506" s="48">
        <v>12</v>
      </c>
      <c r="C506" s="48" t="s">
        <v>505</v>
      </c>
      <c r="D506" s="48">
        <f t="shared" si="57"/>
        <v>6</v>
      </c>
      <c r="E506" s="48">
        <f t="shared" si="58"/>
        <v>6</v>
      </c>
      <c r="G506" s="48" t="s">
        <v>503</v>
      </c>
      <c r="H506" s="48">
        <f t="shared" si="59"/>
        <v>1</v>
      </c>
      <c r="I506" s="48">
        <f t="shared" si="60"/>
        <v>1</v>
      </c>
      <c r="K506" s="48" t="s">
        <v>501</v>
      </c>
      <c r="L506" s="48">
        <f t="shared" si="61"/>
        <v>0</v>
      </c>
      <c r="M506" s="48">
        <f t="shared" si="62"/>
        <v>0</v>
      </c>
      <c r="O506" s="48" t="s">
        <v>502</v>
      </c>
      <c r="P506" s="48">
        <f t="shared" si="63"/>
        <v>0</v>
      </c>
      <c r="Q506" s="48">
        <f t="shared" si="64"/>
        <v>0</v>
      </c>
      <c r="S506" s="48" t="s">
        <v>507</v>
      </c>
      <c r="T506" s="48">
        <f t="shared" si="65"/>
        <v>0</v>
      </c>
      <c r="U506" s="48">
        <f t="shared" si="66"/>
        <v>1</v>
      </c>
      <c r="W506" s="48" t="s">
        <v>506</v>
      </c>
      <c r="X506" s="48">
        <f t="shared" si="67"/>
        <v>1</v>
      </c>
      <c r="Y506" s="48">
        <f t="shared" si="68"/>
        <v>1</v>
      </c>
      <c r="AA506" s="48" t="s">
        <v>510</v>
      </c>
      <c r="AB506" s="48">
        <f t="shared" si="69"/>
        <v>0</v>
      </c>
      <c r="AC506" s="48">
        <f t="shared" si="70"/>
        <v>0</v>
      </c>
      <c r="AE506" s="48" t="s">
        <v>509</v>
      </c>
      <c r="AF506" s="48">
        <f t="shared" si="71"/>
        <v>0</v>
      </c>
      <c r="AG506" s="48">
        <f t="shared" si="72"/>
        <v>0</v>
      </c>
      <c r="AI506" s="48" t="s">
        <v>504</v>
      </c>
      <c r="AJ506" s="48">
        <f t="shared" si="73"/>
        <v>0</v>
      </c>
      <c r="AK506" s="48">
        <f t="shared" si="74"/>
        <v>0</v>
      </c>
      <c r="AM506" s="48" t="s">
        <v>508</v>
      </c>
      <c r="AN506" s="48">
        <f t="shared" si="75"/>
        <v>0</v>
      </c>
      <c r="AO506" s="48">
        <f t="shared" si="76"/>
        <v>0</v>
      </c>
    </row>
    <row r="507" spans="1:41" outlineLevel="1" x14ac:dyDescent="0.2">
      <c r="A507" s="48">
        <v>3</v>
      </c>
      <c r="B507" s="48">
        <v>13</v>
      </c>
      <c r="C507" s="48" t="s">
        <v>505</v>
      </c>
      <c r="D507" s="48">
        <f t="shared" si="57"/>
        <v>5</v>
      </c>
      <c r="E507" s="48">
        <f t="shared" si="58"/>
        <v>6</v>
      </c>
      <c r="G507" s="48" t="s">
        <v>503</v>
      </c>
      <c r="H507" s="48">
        <f t="shared" si="59"/>
        <v>1</v>
      </c>
      <c r="I507" s="48">
        <f t="shared" si="60"/>
        <v>1</v>
      </c>
      <c r="K507" s="48" t="s">
        <v>501</v>
      </c>
      <c r="L507" s="48">
        <f t="shared" si="61"/>
        <v>0</v>
      </c>
      <c r="M507" s="48">
        <f t="shared" si="62"/>
        <v>0</v>
      </c>
      <c r="O507" s="48" t="s">
        <v>502</v>
      </c>
      <c r="P507" s="48">
        <f t="shared" si="63"/>
        <v>1</v>
      </c>
      <c r="Q507" s="48">
        <f t="shared" si="64"/>
        <v>1</v>
      </c>
      <c r="S507" s="48" t="s">
        <v>507</v>
      </c>
      <c r="T507" s="48">
        <f t="shared" si="65"/>
        <v>1</v>
      </c>
      <c r="U507" s="48">
        <f t="shared" si="66"/>
        <v>1</v>
      </c>
      <c r="W507" s="48" t="s">
        <v>506</v>
      </c>
      <c r="X507" s="48">
        <f t="shared" si="67"/>
        <v>1</v>
      </c>
      <c r="Y507" s="48">
        <f t="shared" si="68"/>
        <v>1</v>
      </c>
      <c r="AA507" s="48" t="s">
        <v>510</v>
      </c>
      <c r="AB507" s="48">
        <f t="shared" si="69"/>
        <v>0</v>
      </c>
      <c r="AC507" s="48">
        <f t="shared" si="70"/>
        <v>0</v>
      </c>
      <c r="AE507" s="48" t="s">
        <v>509</v>
      </c>
      <c r="AF507" s="48">
        <f t="shared" si="71"/>
        <v>0</v>
      </c>
      <c r="AG507" s="48">
        <f t="shared" si="72"/>
        <v>0</v>
      </c>
      <c r="AI507" s="48" t="s">
        <v>504</v>
      </c>
      <c r="AJ507" s="48">
        <f t="shared" si="73"/>
        <v>1</v>
      </c>
      <c r="AK507" s="48">
        <f t="shared" si="74"/>
        <v>0</v>
      </c>
      <c r="AM507" s="48" t="s">
        <v>508</v>
      </c>
      <c r="AN507" s="48">
        <f t="shared" si="75"/>
        <v>0</v>
      </c>
      <c r="AO507" s="48">
        <f t="shared" si="76"/>
        <v>0</v>
      </c>
    </row>
    <row r="508" spans="1:41" outlineLevel="1" x14ac:dyDescent="0.2">
      <c r="A508" s="48">
        <v>3</v>
      </c>
      <c r="B508" s="48">
        <v>14</v>
      </c>
      <c r="C508" s="48" t="s">
        <v>505</v>
      </c>
      <c r="D508" s="48">
        <f t="shared" si="57"/>
        <v>6</v>
      </c>
      <c r="E508" s="48">
        <f t="shared" si="58"/>
        <v>5</v>
      </c>
      <c r="G508" s="48" t="s">
        <v>503</v>
      </c>
      <c r="H508" s="48">
        <f t="shared" si="59"/>
        <v>2</v>
      </c>
      <c r="I508" s="48">
        <f t="shared" si="60"/>
        <v>2</v>
      </c>
      <c r="K508" s="48" t="s">
        <v>501</v>
      </c>
      <c r="L508" s="48">
        <f t="shared" si="61"/>
        <v>0</v>
      </c>
      <c r="M508" s="48">
        <f t="shared" si="62"/>
        <v>0</v>
      </c>
      <c r="O508" s="48" t="s">
        <v>502</v>
      </c>
      <c r="P508" s="48">
        <f t="shared" si="63"/>
        <v>0</v>
      </c>
      <c r="Q508" s="48">
        <f t="shared" si="64"/>
        <v>0</v>
      </c>
      <c r="S508" s="48" t="s">
        <v>507</v>
      </c>
      <c r="T508" s="48">
        <f t="shared" si="65"/>
        <v>2</v>
      </c>
      <c r="U508" s="48">
        <f t="shared" si="66"/>
        <v>2</v>
      </c>
      <c r="W508" s="48" t="s">
        <v>506</v>
      </c>
      <c r="X508" s="48">
        <f t="shared" si="67"/>
        <v>0</v>
      </c>
      <c r="Y508" s="48">
        <f t="shared" si="68"/>
        <v>0</v>
      </c>
      <c r="AA508" s="48" t="s">
        <v>510</v>
      </c>
      <c r="AB508" s="48">
        <f t="shared" si="69"/>
        <v>0</v>
      </c>
      <c r="AC508" s="48">
        <f t="shared" si="70"/>
        <v>0</v>
      </c>
      <c r="AE508" s="48" t="s">
        <v>509</v>
      </c>
      <c r="AF508" s="48">
        <f t="shared" si="71"/>
        <v>0</v>
      </c>
      <c r="AG508" s="48">
        <f t="shared" si="72"/>
        <v>0</v>
      </c>
      <c r="AI508" s="48" t="s">
        <v>504</v>
      </c>
      <c r="AJ508" s="48">
        <f t="shared" si="73"/>
        <v>0</v>
      </c>
      <c r="AK508" s="48">
        <f t="shared" si="74"/>
        <v>1</v>
      </c>
      <c r="AM508" s="48" t="s">
        <v>508</v>
      </c>
      <c r="AN508" s="48">
        <f t="shared" si="75"/>
        <v>0</v>
      </c>
      <c r="AO508" s="48">
        <f t="shared" si="76"/>
        <v>0</v>
      </c>
    </row>
    <row r="509" spans="1:41" outlineLevel="1" x14ac:dyDescent="0.2">
      <c r="A509" s="48">
        <v>3</v>
      </c>
      <c r="B509" s="48">
        <v>15</v>
      </c>
      <c r="C509" s="48" t="s">
        <v>505</v>
      </c>
      <c r="D509" s="48">
        <f t="shared" si="57"/>
        <v>6</v>
      </c>
      <c r="E509" s="48">
        <f t="shared" si="58"/>
        <v>6</v>
      </c>
      <c r="G509" s="48" t="s">
        <v>503</v>
      </c>
      <c r="H509" s="48">
        <f t="shared" si="59"/>
        <v>1</v>
      </c>
      <c r="I509" s="48">
        <f t="shared" si="60"/>
        <v>1</v>
      </c>
      <c r="K509" s="48" t="s">
        <v>501</v>
      </c>
      <c r="L509" s="48">
        <f t="shared" si="61"/>
        <v>0</v>
      </c>
      <c r="M509" s="48">
        <f t="shared" si="62"/>
        <v>0</v>
      </c>
      <c r="O509" s="48" t="s">
        <v>502</v>
      </c>
      <c r="P509" s="48">
        <f t="shared" si="63"/>
        <v>0</v>
      </c>
      <c r="Q509" s="48">
        <f t="shared" si="64"/>
        <v>0</v>
      </c>
      <c r="S509" s="48" t="s">
        <v>507</v>
      </c>
      <c r="T509" s="48">
        <f t="shared" si="65"/>
        <v>0</v>
      </c>
      <c r="U509" s="48">
        <f t="shared" si="66"/>
        <v>0</v>
      </c>
      <c r="W509" s="48" t="s">
        <v>506</v>
      </c>
      <c r="X509" s="48">
        <f t="shared" si="67"/>
        <v>1</v>
      </c>
      <c r="Y509" s="48">
        <f t="shared" si="68"/>
        <v>1</v>
      </c>
      <c r="AA509" s="48" t="s">
        <v>510</v>
      </c>
      <c r="AB509" s="48">
        <f t="shared" si="69"/>
        <v>0</v>
      </c>
      <c r="AC509" s="48">
        <f t="shared" si="70"/>
        <v>0</v>
      </c>
      <c r="AE509" s="48" t="s">
        <v>509</v>
      </c>
      <c r="AF509" s="48">
        <f t="shared" si="71"/>
        <v>0</v>
      </c>
      <c r="AG509" s="48">
        <f t="shared" si="72"/>
        <v>0</v>
      </c>
      <c r="AI509" s="48" t="s">
        <v>504</v>
      </c>
      <c r="AJ509" s="48">
        <f t="shared" si="73"/>
        <v>0</v>
      </c>
      <c r="AK509" s="48">
        <f t="shared" si="74"/>
        <v>0</v>
      </c>
      <c r="AM509" s="48" t="s">
        <v>508</v>
      </c>
      <c r="AN509" s="48">
        <f t="shared" si="75"/>
        <v>0</v>
      </c>
      <c r="AO509" s="48">
        <f t="shared" si="76"/>
        <v>0</v>
      </c>
    </row>
    <row r="510" spans="1:41" outlineLevel="1" x14ac:dyDescent="0.2">
      <c r="A510" s="48">
        <v>3</v>
      </c>
      <c r="B510" s="48">
        <v>16</v>
      </c>
      <c r="C510" s="48" t="s">
        <v>505</v>
      </c>
      <c r="D510" s="48">
        <f t="shared" si="57"/>
        <v>6</v>
      </c>
      <c r="E510" s="48">
        <f t="shared" si="58"/>
        <v>6</v>
      </c>
      <c r="G510" s="48" t="s">
        <v>503</v>
      </c>
      <c r="H510" s="48">
        <f t="shared" si="59"/>
        <v>1</v>
      </c>
      <c r="I510" s="48">
        <f t="shared" si="60"/>
        <v>1</v>
      </c>
      <c r="K510" s="48" t="s">
        <v>501</v>
      </c>
      <c r="L510" s="48">
        <f t="shared" si="61"/>
        <v>0</v>
      </c>
      <c r="M510" s="48">
        <f t="shared" si="62"/>
        <v>0</v>
      </c>
      <c r="O510" s="48" t="s">
        <v>502</v>
      </c>
      <c r="P510" s="48">
        <f t="shared" si="63"/>
        <v>1</v>
      </c>
      <c r="Q510" s="48">
        <f t="shared" si="64"/>
        <v>1</v>
      </c>
      <c r="S510" s="48" t="s">
        <v>507</v>
      </c>
      <c r="T510" s="48">
        <f t="shared" si="65"/>
        <v>2</v>
      </c>
      <c r="U510" s="48">
        <f t="shared" si="66"/>
        <v>2</v>
      </c>
      <c r="W510" s="48" t="s">
        <v>506</v>
      </c>
      <c r="X510" s="48">
        <f t="shared" si="67"/>
        <v>0</v>
      </c>
      <c r="Y510" s="48">
        <f t="shared" si="68"/>
        <v>0</v>
      </c>
      <c r="AA510" s="48" t="s">
        <v>510</v>
      </c>
      <c r="AB510" s="48">
        <f t="shared" si="69"/>
        <v>0</v>
      </c>
      <c r="AC510" s="48">
        <f t="shared" si="70"/>
        <v>0</v>
      </c>
      <c r="AE510" s="48" t="s">
        <v>509</v>
      </c>
      <c r="AF510" s="48">
        <f t="shared" si="71"/>
        <v>0</v>
      </c>
      <c r="AG510" s="48">
        <f t="shared" si="72"/>
        <v>0</v>
      </c>
      <c r="AI510" s="48" t="s">
        <v>504</v>
      </c>
      <c r="AJ510" s="48">
        <f t="shared" si="73"/>
        <v>0</v>
      </c>
      <c r="AK510" s="48">
        <f t="shared" si="74"/>
        <v>0</v>
      </c>
      <c r="AM510" s="48" t="s">
        <v>508</v>
      </c>
      <c r="AN510" s="48">
        <f t="shared" si="75"/>
        <v>0</v>
      </c>
      <c r="AO510" s="48">
        <f t="shared" si="76"/>
        <v>0</v>
      </c>
    </row>
    <row r="511" spans="1:41" outlineLevel="1" x14ac:dyDescent="0.2">
      <c r="A511" s="48">
        <v>3</v>
      </c>
      <c r="B511" s="48">
        <v>17</v>
      </c>
      <c r="C511" s="48" t="s">
        <v>505</v>
      </c>
      <c r="D511" s="48">
        <f t="shared" si="57"/>
        <v>7</v>
      </c>
      <c r="E511" s="48">
        <f t="shared" si="58"/>
        <v>5</v>
      </c>
      <c r="G511" s="48" t="s">
        <v>503</v>
      </c>
      <c r="H511" s="48">
        <f t="shared" si="59"/>
        <v>2</v>
      </c>
      <c r="I511" s="48">
        <f t="shared" si="60"/>
        <v>1</v>
      </c>
      <c r="K511" s="48" t="s">
        <v>501</v>
      </c>
      <c r="L511" s="48">
        <f t="shared" si="61"/>
        <v>0</v>
      </c>
      <c r="M511" s="48">
        <f t="shared" si="62"/>
        <v>0</v>
      </c>
      <c r="O511" s="48" t="s">
        <v>502</v>
      </c>
      <c r="P511" s="48">
        <f t="shared" si="63"/>
        <v>0</v>
      </c>
      <c r="Q511" s="48">
        <f t="shared" si="64"/>
        <v>0</v>
      </c>
      <c r="S511" s="48" t="s">
        <v>507</v>
      </c>
      <c r="T511" s="48">
        <f t="shared" si="65"/>
        <v>1</v>
      </c>
      <c r="U511" s="48">
        <f t="shared" si="66"/>
        <v>1</v>
      </c>
      <c r="W511" s="48" t="s">
        <v>506</v>
      </c>
      <c r="X511" s="48">
        <f t="shared" si="67"/>
        <v>0</v>
      </c>
      <c r="Y511" s="48">
        <f t="shared" si="68"/>
        <v>0</v>
      </c>
      <c r="AA511" s="48" t="s">
        <v>510</v>
      </c>
      <c r="AB511" s="48">
        <f t="shared" si="69"/>
        <v>0</v>
      </c>
      <c r="AC511" s="48">
        <f t="shared" si="70"/>
        <v>0</v>
      </c>
      <c r="AE511" s="48" t="s">
        <v>509</v>
      </c>
      <c r="AF511" s="48">
        <f t="shared" si="71"/>
        <v>0</v>
      </c>
      <c r="AG511" s="48">
        <f t="shared" si="72"/>
        <v>0</v>
      </c>
      <c r="AI511" s="48" t="s">
        <v>504</v>
      </c>
      <c r="AJ511" s="48">
        <f t="shared" si="73"/>
        <v>0</v>
      </c>
      <c r="AK511" s="48">
        <f t="shared" si="74"/>
        <v>0</v>
      </c>
      <c r="AM511" s="48" t="s">
        <v>508</v>
      </c>
      <c r="AN511" s="48">
        <f t="shared" si="75"/>
        <v>0</v>
      </c>
      <c r="AO511" s="48">
        <f t="shared" si="76"/>
        <v>0</v>
      </c>
    </row>
    <row r="512" spans="1:41" outlineLevel="1" x14ac:dyDescent="0.2">
      <c r="A512" s="48">
        <v>3</v>
      </c>
      <c r="B512" s="48">
        <v>18</v>
      </c>
      <c r="C512" s="48" t="s">
        <v>505</v>
      </c>
      <c r="D512" s="48">
        <f t="shared" ref="D512:D575" si="77">D341+SUMIFS($L$5:$L$270,$C$5:$C$270,C512,$E$5:$E$270,"*"&amp;$A512&amp;"*",$G$5:$G$270,"&lt;="&amp;$B512,$G$5:$G$270,"&gt;"&amp;$B512-1)</f>
        <v>6</v>
      </c>
      <c r="E512" s="48">
        <f t="shared" ref="E512:E575" si="78">D342+SUMIFS($L$5:$L$270,$B$5:$B$270,C512,$E$5:$E$270,"*"&amp;$A512&amp;"*",$F$5:$F$270,"&lt;="&amp;$B512,$F$5:$F$270,"&gt;"&amp;$B512-1)</f>
        <v>5</v>
      </c>
      <c r="G512" s="48" t="s">
        <v>503</v>
      </c>
      <c r="H512" s="48">
        <f t="shared" ref="H512:H575" si="79">H341+SUMIFS($L$5:$L$270,$C$5:$C$270,G512,$E$5:$E$270,"*"&amp;$A512&amp;"*",$G$5:$G$270,"&lt;="&amp;$B512,$G$5:$G$270,"&gt;"&amp;$B512-1)</f>
        <v>1</v>
      </c>
      <c r="I512" s="48">
        <f t="shared" ref="I512:I575" si="80">H342+SUMIFS($L$5:$L$270,$B$5:$B$270,G512,$E$5:$E$270,"*"&amp;$A512&amp;"*",$F$5:$F$270,"&lt;="&amp;$B512,$F$5:$F$270,"&gt;"&amp;$B512-1)</f>
        <v>2</v>
      </c>
      <c r="K512" s="48" t="s">
        <v>501</v>
      </c>
      <c r="L512" s="48">
        <f t="shared" ref="L512:L575" si="81">L341+SUMIFS($L$5:$L$270,$C$5:$C$270,K512,$E$5:$E$270,"*"&amp;$A512&amp;"*",$G$5:$G$270,"&lt;="&amp;$B512,$G$5:$G$270,"&gt;"&amp;$B512-1)</f>
        <v>0</v>
      </c>
      <c r="M512" s="48">
        <f t="shared" ref="M512:M575" si="82">L342+SUMIFS($L$5:$L$270,$B$5:$B$270,K512,$E$5:$E$270,"*"&amp;$A512&amp;"*",$F$5:$F$270,"&lt;="&amp;$B512,$F$5:$F$270,"&gt;"&amp;$B512-1)</f>
        <v>0</v>
      </c>
      <c r="O512" s="48" t="s">
        <v>502</v>
      </c>
      <c r="P512" s="48">
        <f t="shared" ref="P512:P575" si="83">P341+SUMIFS($L$5:$L$270,$C$5:$C$270,O512,$E$5:$E$270,"*"&amp;$A512&amp;"*",$G$5:$G$270,"&lt;="&amp;$B512,$G$5:$G$270,"&gt;"&amp;$B512-1)</f>
        <v>0</v>
      </c>
      <c r="Q512" s="48">
        <f t="shared" ref="Q512:Q575" si="84">P342+SUMIFS($L$5:$L$270,$B$5:$B$270,O512,$E$5:$E$270,"*"&amp;$A512&amp;"*",$F$5:$F$270,"&lt;="&amp;$B512,$F$5:$F$270,"&gt;"&amp;$B512-1)</f>
        <v>0</v>
      </c>
      <c r="S512" s="48" t="s">
        <v>507</v>
      </c>
      <c r="T512" s="48">
        <f t="shared" ref="T512:T575" si="85">T341+SUMIFS($L$5:$L$270,$C$5:$C$270,S512,$E$5:$E$270,"*"&amp;$A512&amp;"*",$G$5:$G$270,"&lt;="&amp;$B512,$G$5:$G$270,"&gt;"&amp;$B512-1)</f>
        <v>0</v>
      </c>
      <c r="U512" s="48">
        <f t="shared" ref="U512:U575" si="86">T342+SUMIFS($L$5:$L$270,$B$5:$B$270,S512,$E$5:$E$270,"*"&amp;$A512&amp;"*",$F$5:$F$270,"&lt;="&amp;$B512,$F$5:$F$270,"&gt;"&amp;$B512-1)</f>
        <v>0</v>
      </c>
      <c r="W512" s="48" t="s">
        <v>506</v>
      </c>
      <c r="X512" s="48">
        <f t="shared" ref="X512:X575" si="87">X341+SUMIFS($L$5:$L$270,$C$5:$C$270,W512,$E$5:$E$270,"*"&amp;$A512&amp;"*",$G$5:$G$270,"&lt;="&amp;$B512,$G$5:$G$270,"&gt;"&amp;$B512-1)</f>
        <v>0</v>
      </c>
      <c r="Y512" s="48">
        <f t="shared" ref="Y512:Y575" si="88">X342+SUMIFS($L$5:$L$270,$B$5:$B$270,W512,$E$5:$E$270,"*"&amp;$A512&amp;"*",$F$5:$F$270,"&lt;="&amp;$B512,$F$5:$F$270,"&gt;"&amp;$B512-1)</f>
        <v>0</v>
      </c>
      <c r="AA512" s="48" t="s">
        <v>510</v>
      </c>
      <c r="AB512" s="48">
        <f t="shared" ref="AB512:AB575" si="89">AB341+SUMIFS($L$5:$L$270,$C$5:$C$270,AA512,$E$5:$E$270,"*"&amp;$A512&amp;"*",$G$5:$G$270,"&lt;="&amp;$B512,$G$5:$G$270,"&gt;"&amp;$B512-1)</f>
        <v>0</v>
      </c>
      <c r="AC512" s="48">
        <f t="shared" ref="AC512:AC575" si="90">AB342+SUMIFS($L$5:$L$270,$B$5:$B$270,AA512,$E$5:$E$270,"*"&amp;$A512&amp;"*",$F$5:$F$270,"&lt;="&amp;$B512,$F$5:$F$270,"&gt;"&amp;$B512-1)</f>
        <v>0</v>
      </c>
      <c r="AE512" s="48" t="s">
        <v>509</v>
      </c>
      <c r="AF512" s="48">
        <f t="shared" ref="AF512:AF575" si="91">AF341+SUMIFS($L$5:$L$270,$C$5:$C$270,AE512,$E$5:$E$270,"*"&amp;$A512&amp;"*",$G$5:$G$270,"&lt;="&amp;$B512,$G$5:$G$270,"&gt;"&amp;$B512-1)</f>
        <v>0</v>
      </c>
      <c r="AG512" s="48">
        <f t="shared" ref="AG512:AG575" si="92">AF342+SUMIFS($L$5:$L$270,$B$5:$B$270,AE512,$E$5:$E$270,"*"&amp;$A512&amp;"*",$F$5:$F$270,"&lt;="&amp;$B512,$F$5:$F$270,"&gt;"&amp;$B512-1)</f>
        <v>0</v>
      </c>
      <c r="AI512" s="48" t="s">
        <v>504</v>
      </c>
      <c r="AJ512" s="48">
        <f t="shared" ref="AJ512:AJ575" si="93">AJ341+SUMIFS($L$5:$L$270,$C$5:$C$270,AI512,$E$5:$E$270,"*"&amp;$A512&amp;"*",$G$5:$G$270,"&lt;="&amp;$B512,$G$5:$G$270,"&gt;"&amp;$B512-1)</f>
        <v>0</v>
      </c>
      <c r="AK512" s="48">
        <f t="shared" ref="AK512:AK575" si="94">AJ342+SUMIFS($L$5:$L$270,$B$5:$B$270,AI512,$E$5:$E$270,"*"&amp;$A512&amp;"*",$F$5:$F$270,"&lt;="&amp;$B512,$F$5:$F$270,"&gt;"&amp;$B512-1)</f>
        <v>0</v>
      </c>
      <c r="AM512" s="48" t="s">
        <v>508</v>
      </c>
      <c r="AN512" s="48">
        <f t="shared" ref="AN512:AN575" si="95">AN341+SUMIFS($L$5:$L$270,$C$5:$C$270,AM512,$E$5:$E$270,"*"&amp;$A512&amp;"*",$G$5:$G$270,"&lt;="&amp;$B512,$G$5:$G$270,"&gt;"&amp;$B512-1)</f>
        <v>0</v>
      </c>
      <c r="AO512" s="48">
        <f t="shared" ref="AO512:AO575" si="96">AN342+SUMIFS($L$5:$L$270,$B$5:$B$270,AM512,$E$5:$E$270,"*"&amp;$A512&amp;"*",$F$5:$F$270,"&lt;="&amp;$B512,$F$5:$F$270,"&gt;"&amp;$B512-1)</f>
        <v>0</v>
      </c>
    </row>
    <row r="513" spans="1:41" outlineLevel="1" x14ac:dyDescent="0.2">
      <c r="A513" s="48">
        <v>3</v>
      </c>
      <c r="B513" s="48">
        <v>19</v>
      </c>
      <c r="C513" s="48" t="s">
        <v>505</v>
      </c>
      <c r="D513" s="48">
        <f t="shared" si="77"/>
        <v>5</v>
      </c>
      <c r="E513" s="48">
        <f t="shared" si="78"/>
        <v>5</v>
      </c>
      <c r="G513" s="48" t="s">
        <v>503</v>
      </c>
      <c r="H513" s="48">
        <f t="shared" si="79"/>
        <v>1</v>
      </c>
      <c r="I513" s="48">
        <f t="shared" si="80"/>
        <v>1</v>
      </c>
      <c r="K513" s="48" t="s">
        <v>501</v>
      </c>
      <c r="L513" s="48">
        <f t="shared" si="81"/>
        <v>0</v>
      </c>
      <c r="M513" s="48">
        <f t="shared" si="82"/>
        <v>0</v>
      </c>
      <c r="O513" s="48" t="s">
        <v>502</v>
      </c>
      <c r="P513" s="48">
        <f t="shared" si="83"/>
        <v>0</v>
      </c>
      <c r="Q513" s="48">
        <f t="shared" si="84"/>
        <v>0</v>
      </c>
      <c r="S513" s="48" t="s">
        <v>507</v>
      </c>
      <c r="T513" s="48">
        <f t="shared" si="85"/>
        <v>0</v>
      </c>
      <c r="U513" s="48">
        <f t="shared" si="86"/>
        <v>0</v>
      </c>
      <c r="W513" s="48" t="s">
        <v>506</v>
      </c>
      <c r="X513" s="48">
        <f t="shared" si="87"/>
        <v>0</v>
      </c>
      <c r="Y513" s="48">
        <f t="shared" si="88"/>
        <v>0</v>
      </c>
      <c r="AA513" s="48" t="s">
        <v>510</v>
      </c>
      <c r="AB513" s="48">
        <f t="shared" si="89"/>
        <v>0</v>
      </c>
      <c r="AC513" s="48">
        <f t="shared" si="90"/>
        <v>0</v>
      </c>
      <c r="AE513" s="48" t="s">
        <v>509</v>
      </c>
      <c r="AF513" s="48">
        <f t="shared" si="91"/>
        <v>0</v>
      </c>
      <c r="AG513" s="48">
        <f t="shared" si="92"/>
        <v>0</v>
      </c>
      <c r="AI513" s="48" t="s">
        <v>504</v>
      </c>
      <c r="AJ513" s="48">
        <f t="shared" si="93"/>
        <v>0</v>
      </c>
      <c r="AK513" s="48">
        <f t="shared" si="94"/>
        <v>0</v>
      </c>
      <c r="AM513" s="48" t="s">
        <v>508</v>
      </c>
      <c r="AN513" s="48">
        <f t="shared" si="95"/>
        <v>1</v>
      </c>
      <c r="AO513" s="48">
        <f t="shared" si="96"/>
        <v>0</v>
      </c>
    </row>
    <row r="514" spans="1:41" outlineLevel="1" x14ac:dyDescent="0.2">
      <c r="A514" s="48">
        <v>3</v>
      </c>
      <c r="B514" s="48">
        <v>20</v>
      </c>
      <c r="C514" s="48" t="s">
        <v>505</v>
      </c>
      <c r="D514" s="48">
        <f t="shared" si="77"/>
        <v>5</v>
      </c>
      <c r="E514" s="48">
        <f t="shared" si="78"/>
        <v>5</v>
      </c>
      <c r="G514" s="48" t="s">
        <v>503</v>
      </c>
      <c r="H514" s="48">
        <f t="shared" si="79"/>
        <v>1</v>
      </c>
      <c r="I514" s="48">
        <f t="shared" si="80"/>
        <v>1</v>
      </c>
      <c r="K514" s="48" t="s">
        <v>501</v>
      </c>
      <c r="L514" s="48">
        <f t="shared" si="81"/>
        <v>0</v>
      </c>
      <c r="M514" s="48">
        <f t="shared" si="82"/>
        <v>0</v>
      </c>
      <c r="O514" s="48" t="s">
        <v>502</v>
      </c>
      <c r="P514" s="48">
        <f t="shared" si="83"/>
        <v>0</v>
      </c>
      <c r="Q514" s="48">
        <f t="shared" si="84"/>
        <v>0</v>
      </c>
      <c r="S514" s="48" t="s">
        <v>507</v>
      </c>
      <c r="T514" s="48">
        <f t="shared" si="85"/>
        <v>0</v>
      </c>
      <c r="U514" s="48">
        <f t="shared" si="86"/>
        <v>0</v>
      </c>
      <c r="W514" s="48" t="s">
        <v>506</v>
      </c>
      <c r="X514" s="48">
        <f t="shared" si="87"/>
        <v>0</v>
      </c>
      <c r="Y514" s="48">
        <f t="shared" si="88"/>
        <v>0</v>
      </c>
      <c r="AA514" s="48" t="s">
        <v>510</v>
      </c>
      <c r="AB514" s="48">
        <f t="shared" si="89"/>
        <v>0</v>
      </c>
      <c r="AC514" s="48">
        <f t="shared" si="90"/>
        <v>0</v>
      </c>
      <c r="AE514" s="48" t="s">
        <v>509</v>
      </c>
      <c r="AF514" s="48">
        <f t="shared" si="91"/>
        <v>0</v>
      </c>
      <c r="AG514" s="48">
        <f t="shared" si="92"/>
        <v>0</v>
      </c>
      <c r="AI514" s="48" t="s">
        <v>504</v>
      </c>
      <c r="AJ514" s="48">
        <f t="shared" si="93"/>
        <v>0</v>
      </c>
      <c r="AK514" s="48">
        <f t="shared" si="94"/>
        <v>0</v>
      </c>
      <c r="AM514" s="48" t="s">
        <v>508</v>
      </c>
      <c r="AN514" s="48">
        <f t="shared" si="95"/>
        <v>0</v>
      </c>
      <c r="AO514" s="48">
        <f t="shared" si="96"/>
        <v>1</v>
      </c>
    </row>
    <row r="515" spans="1:41" outlineLevel="1" x14ac:dyDescent="0.2">
      <c r="A515" s="48">
        <v>3</v>
      </c>
      <c r="B515" s="48">
        <v>21</v>
      </c>
      <c r="C515" s="48" t="s">
        <v>505</v>
      </c>
      <c r="D515" s="48">
        <f t="shared" si="77"/>
        <v>5</v>
      </c>
      <c r="E515" s="48">
        <f t="shared" si="78"/>
        <v>5</v>
      </c>
      <c r="G515" s="48" t="s">
        <v>503</v>
      </c>
      <c r="H515" s="48">
        <f t="shared" si="79"/>
        <v>2</v>
      </c>
      <c r="I515" s="48">
        <f t="shared" si="80"/>
        <v>1</v>
      </c>
      <c r="K515" s="48" t="s">
        <v>501</v>
      </c>
      <c r="L515" s="48">
        <f t="shared" si="81"/>
        <v>0</v>
      </c>
      <c r="M515" s="48">
        <f t="shared" si="82"/>
        <v>0</v>
      </c>
      <c r="O515" s="48" t="s">
        <v>502</v>
      </c>
      <c r="P515" s="48">
        <f t="shared" si="83"/>
        <v>0</v>
      </c>
      <c r="Q515" s="48">
        <f t="shared" si="84"/>
        <v>0</v>
      </c>
      <c r="S515" s="48" t="s">
        <v>507</v>
      </c>
      <c r="T515" s="48">
        <f t="shared" si="85"/>
        <v>0</v>
      </c>
      <c r="U515" s="48">
        <f t="shared" si="86"/>
        <v>0</v>
      </c>
      <c r="W515" s="48" t="s">
        <v>506</v>
      </c>
      <c r="X515" s="48">
        <f t="shared" si="87"/>
        <v>0</v>
      </c>
      <c r="Y515" s="48">
        <f t="shared" si="88"/>
        <v>0</v>
      </c>
      <c r="AA515" s="48" t="s">
        <v>510</v>
      </c>
      <c r="AB515" s="48">
        <f t="shared" si="89"/>
        <v>0</v>
      </c>
      <c r="AC515" s="48">
        <f t="shared" si="90"/>
        <v>0</v>
      </c>
      <c r="AE515" s="48" t="s">
        <v>509</v>
      </c>
      <c r="AF515" s="48">
        <f t="shared" si="91"/>
        <v>0</v>
      </c>
      <c r="AG515" s="48">
        <f t="shared" si="92"/>
        <v>0</v>
      </c>
      <c r="AI515" s="48" t="s">
        <v>504</v>
      </c>
      <c r="AJ515" s="48">
        <f t="shared" si="93"/>
        <v>0</v>
      </c>
      <c r="AK515" s="48">
        <f t="shared" si="94"/>
        <v>0</v>
      </c>
      <c r="AM515" s="48" t="s">
        <v>508</v>
      </c>
      <c r="AN515" s="48">
        <f t="shared" si="95"/>
        <v>0</v>
      </c>
      <c r="AO515" s="48">
        <f t="shared" si="96"/>
        <v>0</v>
      </c>
    </row>
    <row r="516" spans="1:41" outlineLevel="1" x14ac:dyDescent="0.2">
      <c r="A516" s="48">
        <v>3</v>
      </c>
      <c r="B516" s="48">
        <v>22</v>
      </c>
      <c r="C516" s="48" t="s">
        <v>505</v>
      </c>
      <c r="D516" s="48">
        <f t="shared" si="77"/>
        <v>5</v>
      </c>
      <c r="E516" s="48">
        <f t="shared" si="78"/>
        <v>5</v>
      </c>
      <c r="G516" s="48" t="s">
        <v>503</v>
      </c>
      <c r="H516" s="48">
        <f t="shared" si="79"/>
        <v>1</v>
      </c>
      <c r="I516" s="48">
        <f t="shared" si="80"/>
        <v>1</v>
      </c>
      <c r="K516" s="48" t="s">
        <v>501</v>
      </c>
      <c r="L516" s="48">
        <f t="shared" si="81"/>
        <v>0</v>
      </c>
      <c r="M516" s="48">
        <f t="shared" si="82"/>
        <v>0</v>
      </c>
      <c r="O516" s="48" t="s">
        <v>502</v>
      </c>
      <c r="P516" s="48">
        <f t="shared" si="83"/>
        <v>0</v>
      </c>
      <c r="Q516" s="48">
        <f t="shared" si="84"/>
        <v>0</v>
      </c>
      <c r="S516" s="48" t="s">
        <v>507</v>
      </c>
      <c r="T516" s="48">
        <f t="shared" si="85"/>
        <v>0</v>
      </c>
      <c r="U516" s="48">
        <f t="shared" si="86"/>
        <v>0</v>
      </c>
      <c r="W516" s="48" t="s">
        <v>506</v>
      </c>
      <c r="X516" s="48">
        <f t="shared" si="87"/>
        <v>0</v>
      </c>
      <c r="Y516" s="48">
        <f t="shared" si="88"/>
        <v>0</v>
      </c>
      <c r="AA516" s="48" t="s">
        <v>510</v>
      </c>
      <c r="AB516" s="48">
        <f t="shared" si="89"/>
        <v>0</v>
      </c>
      <c r="AC516" s="48">
        <f t="shared" si="90"/>
        <v>0</v>
      </c>
      <c r="AE516" s="48" t="s">
        <v>509</v>
      </c>
      <c r="AF516" s="48">
        <f t="shared" si="91"/>
        <v>0</v>
      </c>
      <c r="AG516" s="48">
        <f t="shared" si="92"/>
        <v>0</v>
      </c>
      <c r="AI516" s="48" t="s">
        <v>504</v>
      </c>
      <c r="AJ516" s="48">
        <f t="shared" si="93"/>
        <v>0</v>
      </c>
      <c r="AK516" s="48">
        <f t="shared" si="94"/>
        <v>0</v>
      </c>
      <c r="AM516" s="48" t="s">
        <v>508</v>
      </c>
      <c r="AN516" s="48">
        <f t="shared" si="95"/>
        <v>0</v>
      </c>
      <c r="AO516" s="48">
        <f t="shared" si="96"/>
        <v>0</v>
      </c>
    </row>
    <row r="517" spans="1:41" outlineLevel="1" x14ac:dyDescent="0.2">
      <c r="A517" s="48">
        <v>3</v>
      </c>
      <c r="B517" s="48">
        <v>23</v>
      </c>
      <c r="C517" s="48" t="s">
        <v>505</v>
      </c>
      <c r="D517" s="48">
        <f t="shared" si="77"/>
        <v>5</v>
      </c>
      <c r="E517" s="48">
        <f t="shared" si="78"/>
        <v>5</v>
      </c>
      <c r="G517" s="48" t="s">
        <v>503</v>
      </c>
      <c r="H517" s="48">
        <f t="shared" si="79"/>
        <v>1</v>
      </c>
      <c r="I517" s="48">
        <f t="shared" si="80"/>
        <v>1</v>
      </c>
      <c r="K517" s="48" t="s">
        <v>501</v>
      </c>
      <c r="L517" s="48">
        <f t="shared" si="81"/>
        <v>0</v>
      </c>
      <c r="M517" s="48">
        <f t="shared" si="82"/>
        <v>0</v>
      </c>
      <c r="O517" s="48" t="s">
        <v>502</v>
      </c>
      <c r="P517" s="48">
        <f t="shared" si="83"/>
        <v>0</v>
      </c>
      <c r="Q517" s="48">
        <f t="shared" si="84"/>
        <v>0</v>
      </c>
      <c r="S517" s="48" t="s">
        <v>507</v>
      </c>
      <c r="T517" s="48">
        <f t="shared" si="85"/>
        <v>0</v>
      </c>
      <c r="U517" s="48">
        <f t="shared" si="86"/>
        <v>0</v>
      </c>
      <c r="W517" s="48" t="s">
        <v>506</v>
      </c>
      <c r="X517" s="48">
        <f t="shared" si="87"/>
        <v>0</v>
      </c>
      <c r="Y517" s="48">
        <f t="shared" si="88"/>
        <v>0</v>
      </c>
      <c r="AA517" s="48" t="s">
        <v>510</v>
      </c>
      <c r="AB517" s="48">
        <f t="shared" si="89"/>
        <v>0</v>
      </c>
      <c r="AC517" s="48">
        <f t="shared" si="90"/>
        <v>0</v>
      </c>
      <c r="AE517" s="48" t="s">
        <v>509</v>
      </c>
      <c r="AF517" s="48">
        <f t="shared" si="91"/>
        <v>0</v>
      </c>
      <c r="AG517" s="48">
        <f t="shared" si="92"/>
        <v>0</v>
      </c>
      <c r="AI517" s="48" t="s">
        <v>504</v>
      </c>
      <c r="AJ517" s="48">
        <f t="shared" si="93"/>
        <v>0</v>
      </c>
      <c r="AK517" s="48">
        <f t="shared" si="94"/>
        <v>0</v>
      </c>
      <c r="AM517" s="48" t="s">
        <v>508</v>
      </c>
      <c r="AN517" s="48">
        <f t="shared" si="95"/>
        <v>0</v>
      </c>
      <c r="AO517" s="48">
        <f t="shared" si="96"/>
        <v>0</v>
      </c>
    </row>
    <row r="518" spans="1:41" outlineLevel="1" x14ac:dyDescent="0.2">
      <c r="A518" s="48">
        <v>4</v>
      </c>
      <c r="B518" s="48">
        <v>0</v>
      </c>
      <c r="C518" s="48" t="s">
        <v>505</v>
      </c>
      <c r="D518" s="48">
        <f t="shared" si="77"/>
        <v>5</v>
      </c>
      <c r="E518" s="48">
        <f t="shared" si="78"/>
        <v>5</v>
      </c>
      <c r="G518" s="48" t="s">
        <v>503</v>
      </c>
      <c r="H518" s="48">
        <f t="shared" si="79"/>
        <v>1</v>
      </c>
      <c r="I518" s="48">
        <f t="shared" si="80"/>
        <v>1</v>
      </c>
      <c r="K518" s="48" t="s">
        <v>501</v>
      </c>
      <c r="L518" s="48">
        <f t="shared" si="81"/>
        <v>0</v>
      </c>
      <c r="M518" s="48">
        <f t="shared" si="82"/>
        <v>0</v>
      </c>
      <c r="O518" s="48" t="s">
        <v>502</v>
      </c>
      <c r="P518" s="48">
        <f t="shared" si="83"/>
        <v>0</v>
      </c>
      <c r="Q518" s="48">
        <f t="shared" si="84"/>
        <v>0</v>
      </c>
      <c r="S518" s="48" t="s">
        <v>507</v>
      </c>
      <c r="T518" s="48">
        <f t="shared" si="85"/>
        <v>0</v>
      </c>
      <c r="U518" s="48">
        <f t="shared" si="86"/>
        <v>0</v>
      </c>
      <c r="W518" s="48" t="s">
        <v>506</v>
      </c>
      <c r="X518" s="48">
        <f t="shared" si="87"/>
        <v>0</v>
      </c>
      <c r="Y518" s="48">
        <f t="shared" si="88"/>
        <v>0</v>
      </c>
      <c r="AA518" s="48" t="s">
        <v>510</v>
      </c>
      <c r="AB518" s="48">
        <f t="shared" si="89"/>
        <v>0</v>
      </c>
      <c r="AC518" s="48">
        <f t="shared" si="90"/>
        <v>0</v>
      </c>
      <c r="AE518" s="48" t="s">
        <v>509</v>
      </c>
      <c r="AF518" s="48">
        <f t="shared" si="91"/>
        <v>0</v>
      </c>
      <c r="AG518" s="48">
        <f t="shared" si="92"/>
        <v>0</v>
      </c>
      <c r="AI518" s="48" t="s">
        <v>504</v>
      </c>
      <c r="AJ518" s="48">
        <f t="shared" si="93"/>
        <v>0</v>
      </c>
      <c r="AK518" s="48">
        <f t="shared" si="94"/>
        <v>0</v>
      </c>
      <c r="AM518" s="48" t="s">
        <v>508</v>
      </c>
      <c r="AN518" s="48">
        <f t="shared" si="95"/>
        <v>0</v>
      </c>
      <c r="AO518" s="48">
        <f t="shared" si="96"/>
        <v>0</v>
      </c>
    </row>
    <row r="519" spans="1:41" outlineLevel="1" x14ac:dyDescent="0.2">
      <c r="A519" s="48">
        <v>4</v>
      </c>
      <c r="B519" s="48">
        <v>1</v>
      </c>
      <c r="C519" s="48" t="s">
        <v>505</v>
      </c>
      <c r="D519" s="48">
        <f t="shared" si="77"/>
        <v>5</v>
      </c>
      <c r="E519" s="48">
        <f t="shared" si="78"/>
        <v>5</v>
      </c>
      <c r="G519" s="48" t="s">
        <v>503</v>
      </c>
      <c r="H519" s="48">
        <f t="shared" si="79"/>
        <v>1</v>
      </c>
      <c r="I519" s="48">
        <f t="shared" si="80"/>
        <v>1</v>
      </c>
      <c r="K519" s="48" t="s">
        <v>501</v>
      </c>
      <c r="L519" s="48">
        <f t="shared" si="81"/>
        <v>0</v>
      </c>
      <c r="M519" s="48">
        <f t="shared" si="82"/>
        <v>0</v>
      </c>
      <c r="O519" s="48" t="s">
        <v>502</v>
      </c>
      <c r="P519" s="48">
        <f t="shared" si="83"/>
        <v>0</v>
      </c>
      <c r="Q519" s="48">
        <f t="shared" si="84"/>
        <v>0</v>
      </c>
      <c r="S519" s="48" t="s">
        <v>507</v>
      </c>
      <c r="T519" s="48">
        <f t="shared" si="85"/>
        <v>0</v>
      </c>
      <c r="U519" s="48">
        <f t="shared" si="86"/>
        <v>0</v>
      </c>
      <c r="W519" s="48" t="s">
        <v>506</v>
      </c>
      <c r="X519" s="48">
        <f t="shared" si="87"/>
        <v>0</v>
      </c>
      <c r="Y519" s="48">
        <f t="shared" si="88"/>
        <v>0</v>
      </c>
      <c r="AA519" s="48" t="s">
        <v>510</v>
      </c>
      <c r="AB519" s="48">
        <f t="shared" si="89"/>
        <v>0</v>
      </c>
      <c r="AC519" s="48">
        <f t="shared" si="90"/>
        <v>0</v>
      </c>
      <c r="AE519" s="48" t="s">
        <v>509</v>
      </c>
      <c r="AF519" s="48">
        <f t="shared" si="91"/>
        <v>0</v>
      </c>
      <c r="AG519" s="48">
        <f t="shared" si="92"/>
        <v>0</v>
      </c>
      <c r="AI519" s="48" t="s">
        <v>504</v>
      </c>
      <c r="AJ519" s="48">
        <f t="shared" si="93"/>
        <v>0</v>
      </c>
      <c r="AK519" s="48">
        <f t="shared" si="94"/>
        <v>0</v>
      </c>
      <c r="AM519" s="48" t="s">
        <v>508</v>
      </c>
      <c r="AN519" s="48">
        <f t="shared" si="95"/>
        <v>0</v>
      </c>
      <c r="AO519" s="48">
        <f t="shared" si="96"/>
        <v>0</v>
      </c>
    </row>
    <row r="520" spans="1:41" outlineLevel="1" x14ac:dyDescent="0.2">
      <c r="A520" s="48">
        <v>4</v>
      </c>
      <c r="B520" s="48">
        <v>2</v>
      </c>
      <c r="C520" s="48" t="s">
        <v>505</v>
      </c>
      <c r="D520" s="48">
        <f t="shared" si="77"/>
        <v>5</v>
      </c>
      <c r="E520" s="48">
        <f t="shared" si="78"/>
        <v>5</v>
      </c>
      <c r="G520" s="48" t="s">
        <v>503</v>
      </c>
      <c r="H520" s="48">
        <f t="shared" si="79"/>
        <v>1</v>
      </c>
      <c r="I520" s="48">
        <f t="shared" si="80"/>
        <v>1</v>
      </c>
      <c r="K520" s="48" t="s">
        <v>501</v>
      </c>
      <c r="L520" s="48">
        <f t="shared" si="81"/>
        <v>0</v>
      </c>
      <c r="M520" s="48">
        <f t="shared" si="82"/>
        <v>0</v>
      </c>
      <c r="O520" s="48" t="s">
        <v>502</v>
      </c>
      <c r="P520" s="48">
        <f t="shared" si="83"/>
        <v>0</v>
      </c>
      <c r="Q520" s="48">
        <f t="shared" si="84"/>
        <v>0</v>
      </c>
      <c r="S520" s="48" t="s">
        <v>507</v>
      </c>
      <c r="T520" s="48">
        <f t="shared" si="85"/>
        <v>0</v>
      </c>
      <c r="U520" s="48">
        <f t="shared" si="86"/>
        <v>0</v>
      </c>
      <c r="W520" s="48" t="s">
        <v>506</v>
      </c>
      <c r="X520" s="48">
        <f t="shared" si="87"/>
        <v>0</v>
      </c>
      <c r="Y520" s="48">
        <f t="shared" si="88"/>
        <v>0</v>
      </c>
      <c r="AA520" s="48" t="s">
        <v>510</v>
      </c>
      <c r="AB520" s="48">
        <f t="shared" si="89"/>
        <v>0</v>
      </c>
      <c r="AC520" s="48">
        <f t="shared" si="90"/>
        <v>0</v>
      </c>
      <c r="AE520" s="48" t="s">
        <v>509</v>
      </c>
      <c r="AF520" s="48">
        <f t="shared" si="91"/>
        <v>0</v>
      </c>
      <c r="AG520" s="48">
        <f t="shared" si="92"/>
        <v>0</v>
      </c>
      <c r="AI520" s="48" t="s">
        <v>504</v>
      </c>
      <c r="AJ520" s="48">
        <f t="shared" si="93"/>
        <v>0</v>
      </c>
      <c r="AK520" s="48">
        <f t="shared" si="94"/>
        <v>0</v>
      </c>
      <c r="AM520" s="48" t="s">
        <v>508</v>
      </c>
      <c r="AN520" s="48">
        <f t="shared" si="95"/>
        <v>0</v>
      </c>
      <c r="AO520" s="48">
        <f t="shared" si="96"/>
        <v>0</v>
      </c>
    </row>
    <row r="521" spans="1:41" outlineLevel="1" x14ac:dyDescent="0.2">
      <c r="A521" s="48">
        <v>4</v>
      </c>
      <c r="B521" s="48">
        <v>3</v>
      </c>
      <c r="C521" s="48" t="s">
        <v>505</v>
      </c>
      <c r="D521" s="48">
        <f t="shared" si="77"/>
        <v>5</v>
      </c>
      <c r="E521" s="48">
        <f t="shared" si="78"/>
        <v>5</v>
      </c>
      <c r="G521" s="48" t="s">
        <v>503</v>
      </c>
      <c r="H521" s="48">
        <f t="shared" si="79"/>
        <v>1</v>
      </c>
      <c r="I521" s="48">
        <f t="shared" si="80"/>
        <v>1</v>
      </c>
      <c r="K521" s="48" t="s">
        <v>501</v>
      </c>
      <c r="L521" s="48">
        <f t="shared" si="81"/>
        <v>0</v>
      </c>
      <c r="M521" s="48">
        <f t="shared" si="82"/>
        <v>0</v>
      </c>
      <c r="O521" s="48" t="s">
        <v>502</v>
      </c>
      <c r="P521" s="48">
        <f t="shared" si="83"/>
        <v>0</v>
      </c>
      <c r="Q521" s="48">
        <f t="shared" si="84"/>
        <v>0</v>
      </c>
      <c r="S521" s="48" t="s">
        <v>507</v>
      </c>
      <c r="T521" s="48">
        <f t="shared" si="85"/>
        <v>0</v>
      </c>
      <c r="U521" s="48">
        <f t="shared" si="86"/>
        <v>0</v>
      </c>
      <c r="W521" s="48" t="s">
        <v>506</v>
      </c>
      <c r="X521" s="48">
        <f t="shared" si="87"/>
        <v>0</v>
      </c>
      <c r="Y521" s="48">
        <f t="shared" si="88"/>
        <v>0</v>
      </c>
      <c r="AA521" s="48" t="s">
        <v>510</v>
      </c>
      <c r="AB521" s="48">
        <f t="shared" si="89"/>
        <v>0</v>
      </c>
      <c r="AC521" s="48">
        <f t="shared" si="90"/>
        <v>0</v>
      </c>
      <c r="AE521" s="48" t="s">
        <v>509</v>
      </c>
      <c r="AF521" s="48">
        <f t="shared" si="91"/>
        <v>0</v>
      </c>
      <c r="AG521" s="48">
        <f t="shared" si="92"/>
        <v>0</v>
      </c>
      <c r="AI521" s="48" t="s">
        <v>504</v>
      </c>
      <c r="AJ521" s="48">
        <f t="shared" si="93"/>
        <v>0</v>
      </c>
      <c r="AK521" s="48">
        <f t="shared" si="94"/>
        <v>0</v>
      </c>
      <c r="AM521" s="48" t="s">
        <v>508</v>
      </c>
      <c r="AN521" s="48">
        <f t="shared" si="95"/>
        <v>0</v>
      </c>
      <c r="AO521" s="48">
        <f t="shared" si="96"/>
        <v>0</v>
      </c>
    </row>
    <row r="522" spans="1:41" outlineLevel="1" x14ac:dyDescent="0.2">
      <c r="A522" s="48">
        <v>4</v>
      </c>
      <c r="B522" s="48">
        <v>4</v>
      </c>
      <c r="C522" s="48" t="s">
        <v>505</v>
      </c>
      <c r="D522" s="48">
        <f t="shared" si="77"/>
        <v>5</v>
      </c>
      <c r="E522" s="48">
        <f t="shared" si="78"/>
        <v>5</v>
      </c>
      <c r="G522" s="48" t="s">
        <v>503</v>
      </c>
      <c r="H522" s="48">
        <f t="shared" si="79"/>
        <v>1</v>
      </c>
      <c r="I522" s="48">
        <f t="shared" si="80"/>
        <v>1</v>
      </c>
      <c r="K522" s="48" t="s">
        <v>501</v>
      </c>
      <c r="L522" s="48">
        <f t="shared" si="81"/>
        <v>0</v>
      </c>
      <c r="M522" s="48">
        <f t="shared" si="82"/>
        <v>0</v>
      </c>
      <c r="O522" s="48" t="s">
        <v>502</v>
      </c>
      <c r="P522" s="48">
        <f t="shared" si="83"/>
        <v>0</v>
      </c>
      <c r="Q522" s="48">
        <f t="shared" si="84"/>
        <v>0</v>
      </c>
      <c r="S522" s="48" t="s">
        <v>507</v>
      </c>
      <c r="T522" s="48">
        <f t="shared" si="85"/>
        <v>0</v>
      </c>
      <c r="U522" s="48">
        <f t="shared" si="86"/>
        <v>0</v>
      </c>
      <c r="W522" s="48" t="s">
        <v>506</v>
      </c>
      <c r="X522" s="48">
        <f t="shared" si="87"/>
        <v>0</v>
      </c>
      <c r="Y522" s="48">
        <f t="shared" si="88"/>
        <v>0</v>
      </c>
      <c r="AA522" s="48" t="s">
        <v>510</v>
      </c>
      <c r="AB522" s="48">
        <f t="shared" si="89"/>
        <v>0</v>
      </c>
      <c r="AC522" s="48">
        <f t="shared" si="90"/>
        <v>0</v>
      </c>
      <c r="AE522" s="48" t="s">
        <v>509</v>
      </c>
      <c r="AF522" s="48">
        <f t="shared" si="91"/>
        <v>0</v>
      </c>
      <c r="AG522" s="48">
        <f t="shared" si="92"/>
        <v>0</v>
      </c>
      <c r="AI522" s="48" t="s">
        <v>504</v>
      </c>
      <c r="AJ522" s="48">
        <f t="shared" si="93"/>
        <v>0</v>
      </c>
      <c r="AK522" s="48">
        <f t="shared" si="94"/>
        <v>0</v>
      </c>
      <c r="AM522" s="48" t="s">
        <v>508</v>
      </c>
      <c r="AN522" s="48">
        <f t="shared" si="95"/>
        <v>0</v>
      </c>
      <c r="AO522" s="48">
        <f t="shared" si="96"/>
        <v>0</v>
      </c>
    </row>
    <row r="523" spans="1:41" outlineLevel="1" x14ac:dyDescent="0.2">
      <c r="A523" s="48">
        <v>4</v>
      </c>
      <c r="B523" s="48">
        <v>5</v>
      </c>
      <c r="C523" s="48" t="s">
        <v>505</v>
      </c>
      <c r="D523" s="48">
        <f t="shared" si="77"/>
        <v>5</v>
      </c>
      <c r="E523" s="48">
        <f t="shared" si="78"/>
        <v>5</v>
      </c>
      <c r="G523" s="48" t="s">
        <v>503</v>
      </c>
      <c r="H523" s="48">
        <f t="shared" si="79"/>
        <v>1</v>
      </c>
      <c r="I523" s="48">
        <f t="shared" si="80"/>
        <v>1</v>
      </c>
      <c r="K523" s="48" t="s">
        <v>501</v>
      </c>
      <c r="L523" s="48">
        <f t="shared" si="81"/>
        <v>0</v>
      </c>
      <c r="M523" s="48">
        <f t="shared" si="82"/>
        <v>0</v>
      </c>
      <c r="O523" s="48" t="s">
        <v>502</v>
      </c>
      <c r="P523" s="48">
        <f t="shared" si="83"/>
        <v>0</v>
      </c>
      <c r="Q523" s="48">
        <f t="shared" si="84"/>
        <v>0</v>
      </c>
      <c r="S523" s="48" t="s">
        <v>507</v>
      </c>
      <c r="T523" s="48">
        <f t="shared" si="85"/>
        <v>0</v>
      </c>
      <c r="U523" s="48">
        <f t="shared" si="86"/>
        <v>0</v>
      </c>
      <c r="W523" s="48" t="s">
        <v>506</v>
      </c>
      <c r="X523" s="48">
        <f t="shared" si="87"/>
        <v>0</v>
      </c>
      <c r="Y523" s="48">
        <f t="shared" si="88"/>
        <v>0</v>
      </c>
      <c r="AA523" s="48" t="s">
        <v>510</v>
      </c>
      <c r="AB523" s="48">
        <f t="shared" si="89"/>
        <v>0</v>
      </c>
      <c r="AC523" s="48">
        <f t="shared" si="90"/>
        <v>0</v>
      </c>
      <c r="AE523" s="48" t="s">
        <v>509</v>
      </c>
      <c r="AF523" s="48">
        <f t="shared" si="91"/>
        <v>0</v>
      </c>
      <c r="AG523" s="48">
        <f t="shared" si="92"/>
        <v>0</v>
      </c>
      <c r="AI523" s="48" t="s">
        <v>504</v>
      </c>
      <c r="AJ523" s="48">
        <f t="shared" si="93"/>
        <v>0</v>
      </c>
      <c r="AK523" s="48">
        <f t="shared" si="94"/>
        <v>0</v>
      </c>
      <c r="AM523" s="48" t="s">
        <v>508</v>
      </c>
      <c r="AN523" s="48">
        <f t="shared" si="95"/>
        <v>0</v>
      </c>
      <c r="AO523" s="48">
        <f t="shared" si="96"/>
        <v>0</v>
      </c>
    </row>
    <row r="524" spans="1:41" outlineLevel="1" x14ac:dyDescent="0.2">
      <c r="A524" s="48">
        <v>4</v>
      </c>
      <c r="B524" s="48">
        <v>6</v>
      </c>
      <c r="C524" s="48" t="s">
        <v>505</v>
      </c>
      <c r="D524" s="48">
        <f t="shared" si="77"/>
        <v>5</v>
      </c>
      <c r="E524" s="48">
        <f t="shared" si="78"/>
        <v>8</v>
      </c>
      <c r="G524" s="48" t="s">
        <v>503</v>
      </c>
      <c r="H524" s="48">
        <f t="shared" si="79"/>
        <v>1</v>
      </c>
      <c r="I524" s="48">
        <f t="shared" si="80"/>
        <v>1</v>
      </c>
      <c r="K524" s="48" t="s">
        <v>501</v>
      </c>
      <c r="L524" s="48">
        <f t="shared" si="81"/>
        <v>0</v>
      </c>
      <c r="M524" s="48">
        <f t="shared" si="82"/>
        <v>0</v>
      </c>
      <c r="O524" s="48" t="s">
        <v>502</v>
      </c>
      <c r="P524" s="48">
        <f t="shared" si="83"/>
        <v>0</v>
      </c>
      <c r="Q524" s="48">
        <f t="shared" si="84"/>
        <v>0</v>
      </c>
      <c r="S524" s="48" t="s">
        <v>507</v>
      </c>
      <c r="T524" s="48">
        <f t="shared" si="85"/>
        <v>0</v>
      </c>
      <c r="U524" s="48">
        <f t="shared" si="86"/>
        <v>0</v>
      </c>
      <c r="W524" s="48" t="s">
        <v>506</v>
      </c>
      <c r="X524" s="48">
        <f t="shared" si="87"/>
        <v>0</v>
      </c>
      <c r="Y524" s="48">
        <f t="shared" si="88"/>
        <v>0</v>
      </c>
      <c r="AA524" s="48" t="s">
        <v>510</v>
      </c>
      <c r="AB524" s="48">
        <f t="shared" si="89"/>
        <v>0</v>
      </c>
      <c r="AC524" s="48">
        <f t="shared" si="90"/>
        <v>0</v>
      </c>
      <c r="AE524" s="48" t="s">
        <v>509</v>
      </c>
      <c r="AF524" s="48">
        <f t="shared" si="91"/>
        <v>0</v>
      </c>
      <c r="AG524" s="48">
        <f t="shared" si="92"/>
        <v>0</v>
      </c>
      <c r="AI524" s="48" t="s">
        <v>504</v>
      </c>
      <c r="AJ524" s="48">
        <f t="shared" si="93"/>
        <v>0</v>
      </c>
      <c r="AK524" s="48">
        <f t="shared" si="94"/>
        <v>0</v>
      </c>
      <c r="AM524" s="48" t="s">
        <v>508</v>
      </c>
      <c r="AN524" s="48">
        <f t="shared" si="95"/>
        <v>0</v>
      </c>
      <c r="AO524" s="48">
        <f t="shared" si="96"/>
        <v>0</v>
      </c>
    </row>
    <row r="525" spans="1:41" outlineLevel="1" x14ac:dyDescent="0.2">
      <c r="A525" s="48">
        <v>4</v>
      </c>
      <c r="B525" s="48">
        <v>7</v>
      </c>
      <c r="C525" s="48" t="s">
        <v>505</v>
      </c>
      <c r="D525" s="48">
        <f t="shared" si="77"/>
        <v>5</v>
      </c>
      <c r="E525" s="48">
        <f t="shared" si="78"/>
        <v>6</v>
      </c>
      <c r="G525" s="48" t="s">
        <v>503</v>
      </c>
      <c r="H525" s="48">
        <f t="shared" si="79"/>
        <v>1</v>
      </c>
      <c r="I525" s="48">
        <f t="shared" si="80"/>
        <v>1</v>
      </c>
      <c r="K525" s="48" t="s">
        <v>501</v>
      </c>
      <c r="L525" s="48">
        <f t="shared" si="81"/>
        <v>1</v>
      </c>
      <c r="M525" s="48">
        <f t="shared" si="82"/>
        <v>0</v>
      </c>
      <c r="O525" s="48" t="s">
        <v>502</v>
      </c>
      <c r="P525" s="48">
        <f t="shared" si="83"/>
        <v>0</v>
      </c>
      <c r="Q525" s="48">
        <f t="shared" si="84"/>
        <v>0</v>
      </c>
      <c r="S525" s="48" t="s">
        <v>507</v>
      </c>
      <c r="T525" s="48">
        <f t="shared" si="85"/>
        <v>1</v>
      </c>
      <c r="U525" s="48">
        <f t="shared" si="86"/>
        <v>0</v>
      </c>
      <c r="W525" s="48" t="s">
        <v>506</v>
      </c>
      <c r="X525" s="48">
        <f t="shared" si="87"/>
        <v>0</v>
      </c>
      <c r="Y525" s="48">
        <f t="shared" si="88"/>
        <v>0</v>
      </c>
      <c r="AA525" s="48" t="s">
        <v>510</v>
      </c>
      <c r="AB525" s="48">
        <f t="shared" si="89"/>
        <v>1</v>
      </c>
      <c r="AC525" s="48">
        <f t="shared" si="90"/>
        <v>0</v>
      </c>
      <c r="AE525" s="48" t="s">
        <v>509</v>
      </c>
      <c r="AF525" s="48">
        <f t="shared" si="91"/>
        <v>0</v>
      </c>
      <c r="AG525" s="48">
        <f t="shared" si="92"/>
        <v>0</v>
      </c>
      <c r="AI525" s="48" t="s">
        <v>504</v>
      </c>
      <c r="AJ525" s="48">
        <f t="shared" si="93"/>
        <v>0</v>
      </c>
      <c r="AK525" s="48">
        <f t="shared" si="94"/>
        <v>0</v>
      </c>
      <c r="AM525" s="48" t="s">
        <v>508</v>
      </c>
      <c r="AN525" s="48">
        <f t="shared" si="95"/>
        <v>0</v>
      </c>
      <c r="AO525" s="48">
        <f t="shared" si="96"/>
        <v>0</v>
      </c>
    </row>
    <row r="526" spans="1:41" outlineLevel="1" x14ac:dyDescent="0.2">
      <c r="A526" s="48">
        <v>4</v>
      </c>
      <c r="B526" s="48">
        <v>8</v>
      </c>
      <c r="C526" s="48" t="s">
        <v>505</v>
      </c>
      <c r="D526" s="48">
        <f t="shared" si="77"/>
        <v>6</v>
      </c>
      <c r="E526" s="48">
        <f t="shared" si="78"/>
        <v>5</v>
      </c>
      <c r="G526" s="48" t="s">
        <v>503</v>
      </c>
      <c r="H526" s="48">
        <f t="shared" si="79"/>
        <v>1</v>
      </c>
      <c r="I526" s="48">
        <f t="shared" si="80"/>
        <v>2</v>
      </c>
      <c r="K526" s="48" t="s">
        <v>501</v>
      </c>
      <c r="L526" s="48">
        <f t="shared" si="81"/>
        <v>0</v>
      </c>
      <c r="M526" s="48">
        <f t="shared" si="82"/>
        <v>1</v>
      </c>
      <c r="O526" s="48" t="s">
        <v>502</v>
      </c>
      <c r="P526" s="48">
        <f t="shared" si="83"/>
        <v>0</v>
      </c>
      <c r="Q526" s="48">
        <f t="shared" si="84"/>
        <v>0</v>
      </c>
      <c r="S526" s="48" t="s">
        <v>507</v>
      </c>
      <c r="T526" s="48">
        <f t="shared" si="85"/>
        <v>1</v>
      </c>
      <c r="U526" s="48">
        <f t="shared" si="86"/>
        <v>1</v>
      </c>
      <c r="W526" s="48" t="s">
        <v>506</v>
      </c>
      <c r="X526" s="48">
        <f t="shared" si="87"/>
        <v>0</v>
      </c>
      <c r="Y526" s="48">
        <f t="shared" si="88"/>
        <v>0</v>
      </c>
      <c r="AA526" s="48" t="s">
        <v>510</v>
      </c>
      <c r="AB526" s="48">
        <f t="shared" si="89"/>
        <v>0</v>
      </c>
      <c r="AC526" s="48">
        <f t="shared" si="90"/>
        <v>1</v>
      </c>
      <c r="AE526" s="48" t="s">
        <v>509</v>
      </c>
      <c r="AF526" s="48">
        <f t="shared" si="91"/>
        <v>0</v>
      </c>
      <c r="AG526" s="48">
        <f t="shared" si="92"/>
        <v>0</v>
      </c>
      <c r="AI526" s="48" t="s">
        <v>504</v>
      </c>
      <c r="AJ526" s="48">
        <f t="shared" si="93"/>
        <v>0</v>
      </c>
      <c r="AK526" s="48">
        <f t="shared" si="94"/>
        <v>0</v>
      </c>
      <c r="AM526" s="48" t="s">
        <v>508</v>
      </c>
      <c r="AN526" s="48">
        <f t="shared" si="95"/>
        <v>0</v>
      </c>
      <c r="AO526" s="48">
        <f t="shared" si="96"/>
        <v>0</v>
      </c>
    </row>
    <row r="527" spans="1:41" outlineLevel="1" x14ac:dyDescent="0.2">
      <c r="A527" s="48">
        <v>4</v>
      </c>
      <c r="B527" s="48">
        <v>9</v>
      </c>
      <c r="C527" s="48" t="s">
        <v>505</v>
      </c>
      <c r="D527" s="48">
        <f t="shared" si="77"/>
        <v>7</v>
      </c>
      <c r="E527" s="48">
        <f t="shared" si="78"/>
        <v>7</v>
      </c>
      <c r="G527" s="48" t="s">
        <v>503</v>
      </c>
      <c r="H527" s="48">
        <f t="shared" si="79"/>
        <v>1</v>
      </c>
      <c r="I527" s="48">
        <f t="shared" si="80"/>
        <v>1</v>
      </c>
      <c r="K527" s="48" t="s">
        <v>501</v>
      </c>
      <c r="L527" s="48">
        <f t="shared" si="81"/>
        <v>0</v>
      </c>
      <c r="M527" s="48">
        <f t="shared" si="82"/>
        <v>0</v>
      </c>
      <c r="O527" s="48" t="s">
        <v>502</v>
      </c>
      <c r="P527" s="48">
        <f t="shared" si="83"/>
        <v>0</v>
      </c>
      <c r="Q527" s="48">
        <f t="shared" si="84"/>
        <v>0</v>
      </c>
      <c r="S527" s="48" t="s">
        <v>507</v>
      </c>
      <c r="T527" s="48">
        <f t="shared" si="85"/>
        <v>0</v>
      </c>
      <c r="U527" s="48">
        <f t="shared" si="86"/>
        <v>1</v>
      </c>
      <c r="W527" s="48" t="s">
        <v>506</v>
      </c>
      <c r="X527" s="48">
        <f t="shared" si="87"/>
        <v>0</v>
      </c>
      <c r="Y527" s="48">
        <f t="shared" si="88"/>
        <v>0</v>
      </c>
      <c r="AA527" s="48" t="s">
        <v>510</v>
      </c>
      <c r="AB527" s="48">
        <f t="shared" si="89"/>
        <v>0</v>
      </c>
      <c r="AC527" s="48">
        <f t="shared" si="90"/>
        <v>0</v>
      </c>
      <c r="AE527" s="48" t="s">
        <v>509</v>
      </c>
      <c r="AF527" s="48">
        <f t="shared" si="91"/>
        <v>1</v>
      </c>
      <c r="AG527" s="48">
        <f t="shared" si="92"/>
        <v>0</v>
      </c>
      <c r="AI527" s="48" t="s">
        <v>504</v>
      </c>
      <c r="AJ527" s="48">
        <f t="shared" si="93"/>
        <v>0</v>
      </c>
      <c r="AK527" s="48">
        <f t="shared" si="94"/>
        <v>0</v>
      </c>
      <c r="AM527" s="48" t="s">
        <v>508</v>
      </c>
      <c r="AN527" s="48">
        <f t="shared" si="95"/>
        <v>0</v>
      </c>
      <c r="AO527" s="48">
        <f t="shared" si="96"/>
        <v>0</v>
      </c>
    </row>
    <row r="528" spans="1:41" outlineLevel="1" x14ac:dyDescent="0.2">
      <c r="A528" s="48">
        <v>4</v>
      </c>
      <c r="B528" s="48">
        <v>10</v>
      </c>
      <c r="C528" s="48" t="s">
        <v>505</v>
      </c>
      <c r="D528" s="48">
        <f t="shared" si="77"/>
        <v>6</v>
      </c>
      <c r="E528" s="48">
        <f t="shared" si="78"/>
        <v>7</v>
      </c>
      <c r="G528" s="48" t="s">
        <v>503</v>
      </c>
      <c r="H528" s="48">
        <f t="shared" si="79"/>
        <v>1</v>
      </c>
      <c r="I528" s="48">
        <f t="shared" si="80"/>
        <v>1</v>
      </c>
      <c r="K528" s="48" t="s">
        <v>501</v>
      </c>
      <c r="L528" s="48">
        <f t="shared" si="81"/>
        <v>0</v>
      </c>
      <c r="M528" s="48">
        <f t="shared" si="82"/>
        <v>0</v>
      </c>
      <c r="O528" s="48" t="s">
        <v>502</v>
      </c>
      <c r="P528" s="48">
        <f t="shared" si="83"/>
        <v>0</v>
      </c>
      <c r="Q528" s="48">
        <f t="shared" si="84"/>
        <v>0</v>
      </c>
      <c r="S528" s="48" t="s">
        <v>507</v>
      </c>
      <c r="T528" s="48">
        <f t="shared" si="85"/>
        <v>2</v>
      </c>
      <c r="U528" s="48">
        <f t="shared" si="86"/>
        <v>1</v>
      </c>
      <c r="W528" s="48" t="s">
        <v>506</v>
      </c>
      <c r="X528" s="48">
        <f t="shared" si="87"/>
        <v>0</v>
      </c>
      <c r="Y528" s="48">
        <f t="shared" si="88"/>
        <v>0</v>
      </c>
      <c r="AA528" s="48" t="s">
        <v>510</v>
      </c>
      <c r="AB528" s="48">
        <f t="shared" si="89"/>
        <v>0</v>
      </c>
      <c r="AC528" s="48">
        <f t="shared" si="90"/>
        <v>0</v>
      </c>
      <c r="AE528" s="48" t="s">
        <v>509</v>
      </c>
      <c r="AF528" s="48">
        <f t="shared" si="91"/>
        <v>0</v>
      </c>
      <c r="AG528" s="48">
        <f t="shared" si="92"/>
        <v>1</v>
      </c>
      <c r="AI528" s="48" t="s">
        <v>504</v>
      </c>
      <c r="AJ528" s="48">
        <f t="shared" si="93"/>
        <v>0</v>
      </c>
      <c r="AK528" s="48">
        <f t="shared" si="94"/>
        <v>0</v>
      </c>
      <c r="AM528" s="48" t="s">
        <v>508</v>
      </c>
      <c r="AN528" s="48">
        <f t="shared" si="95"/>
        <v>0</v>
      </c>
      <c r="AO528" s="48">
        <f t="shared" si="96"/>
        <v>0</v>
      </c>
    </row>
    <row r="529" spans="1:41" outlineLevel="1" x14ac:dyDescent="0.2">
      <c r="A529" s="48">
        <v>4</v>
      </c>
      <c r="B529" s="48">
        <v>11</v>
      </c>
      <c r="C529" s="48" t="s">
        <v>505</v>
      </c>
      <c r="D529" s="48">
        <f t="shared" si="77"/>
        <v>6</v>
      </c>
      <c r="E529" s="48">
        <f t="shared" si="78"/>
        <v>5</v>
      </c>
      <c r="G529" s="48" t="s">
        <v>503</v>
      </c>
      <c r="H529" s="48">
        <f t="shared" si="79"/>
        <v>2</v>
      </c>
      <c r="I529" s="48">
        <f t="shared" si="80"/>
        <v>2</v>
      </c>
      <c r="K529" s="48" t="s">
        <v>501</v>
      </c>
      <c r="L529" s="48">
        <f t="shared" si="81"/>
        <v>0</v>
      </c>
      <c r="M529" s="48">
        <f t="shared" si="82"/>
        <v>0</v>
      </c>
      <c r="O529" s="48" t="s">
        <v>502</v>
      </c>
      <c r="P529" s="48">
        <f t="shared" si="83"/>
        <v>0</v>
      </c>
      <c r="Q529" s="48">
        <f t="shared" si="84"/>
        <v>0</v>
      </c>
      <c r="S529" s="48" t="s">
        <v>507</v>
      </c>
      <c r="T529" s="48">
        <f t="shared" si="85"/>
        <v>2</v>
      </c>
      <c r="U529" s="48">
        <f t="shared" si="86"/>
        <v>2</v>
      </c>
      <c r="W529" s="48" t="s">
        <v>506</v>
      </c>
      <c r="X529" s="48">
        <f t="shared" si="87"/>
        <v>0</v>
      </c>
      <c r="Y529" s="48">
        <f t="shared" si="88"/>
        <v>0</v>
      </c>
      <c r="AA529" s="48" t="s">
        <v>510</v>
      </c>
      <c r="AB529" s="48">
        <f t="shared" si="89"/>
        <v>0</v>
      </c>
      <c r="AC529" s="48">
        <f t="shared" si="90"/>
        <v>0</v>
      </c>
      <c r="AE529" s="48" t="s">
        <v>509</v>
      </c>
      <c r="AF529" s="48">
        <f t="shared" si="91"/>
        <v>0</v>
      </c>
      <c r="AG529" s="48">
        <f t="shared" si="92"/>
        <v>0</v>
      </c>
      <c r="AI529" s="48" t="s">
        <v>504</v>
      </c>
      <c r="AJ529" s="48">
        <f t="shared" si="93"/>
        <v>0</v>
      </c>
      <c r="AK529" s="48">
        <f t="shared" si="94"/>
        <v>0</v>
      </c>
      <c r="AM529" s="48" t="s">
        <v>508</v>
      </c>
      <c r="AN529" s="48">
        <f t="shared" si="95"/>
        <v>0</v>
      </c>
      <c r="AO529" s="48">
        <f t="shared" si="96"/>
        <v>0</v>
      </c>
    </row>
    <row r="530" spans="1:41" outlineLevel="1" x14ac:dyDescent="0.2">
      <c r="A530" s="48">
        <v>4</v>
      </c>
      <c r="B530" s="48">
        <v>12</v>
      </c>
      <c r="C530" s="48" t="s">
        <v>505</v>
      </c>
      <c r="D530" s="48">
        <f t="shared" si="77"/>
        <v>6</v>
      </c>
      <c r="E530" s="48">
        <f t="shared" si="78"/>
        <v>6</v>
      </c>
      <c r="G530" s="48" t="s">
        <v>503</v>
      </c>
      <c r="H530" s="48">
        <f t="shared" si="79"/>
        <v>1</v>
      </c>
      <c r="I530" s="48">
        <f t="shared" si="80"/>
        <v>1</v>
      </c>
      <c r="K530" s="48" t="s">
        <v>501</v>
      </c>
      <c r="L530" s="48">
        <f t="shared" si="81"/>
        <v>0</v>
      </c>
      <c r="M530" s="48">
        <f t="shared" si="82"/>
        <v>0</v>
      </c>
      <c r="O530" s="48" t="s">
        <v>502</v>
      </c>
      <c r="P530" s="48">
        <f t="shared" si="83"/>
        <v>0</v>
      </c>
      <c r="Q530" s="48">
        <f t="shared" si="84"/>
        <v>0</v>
      </c>
      <c r="S530" s="48" t="s">
        <v>507</v>
      </c>
      <c r="T530" s="48">
        <f t="shared" si="85"/>
        <v>0</v>
      </c>
      <c r="U530" s="48">
        <f t="shared" si="86"/>
        <v>1</v>
      </c>
      <c r="W530" s="48" t="s">
        <v>506</v>
      </c>
      <c r="X530" s="48">
        <f t="shared" si="87"/>
        <v>1</v>
      </c>
      <c r="Y530" s="48">
        <f t="shared" si="88"/>
        <v>1</v>
      </c>
      <c r="AA530" s="48" t="s">
        <v>510</v>
      </c>
      <c r="AB530" s="48">
        <f t="shared" si="89"/>
        <v>0</v>
      </c>
      <c r="AC530" s="48">
        <f t="shared" si="90"/>
        <v>0</v>
      </c>
      <c r="AE530" s="48" t="s">
        <v>509</v>
      </c>
      <c r="AF530" s="48">
        <f t="shared" si="91"/>
        <v>0</v>
      </c>
      <c r="AG530" s="48">
        <f t="shared" si="92"/>
        <v>0</v>
      </c>
      <c r="AI530" s="48" t="s">
        <v>504</v>
      </c>
      <c r="AJ530" s="48">
        <f t="shared" si="93"/>
        <v>0</v>
      </c>
      <c r="AK530" s="48">
        <f t="shared" si="94"/>
        <v>0</v>
      </c>
      <c r="AM530" s="48" t="s">
        <v>508</v>
      </c>
      <c r="AN530" s="48">
        <f t="shared" si="95"/>
        <v>0</v>
      </c>
      <c r="AO530" s="48">
        <f t="shared" si="96"/>
        <v>0</v>
      </c>
    </row>
    <row r="531" spans="1:41" outlineLevel="1" x14ac:dyDescent="0.2">
      <c r="A531" s="48">
        <v>4</v>
      </c>
      <c r="B531" s="48">
        <v>13</v>
      </c>
      <c r="C531" s="48" t="s">
        <v>505</v>
      </c>
      <c r="D531" s="48">
        <f t="shared" si="77"/>
        <v>5</v>
      </c>
      <c r="E531" s="48">
        <f t="shared" si="78"/>
        <v>6</v>
      </c>
      <c r="G531" s="48" t="s">
        <v>503</v>
      </c>
      <c r="H531" s="48">
        <f t="shared" si="79"/>
        <v>1</v>
      </c>
      <c r="I531" s="48">
        <f t="shared" si="80"/>
        <v>1</v>
      </c>
      <c r="K531" s="48" t="s">
        <v>501</v>
      </c>
      <c r="L531" s="48">
        <f t="shared" si="81"/>
        <v>0</v>
      </c>
      <c r="M531" s="48">
        <f t="shared" si="82"/>
        <v>0</v>
      </c>
      <c r="O531" s="48" t="s">
        <v>502</v>
      </c>
      <c r="P531" s="48">
        <f t="shared" si="83"/>
        <v>1</v>
      </c>
      <c r="Q531" s="48">
        <f t="shared" si="84"/>
        <v>1</v>
      </c>
      <c r="S531" s="48" t="s">
        <v>507</v>
      </c>
      <c r="T531" s="48">
        <f t="shared" si="85"/>
        <v>1</v>
      </c>
      <c r="U531" s="48">
        <f t="shared" si="86"/>
        <v>1</v>
      </c>
      <c r="W531" s="48" t="s">
        <v>506</v>
      </c>
      <c r="X531" s="48">
        <f t="shared" si="87"/>
        <v>1</v>
      </c>
      <c r="Y531" s="48">
        <f t="shared" si="88"/>
        <v>1</v>
      </c>
      <c r="AA531" s="48" t="s">
        <v>510</v>
      </c>
      <c r="AB531" s="48">
        <f t="shared" si="89"/>
        <v>0</v>
      </c>
      <c r="AC531" s="48">
        <f t="shared" si="90"/>
        <v>0</v>
      </c>
      <c r="AE531" s="48" t="s">
        <v>509</v>
      </c>
      <c r="AF531" s="48">
        <f t="shared" si="91"/>
        <v>0</v>
      </c>
      <c r="AG531" s="48">
        <f t="shared" si="92"/>
        <v>0</v>
      </c>
      <c r="AI531" s="48" t="s">
        <v>504</v>
      </c>
      <c r="AJ531" s="48">
        <f t="shared" si="93"/>
        <v>1</v>
      </c>
      <c r="AK531" s="48">
        <f t="shared" si="94"/>
        <v>0</v>
      </c>
      <c r="AM531" s="48" t="s">
        <v>508</v>
      </c>
      <c r="AN531" s="48">
        <f t="shared" si="95"/>
        <v>0</v>
      </c>
      <c r="AO531" s="48">
        <f t="shared" si="96"/>
        <v>0</v>
      </c>
    </row>
    <row r="532" spans="1:41" outlineLevel="1" x14ac:dyDescent="0.2">
      <c r="A532" s="48">
        <v>4</v>
      </c>
      <c r="B532" s="48">
        <v>14</v>
      </c>
      <c r="C532" s="48" t="s">
        <v>505</v>
      </c>
      <c r="D532" s="48">
        <f t="shared" si="77"/>
        <v>6</v>
      </c>
      <c r="E532" s="48">
        <f t="shared" si="78"/>
        <v>5</v>
      </c>
      <c r="G532" s="48" t="s">
        <v>503</v>
      </c>
      <c r="H532" s="48">
        <f t="shared" si="79"/>
        <v>2</v>
      </c>
      <c r="I532" s="48">
        <f t="shared" si="80"/>
        <v>2</v>
      </c>
      <c r="K532" s="48" t="s">
        <v>501</v>
      </c>
      <c r="L532" s="48">
        <f t="shared" si="81"/>
        <v>0</v>
      </c>
      <c r="M532" s="48">
        <f t="shared" si="82"/>
        <v>0</v>
      </c>
      <c r="O532" s="48" t="s">
        <v>502</v>
      </c>
      <c r="P532" s="48">
        <f t="shared" si="83"/>
        <v>0</v>
      </c>
      <c r="Q532" s="48">
        <f t="shared" si="84"/>
        <v>0</v>
      </c>
      <c r="S532" s="48" t="s">
        <v>507</v>
      </c>
      <c r="T532" s="48">
        <f t="shared" si="85"/>
        <v>2</v>
      </c>
      <c r="U532" s="48">
        <f t="shared" si="86"/>
        <v>2</v>
      </c>
      <c r="W532" s="48" t="s">
        <v>506</v>
      </c>
      <c r="X532" s="48">
        <f t="shared" si="87"/>
        <v>0</v>
      </c>
      <c r="Y532" s="48">
        <f t="shared" si="88"/>
        <v>0</v>
      </c>
      <c r="AA532" s="48" t="s">
        <v>510</v>
      </c>
      <c r="AB532" s="48">
        <f t="shared" si="89"/>
        <v>0</v>
      </c>
      <c r="AC532" s="48">
        <f t="shared" si="90"/>
        <v>0</v>
      </c>
      <c r="AE532" s="48" t="s">
        <v>509</v>
      </c>
      <c r="AF532" s="48">
        <f t="shared" si="91"/>
        <v>0</v>
      </c>
      <c r="AG532" s="48">
        <f t="shared" si="92"/>
        <v>0</v>
      </c>
      <c r="AI532" s="48" t="s">
        <v>504</v>
      </c>
      <c r="AJ532" s="48">
        <f t="shared" si="93"/>
        <v>0</v>
      </c>
      <c r="AK532" s="48">
        <f t="shared" si="94"/>
        <v>1</v>
      </c>
      <c r="AM532" s="48" t="s">
        <v>508</v>
      </c>
      <c r="AN532" s="48">
        <f t="shared" si="95"/>
        <v>0</v>
      </c>
      <c r="AO532" s="48">
        <f t="shared" si="96"/>
        <v>0</v>
      </c>
    </row>
    <row r="533" spans="1:41" outlineLevel="1" x14ac:dyDescent="0.2">
      <c r="A533" s="48">
        <v>4</v>
      </c>
      <c r="B533" s="48">
        <v>15</v>
      </c>
      <c r="C533" s="48" t="s">
        <v>505</v>
      </c>
      <c r="D533" s="48">
        <f t="shared" si="77"/>
        <v>6</v>
      </c>
      <c r="E533" s="48">
        <f t="shared" si="78"/>
        <v>6</v>
      </c>
      <c r="G533" s="48" t="s">
        <v>503</v>
      </c>
      <c r="H533" s="48">
        <f t="shared" si="79"/>
        <v>1</v>
      </c>
      <c r="I533" s="48">
        <f t="shared" si="80"/>
        <v>1</v>
      </c>
      <c r="K533" s="48" t="s">
        <v>501</v>
      </c>
      <c r="L533" s="48">
        <f t="shared" si="81"/>
        <v>0</v>
      </c>
      <c r="M533" s="48">
        <f t="shared" si="82"/>
        <v>0</v>
      </c>
      <c r="O533" s="48" t="s">
        <v>502</v>
      </c>
      <c r="P533" s="48">
        <f t="shared" si="83"/>
        <v>0</v>
      </c>
      <c r="Q533" s="48">
        <f t="shared" si="84"/>
        <v>0</v>
      </c>
      <c r="S533" s="48" t="s">
        <v>507</v>
      </c>
      <c r="T533" s="48">
        <f t="shared" si="85"/>
        <v>0</v>
      </c>
      <c r="U533" s="48">
        <f t="shared" si="86"/>
        <v>0</v>
      </c>
      <c r="W533" s="48" t="s">
        <v>506</v>
      </c>
      <c r="X533" s="48">
        <f t="shared" si="87"/>
        <v>1</v>
      </c>
      <c r="Y533" s="48">
        <f t="shared" si="88"/>
        <v>1</v>
      </c>
      <c r="AA533" s="48" t="s">
        <v>510</v>
      </c>
      <c r="AB533" s="48">
        <f t="shared" si="89"/>
        <v>0</v>
      </c>
      <c r="AC533" s="48">
        <f t="shared" si="90"/>
        <v>0</v>
      </c>
      <c r="AE533" s="48" t="s">
        <v>509</v>
      </c>
      <c r="AF533" s="48">
        <f t="shared" si="91"/>
        <v>0</v>
      </c>
      <c r="AG533" s="48">
        <f t="shared" si="92"/>
        <v>0</v>
      </c>
      <c r="AI533" s="48" t="s">
        <v>504</v>
      </c>
      <c r="AJ533" s="48">
        <f t="shared" si="93"/>
        <v>0</v>
      </c>
      <c r="AK533" s="48">
        <f t="shared" si="94"/>
        <v>0</v>
      </c>
      <c r="AM533" s="48" t="s">
        <v>508</v>
      </c>
      <c r="AN533" s="48">
        <f t="shared" si="95"/>
        <v>0</v>
      </c>
      <c r="AO533" s="48">
        <f t="shared" si="96"/>
        <v>0</v>
      </c>
    </row>
    <row r="534" spans="1:41" outlineLevel="1" x14ac:dyDescent="0.2">
      <c r="A534" s="48">
        <v>4</v>
      </c>
      <c r="B534" s="48">
        <v>16</v>
      </c>
      <c r="C534" s="48" t="s">
        <v>505</v>
      </c>
      <c r="D534" s="48">
        <f t="shared" si="77"/>
        <v>6</v>
      </c>
      <c r="E534" s="48">
        <f t="shared" si="78"/>
        <v>6</v>
      </c>
      <c r="G534" s="48" t="s">
        <v>503</v>
      </c>
      <c r="H534" s="48">
        <f t="shared" si="79"/>
        <v>1</v>
      </c>
      <c r="I534" s="48">
        <f t="shared" si="80"/>
        <v>1</v>
      </c>
      <c r="K534" s="48" t="s">
        <v>501</v>
      </c>
      <c r="L534" s="48">
        <f t="shared" si="81"/>
        <v>0</v>
      </c>
      <c r="M534" s="48">
        <f t="shared" si="82"/>
        <v>0</v>
      </c>
      <c r="O534" s="48" t="s">
        <v>502</v>
      </c>
      <c r="P534" s="48">
        <f t="shared" si="83"/>
        <v>1</v>
      </c>
      <c r="Q534" s="48">
        <f t="shared" si="84"/>
        <v>1</v>
      </c>
      <c r="S534" s="48" t="s">
        <v>507</v>
      </c>
      <c r="T534" s="48">
        <f t="shared" si="85"/>
        <v>2</v>
      </c>
      <c r="U534" s="48">
        <f t="shared" si="86"/>
        <v>2</v>
      </c>
      <c r="W534" s="48" t="s">
        <v>506</v>
      </c>
      <c r="X534" s="48">
        <f t="shared" si="87"/>
        <v>0</v>
      </c>
      <c r="Y534" s="48">
        <f t="shared" si="88"/>
        <v>0</v>
      </c>
      <c r="AA534" s="48" t="s">
        <v>510</v>
      </c>
      <c r="AB534" s="48">
        <f t="shared" si="89"/>
        <v>0</v>
      </c>
      <c r="AC534" s="48">
        <f t="shared" si="90"/>
        <v>0</v>
      </c>
      <c r="AE534" s="48" t="s">
        <v>509</v>
      </c>
      <c r="AF534" s="48">
        <f t="shared" si="91"/>
        <v>0</v>
      </c>
      <c r="AG534" s="48">
        <f t="shared" si="92"/>
        <v>0</v>
      </c>
      <c r="AI534" s="48" t="s">
        <v>504</v>
      </c>
      <c r="AJ534" s="48">
        <f t="shared" si="93"/>
        <v>0</v>
      </c>
      <c r="AK534" s="48">
        <f t="shared" si="94"/>
        <v>0</v>
      </c>
      <c r="AM534" s="48" t="s">
        <v>508</v>
      </c>
      <c r="AN534" s="48">
        <f t="shared" si="95"/>
        <v>0</v>
      </c>
      <c r="AO534" s="48">
        <f t="shared" si="96"/>
        <v>0</v>
      </c>
    </row>
    <row r="535" spans="1:41" outlineLevel="1" x14ac:dyDescent="0.2">
      <c r="A535" s="48">
        <v>4</v>
      </c>
      <c r="B535" s="48">
        <v>17</v>
      </c>
      <c r="C535" s="48" t="s">
        <v>505</v>
      </c>
      <c r="D535" s="48">
        <f t="shared" si="77"/>
        <v>7</v>
      </c>
      <c r="E535" s="48">
        <f t="shared" si="78"/>
        <v>5</v>
      </c>
      <c r="G535" s="48" t="s">
        <v>503</v>
      </c>
      <c r="H535" s="48">
        <f t="shared" si="79"/>
        <v>2</v>
      </c>
      <c r="I535" s="48">
        <f t="shared" si="80"/>
        <v>1</v>
      </c>
      <c r="K535" s="48" t="s">
        <v>501</v>
      </c>
      <c r="L535" s="48">
        <f t="shared" si="81"/>
        <v>0</v>
      </c>
      <c r="M535" s="48">
        <f t="shared" si="82"/>
        <v>0</v>
      </c>
      <c r="O535" s="48" t="s">
        <v>502</v>
      </c>
      <c r="P535" s="48">
        <f t="shared" si="83"/>
        <v>0</v>
      </c>
      <c r="Q535" s="48">
        <f t="shared" si="84"/>
        <v>0</v>
      </c>
      <c r="S535" s="48" t="s">
        <v>507</v>
      </c>
      <c r="T535" s="48">
        <f t="shared" si="85"/>
        <v>1</v>
      </c>
      <c r="U535" s="48">
        <f t="shared" si="86"/>
        <v>1</v>
      </c>
      <c r="W535" s="48" t="s">
        <v>506</v>
      </c>
      <c r="X535" s="48">
        <f t="shared" si="87"/>
        <v>0</v>
      </c>
      <c r="Y535" s="48">
        <f t="shared" si="88"/>
        <v>0</v>
      </c>
      <c r="AA535" s="48" t="s">
        <v>510</v>
      </c>
      <c r="AB535" s="48">
        <f t="shared" si="89"/>
        <v>0</v>
      </c>
      <c r="AC535" s="48">
        <f t="shared" si="90"/>
        <v>0</v>
      </c>
      <c r="AE535" s="48" t="s">
        <v>509</v>
      </c>
      <c r="AF535" s="48">
        <f t="shared" si="91"/>
        <v>0</v>
      </c>
      <c r="AG535" s="48">
        <f t="shared" si="92"/>
        <v>0</v>
      </c>
      <c r="AI535" s="48" t="s">
        <v>504</v>
      </c>
      <c r="AJ535" s="48">
        <f t="shared" si="93"/>
        <v>0</v>
      </c>
      <c r="AK535" s="48">
        <f t="shared" si="94"/>
        <v>0</v>
      </c>
      <c r="AM535" s="48" t="s">
        <v>508</v>
      </c>
      <c r="AN535" s="48">
        <f t="shared" si="95"/>
        <v>0</v>
      </c>
      <c r="AO535" s="48">
        <f t="shared" si="96"/>
        <v>0</v>
      </c>
    </row>
    <row r="536" spans="1:41" outlineLevel="1" x14ac:dyDescent="0.2">
      <c r="A536" s="48">
        <v>4</v>
      </c>
      <c r="B536" s="48">
        <v>18</v>
      </c>
      <c r="C536" s="48" t="s">
        <v>505</v>
      </c>
      <c r="D536" s="48">
        <f t="shared" si="77"/>
        <v>6</v>
      </c>
      <c r="E536" s="48">
        <f t="shared" si="78"/>
        <v>5</v>
      </c>
      <c r="G536" s="48" t="s">
        <v>503</v>
      </c>
      <c r="H536" s="48">
        <f t="shared" si="79"/>
        <v>1</v>
      </c>
      <c r="I536" s="48">
        <f t="shared" si="80"/>
        <v>2</v>
      </c>
      <c r="K536" s="48" t="s">
        <v>501</v>
      </c>
      <c r="L536" s="48">
        <f t="shared" si="81"/>
        <v>0</v>
      </c>
      <c r="M536" s="48">
        <f t="shared" si="82"/>
        <v>0</v>
      </c>
      <c r="O536" s="48" t="s">
        <v>502</v>
      </c>
      <c r="P536" s="48">
        <f t="shared" si="83"/>
        <v>0</v>
      </c>
      <c r="Q536" s="48">
        <f t="shared" si="84"/>
        <v>0</v>
      </c>
      <c r="S536" s="48" t="s">
        <v>507</v>
      </c>
      <c r="T536" s="48">
        <f t="shared" si="85"/>
        <v>0</v>
      </c>
      <c r="U536" s="48">
        <f t="shared" si="86"/>
        <v>0</v>
      </c>
      <c r="W536" s="48" t="s">
        <v>506</v>
      </c>
      <c r="X536" s="48">
        <f t="shared" si="87"/>
        <v>0</v>
      </c>
      <c r="Y536" s="48">
        <f t="shared" si="88"/>
        <v>0</v>
      </c>
      <c r="AA536" s="48" t="s">
        <v>510</v>
      </c>
      <c r="AB536" s="48">
        <f t="shared" si="89"/>
        <v>0</v>
      </c>
      <c r="AC536" s="48">
        <f t="shared" si="90"/>
        <v>0</v>
      </c>
      <c r="AE536" s="48" t="s">
        <v>509</v>
      </c>
      <c r="AF536" s="48">
        <f t="shared" si="91"/>
        <v>0</v>
      </c>
      <c r="AG536" s="48">
        <f t="shared" si="92"/>
        <v>0</v>
      </c>
      <c r="AI536" s="48" t="s">
        <v>504</v>
      </c>
      <c r="AJ536" s="48">
        <f t="shared" si="93"/>
        <v>0</v>
      </c>
      <c r="AK536" s="48">
        <f t="shared" si="94"/>
        <v>0</v>
      </c>
      <c r="AM536" s="48" t="s">
        <v>508</v>
      </c>
      <c r="AN536" s="48">
        <f t="shared" si="95"/>
        <v>0</v>
      </c>
      <c r="AO536" s="48">
        <f t="shared" si="96"/>
        <v>0</v>
      </c>
    </row>
    <row r="537" spans="1:41" outlineLevel="1" x14ac:dyDescent="0.2">
      <c r="A537" s="48">
        <v>4</v>
      </c>
      <c r="B537" s="48">
        <v>19</v>
      </c>
      <c r="C537" s="48" t="s">
        <v>505</v>
      </c>
      <c r="D537" s="48">
        <f t="shared" si="77"/>
        <v>5</v>
      </c>
      <c r="E537" s="48">
        <f t="shared" si="78"/>
        <v>5</v>
      </c>
      <c r="G537" s="48" t="s">
        <v>503</v>
      </c>
      <c r="H537" s="48">
        <f t="shared" si="79"/>
        <v>1</v>
      </c>
      <c r="I537" s="48">
        <f t="shared" si="80"/>
        <v>1</v>
      </c>
      <c r="K537" s="48" t="s">
        <v>501</v>
      </c>
      <c r="L537" s="48">
        <f t="shared" si="81"/>
        <v>0</v>
      </c>
      <c r="M537" s="48">
        <f t="shared" si="82"/>
        <v>0</v>
      </c>
      <c r="O537" s="48" t="s">
        <v>502</v>
      </c>
      <c r="P537" s="48">
        <f t="shared" si="83"/>
        <v>0</v>
      </c>
      <c r="Q537" s="48">
        <f t="shared" si="84"/>
        <v>0</v>
      </c>
      <c r="S537" s="48" t="s">
        <v>507</v>
      </c>
      <c r="T537" s="48">
        <f t="shared" si="85"/>
        <v>0</v>
      </c>
      <c r="U537" s="48">
        <f t="shared" si="86"/>
        <v>0</v>
      </c>
      <c r="W537" s="48" t="s">
        <v>506</v>
      </c>
      <c r="X537" s="48">
        <f t="shared" si="87"/>
        <v>0</v>
      </c>
      <c r="Y537" s="48">
        <f t="shared" si="88"/>
        <v>0</v>
      </c>
      <c r="AA537" s="48" t="s">
        <v>510</v>
      </c>
      <c r="AB537" s="48">
        <f t="shared" si="89"/>
        <v>0</v>
      </c>
      <c r="AC537" s="48">
        <f t="shared" si="90"/>
        <v>0</v>
      </c>
      <c r="AE537" s="48" t="s">
        <v>509</v>
      </c>
      <c r="AF537" s="48">
        <f t="shared" si="91"/>
        <v>0</v>
      </c>
      <c r="AG537" s="48">
        <f t="shared" si="92"/>
        <v>0</v>
      </c>
      <c r="AI537" s="48" t="s">
        <v>504</v>
      </c>
      <c r="AJ537" s="48">
        <f t="shared" si="93"/>
        <v>0</v>
      </c>
      <c r="AK537" s="48">
        <f t="shared" si="94"/>
        <v>0</v>
      </c>
      <c r="AM537" s="48" t="s">
        <v>508</v>
      </c>
      <c r="AN537" s="48">
        <f t="shared" si="95"/>
        <v>1</v>
      </c>
      <c r="AO537" s="48">
        <f t="shared" si="96"/>
        <v>0</v>
      </c>
    </row>
    <row r="538" spans="1:41" outlineLevel="1" x14ac:dyDescent="0.2">
      <c r="A538" s="48">
        <v>4</v>
      </c>
      <c r="B538" s="48">
        <v>20</v>
      </c>
      <c r="C538" s="48" t="s">
        <v>505</v>
      </c>
      <c r="D538" s="48">
        <f t="shared" si="77"/>
        <v>5</v>
      </c>
      <c r="E538" s="48">
        <f t="shared" si="78"/>
        <v>5</v>
      </c>
      <c r="G538" s="48" t="s">
        <v>503</v>
      </c>
      <c r="H538" s="48">
        <f t="shared" si="79"/>
        <v>1</v>
      </c>
      <c r="I538" s="48">
        <f t="shared" si="80"/>
        <v>1</v>
      </c>
      <c r="K538" s="48" t="s">
        <v>501</v>
      </c>
      <c r="L538" s="48">
        <f t="shared" si="81"/>
        <v>0</v>
      </c>
      <c r="M538" s="48">
        <f t="shared" si="82"/>
        <v>0</v>
      </c>
      <c r="O538" s="48" t="s">
        <v>502</v>
      </c>
      <c r="P538" s="48">
        <f t="shared" si="83"/>
        <v>0</v>
      </c>
      <c r="Q538" s="48">
        <f t="shared" si="84"/>
        <v>0</v>
      </c>
      <c r="S538" s="48" t="s">
        <v>507</v>
      </c>
      <c r="T538" s="48">
        <f t="shared" si="85"/>
        <v>0</v>
      </c>
      <c r="U538" s="48">
        <f t="shared" si="86"/>
        <v>0</v>
      </c>
      <c r="W538" s="48" t="s">
        <v>506</v>
      </c>
      <c r="X538" s="48">
        <f t="shared" si="87"/>
        <v>0</v>
      </c>
      <c r="Y538" s="48">
        <f t="shared" si="88"/>
        <v>0</v>
      </c>
      <c r="AA538" s="48" t="s">
        <v>510</v>
      </c>
      <c r="AB538" s="48">
        <f t="shared" si="89"/>
        <v>0</v>
      </c>
      <c r="AC538" s="48">
        <f t="shared" si="90"/>
        <v>0</v>
      </c>
      <c r="AE538" s="48" t="s">
        <v>509</v>
      </c>
      <c r="AF538" s="48">
        <f t="shared" si="91"/>
        <v>0</v>
      </c>
      <c r="AG538" s="48">
        <f t="shared" si="92"/>
        <v>0</v>
      </c>
      <c r="AI538" s="48" t="s">
        <v>504</v>
      </c>
      <c r="AJ538" s="48">
        <f t="shared" si="93"/>
        <v>0</v>
      </c>
      <c r="AK538" s="48">
        <f t="shared" si="94"/>
        <v>0</v>
      </c>
      <c r="AM538" s="48" t="s">
        <v>508</v>
      </c>
      <c r="AN538" s="48">
        <f t="shared" si="95"/>
        <v>0</v>
      </c>
      <c r="AO538" s="48">
        <f t="shared" si="96"/>
        <v>1</v>
      </c>
    </row>
    <row r="539" spans="1:41" outlineLevel="1" x14ac:dyDescent="0.2">
      <c r="A539" s="48">
        <v>4</v>
      </c>
      <c r="B539" s="48">
        <v>21</v>
      </c>
      <c r="C539" s="48" t="s">
        <v>505</v>
      </c>
      <c r="D539" s="48">
        <f t="shared" si="77"/>
        <v>5</v>
      </c>
      <c r="E539" s="48">
        <f t="shared" si="78"/>
        <v>5</v>
      </c>
      <c r="G539" s="48" t="s">
        <v>503</v>
      </c>
      <c r="H539" s="48">
        <f t="shared" si="79"/>
        <v>2</v>
      </c>
      <c r="I539" s="48">
        <f t="shared" si="80"/>
        <v>1</v>
      </c>
      <c r="K539" s="48" t="s">
        <v>501</v>
      </c>
      <c r="L539" s="48">
        <f t="shared" si="81"/>
        <v>0</v>
      </c>
      <c r="M539" s="48">
        <f t="shared" si="82"/>
        <v>0</v>
      </c>
      <c r="O539" s="48" t="s">
        <v>502</v>
      </c>
      <c r="P539" s="48">
        <f t="shared" si="83"/>
        <v>0</v>
      </c>
      <c r="Q539" s="48">
        <f t="shared" si="84"/>
        <v>0</v>
      </c>
      <c r="S539" s="48" t="s">
        <v>507</v>
      </c>
      <c r="T539" s="48">
        <f t="shared" si="85"/>
        <v>0</v>
      </c>
      <c r="U539" s="48">
        <f t="shared" si="86"/>
        <v>0</v>
      </c>
      <c r="W539" s="48" t="s">
        <v>506</v>
      </c>
      <c r="X539" s="48">
        <f t="shared" si="87"/>
        <v>0</v>
      </c>
      <c r="Y539" s="48">
        <f t="shared" si="88"/>
        <v>0</v>
      </c>
      <c r="AA539" s="48" t="s">
        <v>510</v>
      </c>
      <c r="AB539" s="48">
        <f t="shared" si="89"/>
        <v>0</v>
      </c>
      <c r="AC539" s="48">
        <f t="shared" si="90"/>
        <v>0</v>
      </c>
      <c r="AE539" s="48" t="s">
        <v>509</v>
      </c>
      <c r="AF539" s="48">
        <f t="shared" si="91"/>
        <v>0</v>
      </c>
      <c r="AG539" s="48">
        <f t="shared" si="92"/>
        <v>0</v>
      </c>
      <c r="AI539" s="48" t="s">
        <v>504</v>
      </c>
      <c r="AJ539" s="48">
        <f t="shared" si="93"/>
        <v>0</v>
      </c>
      <c r="AK539" s="48">
        <f t="shared" si="94"/>
        <v>0</v>
      </c>
      <c r="AM539" s="48" t="s">
        <v>508</v>
      </c>
      <c r="AN539" s="48">
        <f t="shared" si="95"/>
        <v>0</v>
      </c>
      <c r="AO539" s="48">
        <f t="shared" si="96"/>
        <v>0</v>
      </c>
    </row>
    <row r="540" spans="1:41" outlineLevel="1" x14ac:dyDescent="0.2">
      <c r="A540" s="48">
        <v>4</v>
      </c>
      <c r="B540" s="48">
        <v>22</v>
      </c>
      <c r="C540" s="48" t="s">
        <v>505</v>
      </c>
      <c r="D540" s="48">
        <f t="shared" si="77"/>
        <v>5</v>
      </c>
      <c r="E540" s="48">
        <f t="shared" si="78"/>
        <v>5</v>
      </c>
      <c r="G540" s="48" t="s">
        <v>503</v>
      </c>
      <c r="H540" s="48">
        <f t="shared" si="79"/>
        <v>1</v>
      </c>
      <c r="I540" s="48">
        <f t="shared" si="80"/>
        <v>1</v>
      </c>
      <c r="K540" s="48" t="s">
        <v>501</v>
      </c>
      <c r="L540" s="48">
        <f t="shared" si="81"/>
        <v>0</v>
      </c>
      <c r="M540" s="48">
        <f t="shared" si="82"/>
        <v>0</v>
      </c>
      <c r="O540" s="48" t="s">
        <v>502</v>
      </c>
      <c r="P540" s="48">
        <f t="shared" si="83"/>
        <v>0</v>
      </c>
      <c r="Q540" s="48">
        <f t="shared" si="84"/>
        <v>0</v>
      </c>
      <c r="S540" s="48" t="s">
        <v>507</v>
      </c>
      <c r="T540" s="48">
        <f t="shared" si="85"/>
        <v>0</v>
      </c>
      <c r="U540" s="48">
        <f t="shared" si="86"/>
        <v>0</v>
      </c>
      <c r="W540" s="48" t="s">
        <v>506</v>
      </c>
      <c r="X540" s="48">
        <f t="shared" si="87"/>
        <v>0</v>
      </c>
      <c r="Y540" s="48">
        <f t="shared" si="88"/>
        <v>0</v>
      </c>
      <c r="AA540" s="48" t="s">
        <v>510</v>
      </c>
      <c r="AB540" s="48">
        <f t="shared" si="89"/>
        <v>0</v>
      </c>
      <c r="AC540" s="48">
        <f t="shared" si="90"/>
        <v>0</v>
      </c>
      <c r="AE540" s="48" t="s">
        <v>509</v>
      </c>
      <c r="AF540" s="48">
        <f t="shared" si="91"/>
        <v>0</v>
      </c>
      <c r="AG540" s="48">
        <f t="shared" si="92"/>
        <v>0</v>
      </c>
      <c r="AI540" s="48" t="s">
        <v>504</v>
      </c>
      <c r="AJ540" s="48">
        <f t="shared" si="93"/>
        <v>0</v>
      </c>
      <c r="AK540" s="48">
        <f t="shared" si="94"/>
        <v>0</v>
      </c>
      <c r="AM540" s="48" t="s">
        <v>508</v>
      </c>
      <c r="AN540" s="48">
        <f t="shared" si="95"/>
        <v>0</v>
      </c>
      <c r="AO540" s="48">
        <f t="shared" si="96"/>
        <v>0</v>
      </c>
    </row>
    <row r="541" spans="1:41" outlineLevel="1" x14ac:dyDescent="0.2">
      <c r="A541" s="48">
        <v>4</v>
      </c>
      <c r="B541" s="48">
        <v>23</v>
      </c>
      <c r="C541" s="48" t="s">
        <v>505</v>
      </c>
      <c r="D541" s="48">
        <f t="shared" si="77"/>
        <v>5</v>
      </c>
      <c r="E541" s="48">
        <f t="shared" si="78"/>
        <v>5</v>
      </c>
      <c r="G541" s="48" t="s">
        <v>503</v>
      </c>
      <c r="H541" s="48">
        <f t="shared" si="79"/>
        <v>1</v>
      </c>
      <c r="I541" s="48">
        <f t="shared" si="80"/>
        <v>1</v>
      </c>
      <c r="K541" s="48" t="s">
        <v>501</v>
      </c>
      <c r="L541" s="48">
        <f t="shared" si="81"/>
        <v>0</v>
      </c>
      <c r="M541" s="48">
        <f t="shared" si="82"/>
        <v>0</v>
      </c>
      <c r="O541" s="48" t="s">
        <v>502</v>
      </c>
      <c r="P541" s="48">
        <f t="shared" si="83"/>
        <v>0</v>
      </c>
      <c r="Q541" s="48">
        <f t="shared" si="84"/>
        <v>0</v>
      </c>
      <c r="S541" s="48" t="s">
        <v>507</v>
      </c>
      <c r="T541" s="48">
        <f t="shared" si="85"/>
        <v>0</v>
      </c>
      <c r="U541" s="48">
        <f t="shared" si="86"/>
        <v>0</v>
      </c>
      <c r="W541" s="48" t="s">
        <v>506</v>
      </c>
      <c r="X541" s="48">
        <f t="shared" si="87"/>
        <v>0</v>
      </c>
      <c r="Y541" s="48">
        <f t="shared" si="88"/>
        <v>0</v>
      </c>
      <c r="AA541" s="48" t="s">
        <v>510</v>
      </c>
      <c r="AB541" s="48">
        <f t="shared" si="89"/>
        <v>0</v>
      </c>
      <c r="AC541" s="48">
        <f t="shared" si="90"/>
        <v>0</v>
      </c>
      <c r="AE541" s="48" t="s">
        <v>509</v>
      </c>
      <c r="AF541" s="48">
        <f t="shared" si="91"/>
        <v>0</v>
      </c>
      <c r="AG541" s="48">
        <f t="shared" si="92"/>
        <v>0</v>
      </c>
      <c r="AI541" s="48" t="s">
        <v>504</v>
      </c>
      <c r="AJ541" s="48">
        <f t="shared" si="93"/>
        <v>0</v>
      </c>
      <c r="AK541" s="48">
        <f t="shared" si="94"/>
        <v>0</v>
      </c>
      <c r="AM541" s="48" t="s">
        <v>508</v>
      </c>
      <c r="AN541" s="48">
        <f t="shared" si="95"/>
        <v>0</v>
      </c>
      <c r="AO541" s="48">
        <f t="shared" si="96"/>
        <v>0</v>
      </c>
    </row>
    <row r="542" spans="1:41" outlineLevel="1" x14ac:dyDescent="0.2">
      <c r="A542" s="48">
        <v>5</v>
      </c>
      <c r="B542" s="48">
        <v>0</v>
      </c>
      <c r="C542" s="48" t="s">
        <v>505</v>
      </c>
      <c r="D542" s="48">
        <f t="shared" si="77"/>
        <v>5</v>
      </c>
      <c r="E542" s="48">
        <f t="shared" si="78"/>
        <v>5</v>
      </c>
      <c r="G542" s="48" t="s">
        <v>503</v>
      </c>
      <c r="H542" s="48">
        <f t="shared" si="79"/>
        <v>1</v>
      </c>
      <c r="I542" s="48">
        <f t="shared" si="80"/>
        <v>1</v>
      </c>
      <c r="K542" s="48" t="s">
        <v>501</v>
      </c>
      <c r="L542" s="48">
        <f t="shared" si="81"/>
        <v>0</v>
      </c>
      <c r="M542" s="48">
        <f t="shared" si="82"/>
        <v>0</v>
      </c>
      <c r="O542" s="48" t="s">
        <v>502</v>
      </c>
      <c r="P542" s="48">
        <f t="shared" si="83"/>
        <v>0</v>
      </c>
      <c r="Q542" s="48">
        <f t="shared" si="84"/>
        <v>0</v>
      </c>
      <c r="S542" s="48" t="s">
        <v>507</v>
      </c>
      <c r="T542" s="48">
        <f t="shared" si="85"/>
        <v>0</v>
      </c>
      <c r="U542" s="48">
        <f t="shared" si="86"/>
        <v>0</v>
      </c>
      <c r="W542" s="48" t="s">
        <v>506</v>
      </c>
      <c r="X542" s="48">
        <f t="shared" si="87"/>
        <v>0</v>
      </c>
      <c r="Y542" s="48">
        <f t="shared" si="88"/>
        <v>0</v>
      </c>
      <c r="AA542" s="48" t="s">
        <v>510</v>
      </c>
      <c r="AB542" s="48">
        <f t="shared" si="89"/>
        <v>0</v>
      </c>
      <c r="AC542" s="48">
        <f t="shared" si="90"/>
        <v>0</v>
      </c>
      <c r="AE542" s="48" t="s">
        <v>509</v>
      </c>
      <c r="AF542" s="48">
        <f t="shared" si="91"/>
        <v>0</v>
      </c>
      <c r="AG542" s="48">
        <f t="shared" si="92"/>
        <v>0</v>
      </c>
      <c r="AI542" s="48" t="s">
        <v>504</v>
      </c>
      <c r="AJ542" s="48">
        <f t="shared" si="93"/>
        <v>0</v>
      </c>
      <c r="AK542" s="48">
        <f t="shared" si="94"/>
        <v>0</v>
      </c>
      <c r="AM542" s="48" t="s">
        <v>508</v>
      </c>
      <c r="AN542" s="48">
        <f t="shared" si="95"/>
        <v>0</v>
      </c>
      <c r="AO542" s="48">
        <f t="shared" si="96"/>
        <v>0</v>
      </c>
    </row>
    <row r="543" spans="1:41" outlineLevel="1" x14ac:dyDescent="0.2">
      <c r="A543" s="48">
        <v>5</v>
      </c>
      <c r="B543" s="48">
        <v>1</v>
      </c>
      <c r="C543" s="48" t="s">
        <v>505</v>
      </c>
      <c r="D543" s="48">
        <f t="shared" si="77"/>
        <v>5</v>
      </c>
      <c r="E543" s="48">
        <f t="shared" si="78"/>
        <v>5</v>
      </c>
      <c r="G543" s="48" t="s">
        <v>503</v>
      </c>
      <c r="H543" s="48">
        <f t="shared" si="79"/>
        <v>1</v>
      </c>
      <c r="I543" s="48">
        <f t="shared" si="80"/>
        <v>1</v>
      </c>
      <c r="K543" s="48" t="s">
        <v>501</v>
      </c>
      <c r="L543" s="48">
        <f t="shared" si="81"/>
        <v>0</v>
      </c>
      <c r="M543" s="48">
        <f t="shared" si="82"/>
        <v>0</v>
      </c>
      <c r="O543" s="48" t="s">
        <v>502</v>
      </c>
      <c r="P543" s="48">
        <f t="shared" si="83"/>
        <v>0</v>
      </c>
      <c r="Q543" s="48">
        <f t="shared" si="84"/>
        <v>0</v>
      </c>
      <c r="S543" s="48" t="s">
        <v>507</v>
      </c>
      <c r="T543" s="48">
        <f t="shared" si="85"/>
        <v>0</v>
      </c>
      <c r="U543" s="48">
        <f t="shared" si="86"/>
        <v>0</v>
      </c>
      <c r="W543" s="48" t="s">
        <v>506</v>
      </c>
      <c r="X543" s="48">
        <f t="shared" si="87"/>
        <v>0</v>
      </c>
      <c r="Y543" s="48">
        <f t="shared" si="88"/>
        <v>0</v>
      </c>
      <c r="AA543" s="48" t="s">
        <v>510</v>
      </c>
      <c r="AB543" s="48">
        <f t="shared" si="89"/>
        <v>0</v>
      </c>
      <c r="AC543" s="48">
        <f t="shared" si="90"/>
        <v>0</v>
      </c>
      <c r="AE543" s="48" t="s">
        <v>509</v>
      </c>
      <c r="AF543" s="48">
        <f t="shared" si="91"/>
        <v>0</v>
      </c>
      <c r="AG543" s="48">
        <f t="shared" si="92"/>
        <v>0</v>
      </c>
      <c r="AI543" s="48" t="s">
        <v>504</v>
      </c>
      <c r="AJ543" s="48">
        <f t="shared" si="93"/>
        <v>0</v>
      </c>
      <c r="AK543" s="48">
        <f t="shared" si="94"/>
        <v>0</v>
      </c>
      <c r="AM543" s="48" t="s">
        <v>508</v>
      </c>
      <c r="AN543" s="48">
        <f t="shared" si="95"/>
        <v>0</v>
      </c>
      <c r="AO543" s="48">
        <f t="shared" si="96"/>
        <v>0</v>
      </c>
    </row>
    <row r="544" spans="1:41" outlineLevel="1" x14ac:dyDescent="0.2">
      <c r="A544" s="48">
        <v>5</v>
      </c>
      <c r="B544" s="48">
        <v>2</v>
      </c>
      <c r="C544" s="48" t="s">
        <v>505</v>
      </c>
      <c r="D544" s="48">
        <f t="shared" si="77"/>
        <v>5</v>
      </c>
      <c r="E544" s="48">
        <f t="shared" si="78"/>
        <v>5</v>
      </c>
      <c r="G544" s="48" t="s">
        <v>503</v>
      </c>
      <c r="H544" s="48">
        <f t="shared" si="79"/>
        <v>1</v>
      </c>
      <c r="I544" s="48">
        <f t="shared" si="80"/>
        <v>1</v>
      </c>
      <c r="K544" s="48" t="s">
        <v>501</v>
      </c>
      <c r="L544" s="48">
        <f t="shared" si="81"/>
        <v>0</v>
      </c>
      <c r="M544" s="48">
        <f t="shared" si="82"/>
        <v>0</v>
      </c>
      <c r="O544" s="48" t="s">
        <v>502</v>
      </c>
      <c r="P544" s="48">
        <f t="shared" si="83"/>
        <v>0</v>
      </c>
      <c r="Q544" s="48">
        <f t="shared" si="84"/>
        <v>0</v>
      </c>
      <c r="S544" s="48" t="s">
        <v>507</v>
      </c>
      <c r="T544" s="48">
        <f t="shared" si="85"/>
        <v>0</v>
      </c>
      <c r="U544" s="48">
        <f t="shared" si="86"/>
        <v>0</v>
      </c>
      <c r="W544" s="48" t="s">
        <v>506</v>
      </c>
      <c r="X544" s="48">
        <f t="shared" si="87"/>
        <v>0</v>
      </c>
      <c r="Y544" s="48">
        <f t="shared" si="88"/>
        <v>0</v>
      </c>
      <c r="AA544" s="48" t="s">
        <v>510</v>
      </c>
      <c r="AB544" s="48">
        <f t="shared" si="89"/>
        <v>0</v>
      </c>
      <c r="AC544" s="48">
        <f t="shared" si="90"/>
        <v>0</v>
      </c>
      <c r="AE544" s="48" t="s">
        <v>509</v>
      </c>
      <c r="AF544" s="48">
        <f t="shared" si="91"/>
        <v>0</v>
      </c>
      <c r="AG544" s="48">
        <f t="shared" si="92"/>
        <v>0</v>
      </c>
      <c r="AI544" s="48" t="s">
        <v>504</v>
      </c>
      <c r="AJ544" s="48">
        <f t="shared" si="93"/>
        <v>0</v>
      </c>
      <c r="AK544" s="48">
        <f t="shared" si="94"/>
        <v>0</v>
      </c>
      <c r="AM544" s="48" t="s">
        <v>508</v>
      </c>
      <c r="AN544" s="48">
        <f t="shared" si="95"/>
        <v>0</v>
      </c>
      <c r="AO544" s="48">
        <f t="shared" si="96"/>
        <v>0</v>
      </c>
    </row>
    <row r="545" spans="1:41" outlineLevel="1" x14ac:dyDescent="0.2">
      <c r="A545" s="48">
        <v>5</v>
      </c>
      <c r="B545" s="48">
        <v>3</v>
      </c>
      <c r="C545" s="48" t="s">
        <v>505</v>
      </c>
      <c r="D545" s="48">
        <f t="shared" si="77"/>
        <v>5</v>
      </c>
      <c r="E545" s="48">
        <f t="shared" si="78"/>
        <v>5</v>
      </c>
      <c r="G545" s="48" t="s">
        <v>503</v>
      </c>
      <c r="H545" s="48">
        <f t="shared" si="79"/>
        <v>1</v>
      </c>
      <c r="I545" s="48">
        <f t="shared" si="80"/>
        <v>1</v>
      </c>
      <c r="K545" s="48" t="s">
        <v>501</v>
      </c>
      <c r="L545" s="48">
        <f t="shared" si="81"/>
        <v>0</v>
      </c>
      <c r="M545" s="48">
        <f t="shared" si="82"/>
        <v>0</v>
      </c>
      <c r="O545" s="48" t="s">
        <v>502</v>
      </c>
      <c r="P545" s="48">
        <f t="shared" si="83"/>
        <v>0</v>
      </c>
      <c r="Q545" s="48">
        <f t="shared" si="84"/>
        <v>0</v>
      </c>
      <c r="S545" s="48" t="s">
        <v>507</v>
      </c>
      <c r="T545" s="48">
        <f t="shared" si="85"/>
        <v>0</v>
      </c>
      <c r="U545" s="48">
        <f t="shared" si="86"/>
        <v>0</v>
      </c>
      <c r="W545" s="48" t="s">
        <v>506</v>
      </c>
      <c r="X545" s="48">
        <f t="shared" si="87"/>
        <v>0</v>
      </c>
      <c r="Y545" s="48">
        <f t="shared" si="88"/>
        <v>0</v>
      </c>
      <c r="AA545" s="48" t="s">
        <v>510</v>
      </c>
      <c r="AB545" s="48">
        <f t="shared" si="89"/>
        <v>0</v>
      </c>
      <c r="AC545" s="48">
        <f t="shared" si="90"/>
        <v>0</v>
      </c>
      <c r="AE545" s="48" t="s">
        <v>509</v>
      </c>
      <c r="AF545" s="48">
        <f t="shared" si="91"/>
        <v>0</v>
      </c>
      <c r="AG545" s="48">
        <f t="shared" si="92"/>
        <v>0</v>
      </c>
      <c r="AI545" s="48" t="s">
        <v>504</v>
      </c>
      <c r="AJ545" s="48">
        <f t="shared" si="93"/>
        <v>0</v>
      </c>
      <c r="AK545" s="48">
        <f t="shared" si="94"/>
        <v>0</v>
      </c>
      <c r="AM545" s="48" t="s">
        <v>508</v>
      </c>
      <c r="AN545" s="48">
        <f t="shared" si="95"/>
        <v>0</v>
      </c>
      <c r="AO545" s="48">
        <f t="shared" si="96"/>
        <v>0</v>
      </c>
    </row>
    <row r="546" spans="1:41" outlineLevel="1" x14ac:dyDescent="0.2">
      <c r="A546" s="48">
        <v>5</v>
      </c>
      <c r="B546" s="48">
        <v>4</v>
      </c>
      <c r="C546" s="48" t="s">
        <v>505</v>
      </c>
      <c r="D546" s="48">
        <f t="shared" si="77"/>
        <v>5</v>
      </c>
      <c r="E546" s="48">
        <f t="shared" si="78"/>
        <v>5</v>
      </c>
      <c r="G546" s="48" t="s">
        <v>503</v>
      </c>
      <c r="H546" s="48">
        <f t="shared" si="79"/>
        <v>1</v>
      </c>
      <c r="I546" s="48">
        <f t="shared" si="80"/>
        <v>1</v>
      </c>
      <c r="K546" s="48" t="s">
        <v>501</v>
      </c>
      <c r="L546" s="48">
        <f t="shared" si="81"/>
        <v>0</v>
      </c>
      <c r="M546" s="48">
        <f t="shared" si="82"/>
        <v>0</v>
      </c>
      <c r="O546" s="48" t="s">
        <v>502</v>
      </c>
      <c r="P546" s="48">
        <f t="shared" si="83"/>
        <v>0</v>
      </c>
      <c r="Q546" s="48">
        <f t="shared" si="84"/>
        <v>0</v>
      </c>
      <c r="S546" s="48" t="s">
        <v>507</v>
      </c>
      <c r="T546" s="48">
        <f t="shared" si="85"/>
        <v>0</v>
      </c>
      <c r="U546" s="48">
        <f t="shared" si="86"/>
        <v>0</v>
      </c>
      <c r="W546" s="48" t="s">
        <v>506</v>
      </c>
      <c r="X546" s="48">
        <f t="shared" si="87"/>
        <v>0</v>
      </c>
      <c r="Y546" s="48">
        <f t="shared" si="88"/>
        <v>0</v>
      </c>
      <c r="AA546" s="48" t="s">
        <v>510</v>
      </c>
      <c r="AB546" s="48">
        <f t="shared" si="89"/>
        <v>0</v>
      </c>
      <c r="AC546" s="48">
        <f t="shared" si="90"/>
        <v>0</v>
      </c>
      <c r="AE546" s="48" t="s">
        <v>509</v>
      </c>
      <c r="AF546" s="48">
        <f t="shared" si="91"/>
        <v>0</v>
      </c>
      <c r="AG546" s="48">
        <f t="shared" si="92"/>
        <v>0</v>
      </c>
      <c r="AI546" s="48" t="s">
        <v>504</v>
      </c>
      <c r="AJ546" s="48">
        <f t="shared" si="93"/>
        <v>0</v>
      </c>
      <c r="AK546" s="48">
        <f t="shared" si="94"/>
        <v>0</v>
      </c>
      <c r="AM546" s="48" t="s">
        <v>508</v>
      </c>
      <c r="AN546" s="48">
        <f t="shared" si="95"/>
        <v>0</v>
      </c>
      <c r="AO546" s="48">
        <f t="shared" si="96"/>
        <v>0</v>
      </c>
    </row>
    <row r="547" spans="1:41" outlineLevel="1" x14ac:dyDescent="0.2">
      <c r="A547" s="48">
        <v>5</v>
      </c>
      <c r="B547" s="48">
        <v>5</v>
      </c>
      <c r="C547" s="48" t="s">
        <v>505</v>
      </c>
      <c r="D547" s="48">
        <f t="shared" si="77"/>
        <v>5</v>
      </c>
      <c r="E547" s="48">
        <f t="shared" si="78"/>
        <v>5</v>
      </c>
      <c r="G547" s="48" t="s">
        <v>503</v>
      </c>
      <c r="H547" s="48">
        <f t="shared" si="79"/>
        <v>1</v>
      </c>
      <c r="I547" s="48">
        <f t="shared" si="80"/>
        <v>1</v>
      </c>
      <c r="K547" s="48" t="s">
        <v>501</v>
      </c>
      <c r="L547" s="48">
        <f t="shared" si="81"/>
        <v>0</v>
      </c>
      <c r="M547" s="48">
        <f t="shared" si="82"/>
        <v>0</v>
      </c>
      <c r="O547" s="48" t="s">
        <v>502</v>
      </c>
      <c r="P547" s="48">
        <f t="shared" si="83"/>
        <v>0</v>
      </c>
      <c r="Q547" s="48">
        <f t="shared" si="84"/>
        <v>0</v>
      </c>
      <c r="S547" s="48" t="s">
        <v>507</v>
      </c>
      <c r="T547" s="48">
        <f t="shared" si="85"/>
        <v>0</v>
      </c>
      <c r="U547" s="48">
        <f t="shared" si="86"/>
        <v>0</v>
      </c>
      <c r="W547" s="48" t="s">
        <v>506</v>
      </c>
      <c r="X547" s="48">
        <f t="shared" si="87"/>
        <v>0</v>
      </c>
      <c r="Y547" s="48">
        <f t="shared" si="88"/>
        <v>0</v>
      </c>
      <c r="AA547" s="48" t="s">
        <v>510</v>
      </c>
      <c r="AB547" s="48">
        <f t="shared" si="89"/>
        <v>0</v>
      </c>
      <c r="AC547" s="48">
        <f t="shared" si="90"/>
        <v>0</v>
      </c>
      <c r="AE547" s="48" t="s">
        <v>509</v>
      </c>
      <c r="AF547" s="48">
        <f t="shared" si="91"/>
        <v>0</v>
      </c>
      <c r="AG547" s="48">
        <f t="shared" si="92"/>
        <v>0</v>
      </c>
      <c r="AI547" s="48" t="s">
        <v>504</v>
      </c>
      <c r="AJ547" s="48">
        <f t="shared" si="93"/>
        <v>0</v>
      </c>
      <c r="AK547" s="48">
        <f t="shared" si="94"/>
        <v>0</v>
      </c>
      <c r="AM547" s="48" t="s">
        <v>508</v>
      </c>
      <c r="AN547" s="48">
        <f t="shared" si="95"/>
        <v>0</v>
      </c>
      <c r="AO547" s="48">
        <f t="shared" si="96"/>
        <v>0</v>
      </c>
    </row>
    <row r="548" spans="1:41" outlineLevel="1" x14ac:dyDescent="0.2">
      <c r="A548" s="48">
        <v>5</v>
      </c>
      <c r="B548" s="48">
        <v>6</v>
      </c>
      <c r="C548" s="48" t="s">
        <v>505</v>
      </c>
      <c r="D548" s="48">
        <f t="shared" si="77"/>
        <v>5</v>
      </c>
      <c r="E548" s="48">
        <f t="shared" si="78"/>
        <v>8</v>
      </c>
      <c r="G548" s="48" t="s">
        <v>503</v>
      </c>
      <c r="H548" s="48">
        <f t="shared" si="79"/>
        <v>1</v>
      </c>
      <c r="I548" s="48">
        <f t="shared" si="80"/>
        <v>1</v>
      </c>
      <c r="K548" s="48" t="s">
        <v>501</v>
      </c>
      <c r="L548" s="48">
        <f t="shared" si="81"/>
        <v>0</v>
      </c>
      <c r="M548" s="48">
        <f t="shared" si="82"/>
        <v>0</v>
      </c>
      <c r="O548" s="48" t="s">
        <v>502</v>
      </c>
      <c r="P548" s="48">
        <f t="shared" si="83"/>
        <v>0</v>
      </c>
      <c r="Q548" s="48">
        <f t="shared" si="84"/>
        <v>0</v>
      </c>
      <c r="S548" s="48" t="s">
        <v>507</v>
      </c>
      <c r="T548" s="48">
        <f t="shared" si="85"/>
        <v>0</v>
      </c>
      <c r="U548" s="48">
        <f t="shared" si="86"/>
        <v>0</v>
      </c>
      <c r="W548" s="48" t="s">
        <v>506</v>
      </c>
      <c r="X548" s="48">
        <f t="shared" si="87"/>
        <v>0</v>
      </c>
      <c r="Y548" s="48">
        <f t="shared" si="88"/>
        <v>0</v>
      </c>
      <c r="AA548" s="48" t="s">
        <v>510</v>
      </c>
      <c r="AB548" s="48">
        <f t="shared" si="89"/>
        <v>0</v>
      </c>
      <c r="AC548" s="48">
        <f t="shared" si="90"/>
        <v>0</v>
      </c>
      <c r="AE548" s="48" t="s">
        <v>509</v>
      </c>
      <c r="AF548" s="48">
        <f t="shared" si="91"/>
        <v>0</v>
      </c>
      <c r="AG548" s="48">
        <f t="shared" si="92"/>
        <v>0</v>
      </c>
      <c r="AI548" s="48" t="s">
        <v>504</v>
      </c>
      <c r="AJ548" s="48">
        <f t="shared" si="93"/>
        <v>0</v>
      </c>
      <c r="AK548" s="48">
        <f t="shared" si="94"/>
        <v>0</v>
      </c>
      <c r="AM548" s="48" t="s">
        <v>508</v>
      </c>
      <c r="AN548" s="48">
        <f t="shared" si="95"/>
        <v>0</v>
      </c>
      <c r="AO548" s="48">
        <f t="shared" si="96"/>
        <v>0</v>
      </c>
    </row>
    <row r="549" spans="1:41" outlineLevel="1" x14ac:dyDescent="0.2">
      <c r="A549" s="48">
        <v>5</v>
      </c>
      <c r="B549" s="48">
        <v>7</v>
      </c>
      <c r="C549" s="48" t="s">
        <v>505</v>
      </c>
      <c r="D549" s="48">
        <f t="shared" si="77"/>
        <v>5</v>
      </c>
      <c r="E549" s="48">
        <f t="shared" si="78"/>
        <v>6</v>
      </c>
      <c r="G549" s="48" t="s">
        <v>503</v>
      </c>
      <c r="H549" s="48">
        <f t="shared" si="79"/>
        <v>1</v>
      </c>
      <c r="I549" s="48">
        <f t="shared" si="80"/>
        <v>1</v>
      </c>
      <c r="K549" s="48" t="s">
        <v>501</v>
      </c>
      <c r="L549" s="48">
        <f t="shared" si="81"/>
        <v>1</v>
      </c>
      <c r="M549" s="48">
        <f t="shared" si="82"/>
        <v>0</v>
      </c>
      <c r="O549" s="48" t="s">
        <v>502</v>
      </c>
      <c r="P549" s="48">
        <f t="shared" si="83"/>
        <v>0</v>
      </c>
      <c r="Q549" s="48">
        <f t="shared" si="84"/>
        <v>0</v>
      </c>
      <c r="S549" s="48" t="s">
        <v>507</v>
      </c>
      <c r="T549" s="48">
        <f t="shared" si="85"/>
        <v>1</v>
      </c>
      <c r="U549" s="48">
        <f t="shared" si="86"/>
        <v>0</v>
      </c>
      <c r="W549" s="48" t="s">
        <v>506</v>
      </c>
      <c r="X549" s="48">
        <f t="shared" si="87"/>
        <v>0</v>
      </c>
      <c r="Y549" s="48">
        <f t="shared" si="88"/>
        <v>0</v>
      </c>
      <c r="AA549" s="48" t="s">
        <v>510</v>
      </c>
      <c r="AB549" s="48">
        <f t="shared" si="89"/>
        <v>1</v>
      </c>
      <c r="AC549" s="48">
        <f t="shared" si="90"/>
        <v>0</v>
      </c>
      <c r="AE549" s="48" t="s">
        <v>509</v>
      </c>
      <c r="AF549" s="48">
        <f t="shared" si="91"/>
        <v>0</v>
      </c>
      <c r="AG549" s="48">
        <f t="shared" si="92"/>
        <v>0</v>
      </c>
      <c r="AI549" s="48" t="s">
        <v>504</v>
      </c>
      <c r="AJ549" s="48">
        <f t="shared" si="93"/>
        <v>0</v>
      </c>
      <c r="AK549" s="48">
        <f t="shared" si="94"/>
        <v>0</v>
      </c>
      <c r="AM549" s="48" t="s">
        <v>508</v>
      </c>
      <c r="AN549" s="48">
        <f t="shared" si="95"/>
        <v>0</v>
      </c>
      <c r="AO549" s="48">
        <f t="shared" si="96"/>
        <v>0</v>
      </c>
    </row>
    <row r="550" spans="1:41" outlineLevel="1" x14ac:dyDescent="0.2">
      <c r="A550" s="48">
        <v>5</v>
      </c>
      <c r="B550" s="48">
        <v>8</v>
      </c>
      <c r="C550" s="48" t="s">
        <v>505</v>
      </c>
      <c r="D550" s="48">
        <f t="shared" si="77"/>
        <v>6</v>
      </c>
      <c r="E550" s="48">
        <f t="shared" si="78"/>
        <v>5</v>
      </c>
      <c r="G550" s="48" t="s">
        <v>503</v>
      </c>
      <c r="H550" s="48">
        <f t="shared" si="79"/>
        <v>1</v>
      </c>
      <c r="I550" s="48">
        <f t="shared" si="80"/>
        <v>2</v>
      </c>
      <c r="K550" s="48" t="s">
        <v>501</v>
      </c>
      <c r="L550" s="48">
        <f t="shared" si="81"/>
        <v>0</v>
      </c>
      <c r="M550" s="48">
        <f t="shared" si="82"/>
        <v>1</v>
      </c>
      <c r="O550" s="48" t="s">
        <v>502</v>
      </c>
      <c r="P550" s="48">
        <f t="shared" si="83"/>
        <v>0</v>
      </c>
      <c r="Q550" s="48">
        <f t="shared" si="84"/>
        <v>0</v>
      </c>
      <c r="S550" s="48" t="s">
        <v>507</v>
      </c>
      <c r="T550" s="48">
        <f t="shared" si="85"/>
        <v>1</v>
      </c>
      <c r="U550" s="48">
        <f t="shared" si="86"/>
        <v>1</v>
      </c>
      <c r="W550" s="48" t="s">
        <v>506</v>
      </c>
      <c r="X550" s="48">
        <f t="shared" si="87"/>
        <v>0</v>
      </c>
      <c r="Y550" s="48">
        <f t="shared" si="88"/>
        <v>0</v>
      </c>
      <c r="AA550" s="48" t="s">
        <v>510</v>
      </c>
      <c r="AB550" s="48">
        <f t="shared" si="89"/>
        <v>0</v>
      </c>
      <c r="AC550" s="48">
        <f t="shared" si="90"/>
        <v>1</v>
      </c>
      <c r="AE550" s="48" t="s">
        <v>509</v>
      </c>
      <c r="AF550" s="48">
        <f t="shared" si="91"/>
        <v>0</v>
      </c>
      <c r="AG550" s="48">
        <f t="shared" si="92"/>
        <v>0</v>
      </c>
      <c r="AI550" s="48" t="s">
        <v>504</v>
      </c>
      <c r="AJ550" s="48">
        <f t="shared" si="93"/>
        <v>0</v>
      </c>
      <c r="AK550" s="48">
        <f t="shared" si="94"/>
        <v>0</v>
      </c>
      <c r="AM550" s="48" t="s">
        <v>508</v>
      </c>
      <c r="AN550" s="48">
        <f t="shared" si="95"/>
        <v>0</v>
      </c>
      <c r="AO550" s="48">
        <f t="shared" si="96"/>
        <v>0</v>
      </c>
    </row>
    <row r="551" spans="1:41" outlineLevel="1" x14ac:dyDescent="0.2">
      <c r="A551" s="48">
        <v>5</v>
      </c>
      <c r="B551" s="48">
        <v>9</v>
      </c>
      <c r="C551" s="48" t="s">
        <v>505</v>
      </c>
      <c r="D551" s="48">
        <f t="shared" si="77"/>
        <v>7</v>
      </c>
      <c r="E551" s="48">
        <f t="shared" si="78"/>
        <v>7</v>
      </c>
      <c r="G551" s="48" t="s">
        <v>503</v>
      </c>
      <c r="H551" s="48">
        <f t="shared" si="79"/>
        <v>1</v>
      </c>
      <c r="I551" s="48">
        <f t="shared" si="80"/>
        <v>1</v>
      </c>
      <c r="K551" s="48" t="s">
        <v>501</v>
      </c>
      <c r="L551" s="48">
        <f t="shared" si="81"/>
        <v>0</v>
      </c>
      <c r="M551" s="48">
        <f t="shared" si="82"/>
        <v>0</v>
      </c>
      <c r="O551" s="48" t="s">
        <v>502</v>
      </c>
      <c r="P551" s="48">
        <f t="shared" si="83"/>
        <v>0</v>
      </c>
      <c r="Q551" s="48">
        <f t="shared" si="84"/>
        <v>0</v>
      </c>
      <c r="S551" s="48" t="s">
        <v>507</v>
      </c>
      <c r="T551" s="48">
        <f t="shared" si="85"/>
        <v>0</v>
      </c>
      <c r="U551" s="48">
        <f t="shared" si="86"/>
        <v>1</v>
      </c>
      <c r="W551" s="48" t="s">
        <v>506</v>
      </c>
      <c r="X551" s="48">
        <f t="shared" si="87"/>
        <v>0</v>
      </c>
      <c r="Y551" s="48">
        <f t="shared" si="88"/>
        <v>0</v>
      </c>
      <c r="AA551" s="48" t="s">
        <v>510</v>
      </c>
      <c r="AB551" s="48">
        <f t="shared" si="89"/>
        <v>0</v>
      </c>
      <c r="AC551" s="48">
        <f t="shared" si="90"/>
        <v>0</v>
      </c>
      <c r="AE551" s="48" t="s">
        <v>509</v>
      </c>
      <c r="AF551" s="48">
        <f t="shared" si="91"/>
        <v>1</v>
      </c>
      <c r="AG551" s="48">
        <f t="shared" si="92"/>
        <v>0</v>
      </c>
      <c r="AI551" s="48" t="s">
        <v>504</v>
      </c>
      <c r="AJ551" s="48">
        <f t="shared" si="93"/>
        <v>0</v>
      </c>
      <c r="AK551" s="48">
        <f t="shared" si="94"/>
        <v>0</v>
      </c>
      <c r="AM551" s="48" t="s">
        <v>508</v>
      </c>
      <c r="AN551" s="48">
        <f t="shared" si="95"/>
        <v>0</v>
      </c>
      <c r="AO551" s="48">
        <f t="shared" si="96"/>
        <v>0</v>
      </c>
    </row>
    <row r="552" spans="1:41" outlineLevel="1" x14ac:dyDescent="0.2">
      <c r="A552" s="48">
        <v>5</v>
      </c>
      <c r="B552" s="48">
        <v>10</v>
      </c>
      <c r="C552" s="48" t="s">
        <v>505</v>
      </c>
      <c r="D552" s="48">
        <f t="shared" si="77"/>
        <v>6</v>
      </c>
      <c r="E552" s="48">
        <f t="shared" si="78"/>
        <v>7</v>
      </c>
      <c r="G552" s="48" t="s">
        <v>503</v>
      </c>
      <c r="H552" s="48">
        <f t="shared" si="79"/>
        <v>1</v>
      </c>
      <c r="I552" s="48">
        <f t="shared" si="80"/>
        <v>1</v>
      </c>
      <c r="K552" s="48" t="s">
        <v>501</v>
      </c>
      <c r="L552" s="48">
        <f t="shared" si="81"/>
        <v>0</v>
      </c>
      <c r="M552" s="48">
        <f t="shared" si="82"/>
        <v>0</v>
      </c>
      <c r="O552" s="48" t="s">
        <v>502</v>
      </c>
      <c r="P552" s="48">
        <f t="shared" si="83"/>
        <v>0</v>
      </c>
      <c r="Q552" s="48">
        <f t="shared" si="84"/>
        <v>0</v>
      </c>
      <c r="S552" s="48" t="s">
        <v>507</v>
      </c>
      <c r="T552" s="48">
        <f t="shared" si="85"/>
        <v>2</v>
      </c>
      <c r="U552" s="48">
        <f t="shared" si="86"/>
        <v>1</v>
      </c>
      <c r="W552" s="48" t="s">
        <v>506</v>
      </c>
      <c r="X552" s="48">
        <f t="shared" si="87"/>
        <v>0</v>
      </c>
      <c r="Y552" s="48">
        <f t="shared" si="88"/>
        <v>0</v>
      </c>
      <c r="AA552" s="48" t="s">
        <v>510</v>
      </c>
      <c r="AB552" s="48">
        <f t="shared" si="89"/>
        <v>0</v>
      </c>
      <c r="AC552" s="48">
        <f t="shared" si="90"/>
        <v>0</v>
      </c>
      <c r="AE552" s="48" t="s">
        <v>509</v>
      </c>
      <c r="AF552" s="48">
        <f t="shared" si="91"/>
        <v>0</v>
      </c>
      <c r="AG552" s="48">
        <f t="shared" si="92"/>
        <v>1</v>
      </c>
      <c r="AI552" s="48" t="s">
        <v>504</v>
      </c>
      <c r="AJ552" s="48">
        <f t="shared" si="93"/>
        <v>0</v>
      </c>
      <c r="AK552" s="48">
        <f t="shared" si="94"/>
        <v>0</v>
      </c>
      <c r="AM552" s="48" t="s">
        <v>508</v>
      </c>
      <c r="AN552" s="48">
        <f t="shared" si="95"/>
        <v>0</v>
      </c>
      <c r="AO552" s="48">
        <f t="shared" si="96"/>
        <v>0</v>
      </c>
    </row>
    <row r="553" spans="1:41" outlineLevel="1" x14ac:dyDescent="0.2">
      <c r="A553" s="48">
        <v>5</v>
      </c>
      <c r="B553" s="48">
        <v>11</v>
      </c>
      <c r="C553" s="48" t="s">
        <v>505</v>
      </c>
      <c r="D553" s="48">
        <f t="shared" si="77"/>
        <v>6</v>
      </c>
      <c r="E553" s="48">
        <f t="shared" si="78"/>
        <v>5</v>
      </c>
      <c r="G553" s="48" t="s">
        <v>503</v>
      </c>
      <c r="H553" s="48">
        <f t="shared" si="79"/>
        <v>2</v>
      </c>
      <c r="I553" s="48">
        <f t="shared" si="80"/>
        <v>2</v>
      </c>
      <c r="K553" s="48" t="s">
        <v>501</v>
      </c>
      <c r="L553" s="48">
        <f t="shared" si="81"/>
        <v>0</v>
      </c>
      <c r="M553" s="48">
        <f t="shared" si="82"/>
        <v>0</v>
      </c>
      <c r="O553" s="48" t="s">
        <v>502</v>
      </c>
      <c r="P553" s="48">
        <f t="shared" si="83"/>
        <v>0</v>
      </c>
      <c r="Q553" s="48">
        <f t="shared" si="84"/>
        <v>0</v>
      </c>
      <c r="S553" s="48" t="s">
        <v>507</v>
      </c>
      <c r="T553" s="48">
        <f t="shared" si="85"/>
        <v>2</v>
      </c>
      <c r="U553" s="48">
        <f t="shared" si="86"/>
        <v>2</v>
      </c>
      <c r="W553" s="48" t="s">
        <v>506</v>
      </c>
      <c r="X553" s="48">
        <f t="shared" si="87"/>
        <v>0</v>
      </c>
      <c r="Y553" s="48">
        <f t="shared" si="88"/>
        <v>0</v>
      </c>
      <c r="AA553" s="48" t="s">
        <v>510</v>
      </c>
      <c r="AB553" s="48">
        <f t="shared" si="89"/>
        <v>0</v>
      </c>
      <c r="AC553" s="48">
        <f t="shared" si="90"/>
        <v>0</v>
      </c>
      <c r="AE553" s="48" t="s">
        <v>509</v>
      </c>
      <c r="AF553" s="48">
        <f t="shared" si="91"/>
        <v>0</v>
      </c>
      <c r="AG553" s="48">
        <f t="shared" si="92"/>
        <v>0</v>
      </c>
      <c r="AI553" s="48" t="s">
        <v>504</v>
      </c>
      <c r="AJ553" s="48">
        <f t="shared" si="93"/>
        <v>0</v>
      </c>
      <c r="AK553" s="48">
        <f t="shared" si="94"/>
        <v>0</v>
      </c>
      <c r="AM553" s="48" t="s">
        <v>508</v>
      </c>
      <c r="AN553" s="48">
        <f t="shared" si="95"/>
        <v>0</v>
      </c>
      <c r="AO553" s="48">
        <f t="shared" si="96"/>
        <v>0</v>
      </c>
    </row>
    <row r="554" spans="1:41" outlineLevel="1" x14ac:dyDescent="0.2">
      <c r="A554" s="48">
        <v>5</v>
      </c>
      <c r="B554" s="48">
        <v>12</v>
      </c>
      <c r="C554" s="48" t="s">
        <v>505</v>
      </c>
      <c r="D554" s="48">
        <f t="shared" si="77"/>
        <v>6</v>
      </c>
      <c r="E554" s="48">
        <f t="shared" si="78"/>
        <v>6</v>
      </c>
      <c r="G554" s="48" t="s">
        <v>503</v>
      </c>
      <c r="H554" s="48">
        <f t="shared" si="79"/>
        <v>1</v>
      </c>
      <c r="I554" s="48">
        <f t="shared" si="80"/>
        <v>1</v>
      </c>
      <c r="K554" s="48" t="s">
        <v>501</v>
      </c>
      <c r="L554" s="48">
        <f t="shared" si="81"/>
        <v>0</v>
      </c>
      <c r="M554" s="48">
        <f t="shared" si="82"/>
        <v>0</v>
      </c>
      <c r="O554" s="48" t="s">
        <v>502</v>
      </c>
      <c r="P554" s="48">
        <f t="shared" si="83"/>
        <v>0</v>
      </c>
      <c r="Q554" s="48">
        <f t="shared" si="84"/>
        <v>0</v>
      </c>
      <c r="S554" s="48" t="s">
        <v>507</v>
      </c>
      <c r="T554" s="48">
        <f t="shared" si="85"/>
        <v>0</v>
      </c>
      <c r="U554" s="48">
        <f t="shared" si="86"/>
        <v>1</v>
      </c>
      <c r="W554" s="48" t="s">
        <v>506</v>
      </c>
      <c r="X554" s="48">
        <f t="shared" si="87"/>
        <v>1</v>
      </c>
      <c r="Y554" s="48">
        <f t="shared" si="88"/>
        <v>1</v>
      </c>
      <c r="AA554" s="48" t="s">
        <v>510</v>
      </c>
      <c r="AB554" s="48">
        <f t="shared" si="89"/>
        <v>0</v>
      </c>
      <c r="AC554" s="48">
        <f t="shared" si="90"/>
        <v>0</v>
      </c>
      <c r="AE554" s="48" t="s">
        <v>509</v>
      </c>
      <c r="AF554" s="48">
        <f t="shared" si="91"/>
        <v>0</v>
      </c>
      <c r="AG554" s="48">
        <f t="shared" si="92"/>
        <v>0</v>
      </c>
      <c r="AI554" s="48" t="s">
        <v>504</v>
      </c>
      <c r="AJ554" s="48">
        <f t="shared" si="93"/>
        <v>0</v>
      </c>
      <c r="AK554" s="48">
        <f t="shared" si="94"/>
        <v>0</v>
      </c>
      <c r="AM554" s="48" t="s">
        <v>508</v>
      </c>
      <c r="AN554" s="48">
        <f t="shared" si="95"/>
        <v>0</v>
      </c>
      <c r="AO554" s="48">
        <f t="shared" si="96"/>
        <v>0</v>
      </c>
    </row>
    <row r="555" spans="1:41" outlineLevel="1" x14ac:dyDescent="0.2">
      <c r="A555" s="48">
        <v>5</v>
      </c>
      <c r="B555" s="48">
        <v>13</v>
      </c>
      <c r="C555" s="48" t="s">
        <v>505</v>
      </c>
      <c r="D555" s="48">
        <f t="shared" si="77"/>
        <v>5</v>
      </c>
      <c r="E555" s="48">
        <f t="shared" si="78"/>
        <v>6</v>
      </c>
      <c r="G555" s="48" t="s">
        <v>503</v>
      </c>
      <c r="H555" s="48">
        <f t="shared" si="79"/>
        <v>1</v>
      </c>
      <c r="I555" s="48">
        <f t="shared" si="80"/>
        <v>1</v>
      </c>
      <c r="K555" s="48" t="s">
        <v>501</v>
      </c>
      <c r="L555" s="48">
        <f t="shared" si="81"/>
        <v>0</v>
      </c>
      <c r="M555" s="48">
        <f t="shared" si="82"/>
        <v>0</v>
      </c>
      <c r="O555" s="48" t="s">
        <v>502</v>
      </c>
      <c r="P555" s="48">
        <f t="shared" si="83"/>
        <v>1</v>
      </c>
      <c r="Q555" s="48">
        <f t="shared" si="84"/>
        <v>1</v>
      </c>
      <c r="S555" s="48" t="s">
        <v>507</v>
      </c>
      <c r="T555" s="48">
        <f t="shared" si="85"/>
        <v>1</v>
      </c>
      <c r="U555" s="48">
        <f t="shared" si="86"/>
        <v>1</v>
      </c>
      <c r="W555" s="48" t="s">
        <v>506</v>
      </c>
      <c r="X555" s="48">
        <f t="shared" si="87"/>
        <v>1</v>
      </c>
      <c r="Y555" s="48">
        <f t="shared" si="88"/>
        <v>1</v>
      </c>
      <c r="AA555" s="48" t="s">
        <v>510</v>
      </c>
      <c r="AB555" s="48">
        <f t="shared" si="89"/>
        <v>0</v>
      </c>
      <c r="AC555" s="48">
        <f t="shared" si="90"/>
        <v>0</v>
      </c>
      <c r="AE555" s="48" t="s">
        <v>509</v>
      </c>
      <c r="AF555" s="48">
        <f t="shared" si="91"/>
        <v>0</v>
      </c>
      <c r="AG555" s="48">
        <f t="shared" si="92"/>
        <v>0</v>
      </c>
      <c r="AI555" s="48" t="s">
        <v>504</v>
      </c>
      <c r="AJ555" s="48">
        <f t="shared" si="93"/>
        <v>1</v>
      </c>
      <c r="AK555" s="48">
        <f t="shared" si="94"/>
        <v>0</v>
      </c>
      <c r="AM555" s="48" t="s">
        <v>508</v>
      </c>
      <c r="AN555" s="48">
        <f t="shared" si="95"/>
        <v>0</v>
      </c>
      <c r="AO555" s="48">
        <f t="shared" si="96"/>
        <v>0</v>
      </c>
    </row>
    <row r="556" spans="1:41" outlineLevel="1" x14ac:dyDescent="0.2">
      <c r="A556" s="48">
        <v>5</v>
      </c>
      <c r="B556" s="48">
        <v>14</v>
      </c>
      <c r="C556" s="48" t="s">
        <v>505</v>
      </c>
      <c r="D556" s="48">
        <f t="shared" si="77"/>
        <v>6</v>
      </c>
      <c r="E556" s="48">
        <f t="shared" si="78"/>
        <v>5</v>
      </c>
      <c r="G556" s="48" t="s">
        <v>503</v>
      </c>
      <c r="H556" s="48">
        <f t="shared" si="79"/>
        <v>2</v>
      </c>
      <c r="I556" s="48">
        <f t="shared" si="80"/>
        <v>2</v>
      </c>
      <c r="K556" s="48" t="s">
        <v>501</v>
      </c>
      <c r="L556" s="48">
        <f t="shared" si="81"/>
        <v>0</v>
      </c>
      <c r="M556" s="48">
        <f t="shared" si="82"/>
        <v>0</v>
      </c>
      <c r="O556" s="48" t="s">
        <v>502</v>
      </c>
      <c r="P556" s="48">
        <f t="shared" si="83"/>
        <v>0</v>
      </c>
      <c r="Q556" s="48">
        <f t="shared" si="84"/>
        <v>0</v>
      </c>
      <c r="S556" s="48" t="s">
        <v>507</v>
      </c>
      <c r="T556" s="48">
        <f t="shared" si="85"/>
        <v>2</v>
      </c>
      <c r="U556" s="48">
        <f t="shared" si="86"/>
        <v>2</v>
      </c>
      <c r="W556" s="48" t="s">
        <v>506</v>
      </c>
      <c r="X556" s="48">
        <f t="shared" si="87"/>
        <v>0</v>
      </c>
      <c r="Y556" s="48">
        <f t="shared" si="88"/>
        <v>0</v>
      </c>
      <c r="AA556" s="48" t="s">
        <v>510</v>
      </c>
      <c r="AB556" s="48">
        <f t="shared" si="89"/>
        <v>0</v>
      </c>
      <c r="AC556" s="48">
        <f t="shared" si="90"/>
        <v>0</v>
      </c>
      <c r="AE556" s="48" t="s">
        <v>509</v>
      </c>
      <c r="AF556" s="48">
        <f t="shared" si="91"/>
        <v>0</v>
      </c>
      <c r="AG556" s="48">
        <f t="shared" si="92"/>
        <v>0</v>
      </c>
      <c r="AI556" s="48" t="s">
        <v>504</v>
      </c>
      <c r="AJ556" s="48">
        <f t="shared" si="93"/>
        <v>0</v>
      </c>
      <c r="AK556" s="48">
        <f t="shared" si="94"/>
        <v>1</v>
      </c>
      <c r="AM556" s="48" t="s">
        <v>508</v>
      </c>
      <c r="AN556" s="48">
        <f t="shared" si="95"/>
        <v>0</v>
      </c>
      <c r="AO556" s="48">
        <f t="shared" si="96"/>
        <v>0</v>
      </c>
    </row>
    <row r="557" spans="1:41" outlineLevel="1" x14ac:dyDescent="0.2">
      <c r="A557" s="48">
        <v>5</v>
      </c>
      <c r="B557" s="48">
        <v>15</v>
      </c>
      <c r="C557" s="48" t="s">
        <v>505</v>
      </c>
      <c r="D557" s="48">
        <f t="shared" si="77"/>
        <v>6</v>
      </c>
      <c r="E557" s="48">
        <f t="shared" si="78"/>
        <v>6</v>
      </c>
      <c r="G557" s="48" t="s">
        <v>503</v>
      </c>
      <c r="H557" s="48">
        <f t="shared" si="79"/>
        <v>1</v>
      </c>
      <c r="I557" s="48">
        <f t="shared" si="80"/>
        <v>1</v>
      </c>
      <c r="K557" s="48" t="s">
        <v>501</v>
      </c>
      <c r="L557" s="48">
        <f t="shared" si="81"/>
        <v>0</v>
      </c>
      <c r="M557" s="48">
        <f t="shared" si="82"/>
        <v>0</v>
      </c>
      <c r="O557" s="48" t="s">
        <v>502</v>
      </c>
      <c r="P557" s="48">
        <f t="shared" si="83"/>
        <v>0</v>
      </c>
      <c r="Q557" s="48">
        <f t="shared" si="84"/>
        <v>0</v>
      </c>
      <c r="S557" s="48" t="s">
        <v>507</v>
      </c>
      <c r="T557" s="48">
        <f t="shared" si="85"/>
        <v>0</v>
      </c>
      <c r="U557" s="48">
        <f t="shared" si="86"/>
        <v>0</v>
      </c>
      <c r="W557" s="48" t="s">
        <v>506</v>
      </c>
      <c r="X557" s="48">
        <f t="shared" si="87"/>
        <v>1</v>
      </c>
      <c r="Y557" s="48">
        <f t="shared" si="88"/>
        <v>1</v>
      </c>
      <c r="AA557" s="48" t="s">
        <v>510</v>
      </c>
      <c r="AB557" s="48">
        <f t="shared" si="89"/>
        <v>0</v>
      </c>
      <c r="AC557" s="48">
        <f t="shared" si="90"/>
        <v>0</v>
      </c>
      <c r="AE557" s="48" t="s">
        <v>509</v>
      </c>
      <c r="AF557" s="48">
        <f t="shared" si="91"/>
        <v>0</v>
      </c>
      <c r="AG557" s="48">
        <f t="shared" si="92"/>
        <v>0</v>
      </c>
      <c r="AI557" s="48" t="s">
        <v>504</v>
      </c>
      <c r="AJ557" s="48">
        <f t="shared" si="93"/>
        <v>0</v>
      </c>
      <c r="AK557" s="48">
        <f t="shared" si="94"/>
        <v>0</v>
      </c>
      <c r="AM557" s="48" t="s">
        <v>508</v>
      </c>
      <c r="AN557" s="48">
        <f t="shared" si="95"/>
        <v>0</v>
      </c>
      <c r="AO557" s="48">
        <f t="shared" si="96"/>
        <v>0</v>
      </c>
    </row>
    <row r="558" spans="1:41" outlineLevel="1" x14ac:dyDescent="0.2">
      <c r="A558" s="48">
        <v>5</v>
      </c>
      <c r="B558" s="48">
        <v>16</v>
      </c>
      <c r="C558" s="48" t="s">
        <v>505</v>
      </c>
      <c r="D558" s="48">
        <f t="shared" si="77"/>
        <v>6</v>
      </c>
      <c r="E558" s="48">
        <f t="shared" si="78"/>
        <v>6</v>
      </c>
      <c r="G558" s="48" t="s">
        <v>503</v>
      </c>
      <c r="H558" s="48">
        <f t="shared" si="79"/>
        <v>1</v>
      </c>
      <c r="I558" s="48">
        <f t="shared" si="80"/>
        <v>1</v>
      </c>
      <c r="K558" s="48" t="s">
        <v>501</v>
      </c>
      <c r="L558" s="48">
        <f t="shared" si="81"/>
        <v>0</v>
      </c>
      <c r="M558" s="48">
        <f t="shared" si="82"/>
        <v>0</v>
      </c>
      <c r="O558" s="48" t="s">
        <v>502</v>
      </c>
      <c r="P558" s="48">
        <f t="shared" si="83"/>
        <v>1</v>
      </c>
      <c r="Q558" s="48">
        <f t="shared" si="84"/>
        <v>1</v>
      </c>
      <c r="S558" s="48" t="s">
        <v>507</v>
      </c>
      <c r="T558" s="48">
        <f t="shared" si="85"/>
        <v>2</v>
      </c>
      <c r="U558" s="48">
        <f t="shared" si="86"/>
        <v>2</v>
      </c>
      <c r="W558" s="48" t="s">
        <v>506</v>
      </c>
      <c r="X558" s="48">
        <f t="shared" si="87"/>
        <v>0</v>
      </c>
      <c r="Y558" s="48">
        <f t="shared" si="88"/>
        <v>0</v>
      </c>
      <c r="AA558" s="48" t="s">
        <v>510</v>
      </c>
      <c r="AB558" s="48">
        <f t="shared" si="89"/>
        <v>0</v>
      </c>
      <c r="AC558" s="48">
        <f t="shared" si="90"/>
        <v>0</v>
      </c>
      <c r="AE558" s="48" t="s">
        <v>509</v>
      </c>
      <c r="AF558" s="48">
        <f t="shared" si="91"/>
        <v>0</v>
      </c>
      <c r="AG558" s="48">
        <f t="shared" si="92"/>
        <v>0</v>
      </c>
      <c r="AI558" s="48" t="s">
        <v>504</v>
      </c>
      <c r="AJ558" s="48">
        <f t="shared" si="93"/>
        <v>0</v>
      </c>
      <c r="AK558" s="48">
        <f t="shared" si="94"/>
        <v>0</v>
      </c>
      <c r="AM558" s="48" t="s">
        <v>508</v>
      </c>
      <c r="AN558" s="48">
        <f t="shared" si="95"/>
        <v>0</v>
      </c>
      <c r="AO558" s="48">
        <f t="shared" si="96"/>
        <v>0</v>
      </c>
    </row>
    <row r="559" spans="1:41" outlineLevel="1" x14ac:dyDescent="0.2">
      <c r="A559" s="48">
        <v>5</v>
      </c>
      <c r="B559" s="48">
        <v>17</v>
      </c>
      <c r="C559" s="48" t="s">
        <v>505</v>
      </c>
      <c r="D559" s="48">
        <f t="shared" si="77"/>
        <v>7</v>
      </c>
      <c r="E559" s="48">
        <f t="shared" si="78"/>
        <v>5</v>
      </c>
      <c r="G559" s="48" t="s">
        <v>503</v>
      </c>
      <c r="H559" s="48">
        <f t="shared" si="79"/>
        <v>2</v>
      </c>
      <c r="I559" s="48">
        <f t="shared" si="80"/>
        <v>1</v>
      </c>
      <c r="K559" s="48" t="s">
        <v>501</v>
      </c>
      <c r="L559" s="48">
        <f t="shared" si="81"/>
        <v>0</v>
      </c>
      <c r="M559" s="48">
        <f t="shared" si="82"/>
        <v>0</v>
      </c>
      <c r="O559" s="48" t="s">
        <v>502</v>
      </c>
      <c r="P559" s="48">
        <f t="shared" si="83"/>
        <v>0</v>
      </c>
      <c r="Q559" s="48">
        <f t="shared" si="84"/>
        <v>0</v>
      </c>
      <c r="S559" s="48" t="s">
        <v>507</v>
      </c>
      <c r="T559" s="48">
        <f t="shared" si="85"/>
        <v>1</v>
      </c>
      <c r="U559" s="48">
        <f t="shared" si="86"/>
        <v>1</v>
      </c>
      <c r="W559" s="48" t="s">
        <v>506</v>
      </c>
      <c r="X559" s="48">
        <f t="shared" si="87"/>
        <v>0</v>
      </c>
      <c r="Y559" s="48">
        <f t="shared" si="88"/>
        <v>0</v>
      </c>
      <c r="AA559" s="48" t="s">
        <v>510</v>
      </c>
      <c r="AB559" s="48">
        <f t="shared" si="89"/>
        <v>0</v>
      </c>
      <c r="AC559" s="48">
        <f t="shared" si="90"/>
        <v>0</v>
      </c>
      <c r="AE559" s="48" t="s">
        <v>509</v>
      </c>
      <c r="AF559" s="48">
        <f t="shared" si="91"/>
        <v>0</v>
      </c>
      <c r="AG559" s="48">
        <f t="shared" si="92"/>
        <v>0</v>
      </c>
      <c r="AI559" s="48" t="s">
        <v>504</v>
      </c>
      <c r="AJ559" s="48">
        <f t="shared" si="93"/>
        <v>0</v>
      </c>
      <c r="AK559" s="48">
        <f t="shared" si="94"/>
        <v>0</v>
      </c>
      <c r="AM559" s="48" t="s">
        <v>508</v>
      </c>
      <c r="AN559" s="48">
        <f t="shared" si="95"/>
        <v>0</v>
      </c>
      <c r="AO559" s="48">
        <f t="shared" si="96"/>
        <v>0</v>
      </c>
    </row>
    <row r="560" spans="1:41" outlineLevel="1" x14ac:dyDescent="0.2">
      <c r="A560" s="48">
        <v>5</v>
      </c>
      <c r="B560" s="48">
        <v>18</v>
      </c>
      <c r="C560" s="48" t="s">
        <v>505</v>
      </c>
      <c r="D560" s="48">
        <f t="shared" si="77"/>
        <v>6</v>
      </c>
      <c r="E560" s="48">
        <f t="shared" si="78"/>
        <v>5</v>
      </c>
      <c r="G560" s="48" t="s">
        <v>503</v>
      </c>
      <c r="H560" s="48">
        <f t="shared" si="79"/>
        <v>1</v>
      </c>
      <c r="I560" s="48">
        <f t="shared" si="80"/>
        <v>2</v>
      </c>
      <c r="K560" s="48" t="s">
        <v>501</v>
      </c>
      <c r="L560" s="48">
        <f t="shared" si="81"/>
        <v>0</v>
      </c>
      <c r="M560" s="48">
        <f t="shared" si="82"/>
        <v>0</v>
      </c>
      <c r="O560" s="48" t="s">
        <v>502</v>
      </c>
      <c r="P560" s="48">
        <f t="shared" si="83"/>
        <v>0</v>
      </c>
      <c r="Q560" s="48">
        <f t="shared" si="84"/>
        <v>0</v>
      </c>
      <c r="S560" s="48" t="s">
        <v>507</v>
      </c>
      <c r="T560" s="48">
        <f t="shared" si="85"/>
        <v>0</v>
      </c>
      <c r="U560" s="48">
        <f t="shared" si="86"/>
        <v>0</v>
      </c>
      <c r="W560" s="48" t="s">
        <v>506</v>
      </c>
      <c r="X560" s="48">
        <f t="shared" si="87"/>
        <v>0</v>
      </c>
      <c r="Y560" s="48">
        <f t="shared" si="88"/>
        <v>0</v>
      </c>
      <c r="AA560" s="48" t="s">
        <v>510</v>
      </c>
      <c r="AB560" s="48">
        <f t="shared" si="89"/>
        <v>0</v>
      </c>
      <c r="AC560" s="48">
        <f t="shared" si="90"/>
        <v>0</v>
      </c>
      <c r="AE560" s="48" t="s">
        <v>509</v>
      </c>
      <c r="AF560" s="48">
        <f t="shared" si="91"/>
        <v>0</v>
      </c>
      <c r="AG560" s="48">
        <f t="shared" si="92"/>
        <v>0</v>
      </c>
      <c r="AI560" s="48" t="s">
        <v>504</v>
      </c>
      <c r="AJ560" s="48">
        <f t="shared" si="93"/>
        <v>0</v>
      </c>
      <c r="AK560" s="48">
        <f t="shared" si="94"/>
        <v>0</v>
      </c>
      <c r="AM560" s="48" t="s">
        <v>508</v>
      </c>
      <c r="AN560" s="48">
        <f t="shared" si="95"/>
        <v>0</v>
      </c>
      <c r="AO560" s="48">
        <f t="shared" si="96"/>
        <v>0</v>
      </c>
    </row>
    <row r="561" spans="1:41" outlineLevel="1" x14ac:dyDescent="0.2">
      <c r="A561" s="48">
        <v>5</v>
      </c>
      <c r="B561" s="48">
        <v>19</v>
      </c>
      <c r="C561" s="48" t="s">
        <v>505</v>
      </c>
      <c r="D561" s="48">
        <f t="shared" si="77"/>
        <v>5</v>
      </c>
      <c r="E561" s="48">
        <f t="shared" si="78"/>
        <v>5</v>
      </c>
      <c r="G561" s="48" t="s">
        <v>503</v>
      </c>
      <c r="H561" s="48">
        <f t="shared" si="79"/>
        <v>1</v>
      </c>
      <c r="I561" s="48">
        <f t="shared" si="80"/>
        <v>1</v>
      </c>
      <c r="K561" s="48" t="s">
        <v>501</v>
      </c>
      <c r="L561" s="48">
        <f t="shared" si="81"/>
        <v>0</v>
      </c>
      <c r="M561" s="48">
        <f t="shared" si="82"/>
        <v>0</v>
      </c>
      <c r="O561" s="48" t="s">
        <v>502</v>
      </c>
      <c r="P561" s="48">
        <f t="shared" si="83"/>
        <v>0</v>
      </c>
      <c r="Q561" s="48">
        <f t="shared" si="84"/>
        <v>0</v>
      </c>
      <c r="S561" s="48" t="s">
        <v>507</v>
      </c>
      <c r="T561" s="48">
        <f t="shared" si="85"/>
        <v>0</v>
      </c>
      <c r="U561" s="48">
        <f t="shared" si="86"/>
        <v>0</v>
      </c>
      <c r="W561" s="48" t="s">
        <v>506</v>
      </c>
      <c r="X561" s="48">
        <f t="shared" si="87"/>
        <v>0</v>
      </c>
      <c r="Y561" s="48">
        <f t="shared" si="88"/>
        <v>0</v>
      </c>
      <c r="AA561" s="48" t="s">
        <v>510</v>
      </c>
      <c r="AB561" s="48">
        <f t="shared" si="89"/>
        <v>0</v>
      </c>
      <c r="AC561" s="48">
        <f t="shared" si="90"/>
        <v>0</v>
      </c>
      <c r="AE561" s="48" t="s">
        <v>509</v>
      </c>
      <c r="AF561" s="48">
        <f t="shared" si="91"/>
        <v>0</v>
      </c>
      <c r="AG561" s="48">
        <f t="shared" si="92"/>
        <v>0</v>
      </c>
      <c r="AI561" s="48" t="s">
        <v>504</v>
      </c>
      <c r="AJ561" s="48">
        <f t="shared" si="93"/>
        <v>0</v>
      </c>
      <c r="AK561" s="48">
        <f t="shared" si="94"/>
        <v>0</v>
      </c>
      <c r="AM561" s="48" t="s">
        <v>508</v>
      </c>
      <c r="AN561" s="48">
        <f t="shared" si="95"/>
        <v>1</v>
      </c>
      <c r="AO561" s="48">
        <f t="shared" si="96"/>
        <v>0</v>
      </c>
    </row>
    <row r="562" spans="1:41" outlineLevel="1" x14ac:dyDescent="0.2">
      <c r="A562" s="48">
        <v>5</v>
      </c>
      <c r="B562" s="48">
        <v>20</v>
      </c>
      <c r="C562" s="48" t="s">
        <v>505</v>
      </c>
      <c r="D562" s="48">
        <f t="shared" si="77"/>
        <v>5</v>
      </c>
      <c r="E562" s="48">
        <f t="shared" si="78"/>
        <v>5</v>
      </c>
      <c r="G562" s="48" t="s">
        <v>503</v>
      </c>
      <c r="H562" s="48">
        <f t="shared" si="79"/>
        <v>1</v>
      </c>
      <c r="I562" s="48">
        <f t="shared" si="80"/>
        <v>1</v>
      </c>
      <c r="K562" s="48" t="s">
        <v>501</v>
      </c>
      <c r="L562" s="48">
        <f t="shared" si="81"/>
        <v>0</v>
      </c>
      <c r="M562" s="48">
        <f t="shared" si="82"/>
        <v>0</v>
      </c>
      <c r="O562" s="48" t="s">
        <v>502</v>
      </c>
      <c r="P562" s="48">
        <f t="shared" si="83"/>
        <v>0</v>
      </c>
      <c r="Q562" s="48">
        <f t="shared" si="84"/>
        <v>0</v>
      </c>
      <c r="S562" s="48" t="s">
        <v>507</v>
      </c>
      <c r="T562" s="48">
        <f t="shared" si="85"/>
        <v>0</v>
      </c>
      <c r="U562" s="48">
        <f t="shared" si="86"/>
        <v>0</v>
      </c>
      <c r="W562" s="48" t="s">
        <v>506</v>
      </c>
      <c r="X562" s="48">
        <f t="shared" si="87"/>
        <v>0</v>
      </c>
      <c r="Y562" s="48">
        <f t="shared" si="88"/>
        <v>0</v>
      </c>
      <c r="AA562" s="48" t="s">
        <v>510</v>
      </c>
      <c r="AB562" s="48">
        <f t="shared" si="89"/>
        <v>0</v>
      </c>
      <c r="AC562" s="48">
        <f t="shared" si="90"/>
        <v>0</v>
      </c>
      <c r="AE562" s="48" t="s">
        <v>509</v>
      </c>
      <c r="AF562" s="48">
        <f t="shared" si="91"/>
        <v>0</v>
      </c>
      <c r="AG562" s="48">
        <f t="shared" si="92"/>
        <v>0</v>
      </c>
      <c r="AI562" s="48" t="s">
        <v>504</v>
      </c>
      <c r="AJ562" s="48">
        <f t="shared" si="93"/>
        <v>0</v>
      </c>
      <c r="AK562" s="48">
        <f t="shared" si="94"/>
        <v>0</v>
      </c>
      <c r="AM562" s="48" t="s">
        <v>508</v>
      </c>
      <c r="AN562" s="48">
        <f t="shared" si="95"/>
        <v>0</v>
      </c>
      <c r="AO562" s="48">
        <f t="shared" si="96"/>
        <v>1</v>
      </c>
    </row>
    <row r="563" spans="1:41" outlineLevel="1" x14ac:dyDescent="0.2">
      <c r="A563" s="48">
        <v>5</v>
      </c>
      <c r="B563" s="48">
        <v>21</v>
      </c>
      <c r="C563" s="48" t="s">
        <v>505</v>
      </c>
      <c r="D563" s="48">
        <f t="shared" si="77"/>
        <v>5</v>
      </c>
      <c r="E563" s="48">
        <f t="shared" si="78"/>
        <v>5</v>
      </c>
      <c r="G563" s="48" t="s">
        <v>503</v>
      </c>
      <c r="H563" s="48">
        <f t="shared" si="79"/>
        <v>2</v>
      </c>
      <c r="I563" s="48">
        <f t="shared" si="80"/>
        <v>1</v>
      </c>
      <c r="K563" s="48" t="s">
        <v>501</v>
      </c>
      <c r="L563" s="48">
        <f t="shared" si="81"/>
        <v>0</v>
      </c>
      <c r="M563" s="48">
        <f t="shared" si="82"/>
        <v>0</v>
      </c>
      <c r="O563" s="48" t="s">
        <v>502</v>
      </c>
      <c r="P563" s="48">
        <f t="shared" si="83"/>
        <v>0</v>
      </c>
      <c r="Q563" s="48">
        <f t="shared" si="84"/>
        <v>0</v>
      </c>
      <c r="S563" s="48" t="s">
        <v>507</v>
      </c>
      <c r="T563" s="48">
        <f t="shared" si="85"/>
        <v>0</v>
      </c>
      <c r="U563" s="48">
        <f t="shared" si="86"/>
        <v>0</v>
      </c>
      <c r="W563" s="48" t="s">
        <v>506</v>
      </c>
      <c r="X563" s="48">
        <f t="shared" si="87"/>
        <v>0</v>
      </c>
      <c r="Y563" s="48">
        <f t="shared" si="88"/>
        <v>0</v>
      </c>
      <c r="AA563" s="48" t="s">
        <v>510</v>
      </c>
      <c r="AB563" s="48">
        <f t="shared" si="89"/>
        <v>0</v>
      </c>
      <c r="AC563" s="48">
        <f t="shared" si="90"/>
        <v>0</v>
      </c>
      <c r="AE563" s="48" t="s">
        <v>509</v>
      </c>
      <c r="AF563" s="48">
        <f t="shared" si="91"/>
        <v>0</v>
      </c>
      <c r="AG563" s="48">
        <f t="shared" si="92"/>
        <v>0</v>
      </c>
      <c r="AI563" s="48" t="s">
        <v>504</v>
      </c>
      <c r="AJ563" s="48">
        <f t="shared" si="93"/>
        <v>0</v>
      </c>
      <c r="AK563" s="48">
        <f t="shared" si="94"/>
        <v>0</v>
      </c>
      <c r="AM563" s="48" t="s">
        <v>508</v>
      </c>
      <c r="AN563" s="48">
        <f t="shared" si="95"/>
        <v>0</v>
      </c>
      <c r="AO563" s="48">
        <f t="shared" si="96"/>
        <v>0</v>
      </c>
    </row>
    <row r="564" spans="1:41" outlineLevel="1" x14ac:dyDescent="0.2">
      <c r="A564" s="48">
        <v>5</v>
      </c>
      <c r="B564" s="48">
        <v>22</v>
      </c>
      <c r="C564" s="48" t="s">
        <v>505</v>
      </c>
      <c r="D564" s="48">
        <f t="shared" si="77"/>
        <v>5</v>
      </c>
      <c r="E564" s="48">
        <f t="shared" si="78"/>
        <v>5</v>
      </c>
      <c r="G564" s="48" t="s">
        <v>503</v>
      </c>
      <c r="H564" s="48">
        <f t="shared" si="79"/>
        <v>1</v>
      </c>
      <c r="I564" s="48">
        <f t="shared" si="80"/>
        <v>1</v>
      </c>
      <c r="K564" s="48" t="s">
        <v>501</v>
      </c>
      <c r="L564" s="48">
        <f t="shared" si="81"/>
        <v>0</v>
      </c>
      <c r="M564" s="48">
        <f t="shared" si="82"/>
        <v>0</v>
      </c>
      <c r="O564" s="48" t="s">
        <v>502</v>
      </c>
      <c r="P564" s="48">
        <f t="shared" si="83"/>
        <v>0</v>
      </c>
      <c r="Q564" s="48">
        <f t="shared" si="84"/>
        <v>0</v>
      </c>
      <c r="S564" s="48" t="s">
        <v>507</v>
      </c>
      <c r="T564" s="48">
        <f t="shared" si="85"/>
        <v>0</v>
      </c>
      <c r="U564" s="48">
        <f t="shared" si="86"/>
        <v>0</v>
      </c>
      <c r="W564" s="48" t="s">
        <v>506</v>
      </c>
      <c r="X564" s="48">
        <f t="shared" si="87"/>
        <v>0</v>
      </c>
      <c r="Y564" s="48">
        <f t="shared" si="88"/>
        <v>0</v>
      </c>
      <c r="AA564" s="48" t="s">
        <v>510</v>
      </c>
      <c r="AB564" s="48">
        <f t="shared" si="89"/>
        <v>0</v>
      </c>
      <c r="AC564" s="48">
        <f t="shared" si="90"/>
        <v>0</v>
      </c>
      <c r="AE564" s="48" t="s">
        <v>509</v>
      </c>
      <c r="AF564" s="48">
        <f t="shared" si="91"/>
        <v>0</v>
      </c>
      <c r="AG564" s="48">
        <f t="shared" si="92"/>
        <v>0</v>
      </c>
      <c r="AI564" s="48" t="s">
        <v>504</v>
      </c>
      <c r="AJ564" s="48">
        <f t="shared" si="93"/>
        <v>0</v>
      </c>
      <c r="AK564" s="48">
        <f t="shared" si="94"/>
        <v>0</v>
      </c>
      <c r="AM564" s="48" t="s">
        <v>508</v>
      </c>
      <c r="AN564" s="48">
        <f t="shared" si="95"/>
        <v>0</v>
      </c>
      <c r="AO564" s="48">
        <f t="shared" si="96"/>
        <v>0</v>
      </c>
    </row>
    <row r="565" spans="1:41" outlineLevel="1" x14ac:dyDescent="0.2">
      <c r="A565" s="48">
        <v>5</v>
      </c>
      <c r="B565" s="48">
        <v>23</v>
      </c>
      <c r="C565" s="48" t="s">
        <v>505</v>
      </c>
      <c r="D565" s="48">
        <f t="shared" si="77"/>
        <v>5</v>
      </c>
      <c r="E565" s="48">
        <f t="shared" si="78"/>
        <v>5</v>
      </c>
      <c r="G565" s="48" t="s">
        <v>503</v>
      </c>
      <c r="H565" s="48">
        <f t="shared" si="79"/>
        <v>1</v>
      </c>
      <c r="I565" s="48">
        <f t="shared" si="80"/>
        <v>1</v>
      </c>
      <c r="K565" s="48" t="s">
        <v>501</v>
      </c>
      <c r="L565" s="48">
        <f t="shared" si="81"/>
        <v>0</v>
      </c>
      <c r="M565" s="48">
        <f t="shared" si="82"/>
        <v>0</v>
      </c>
      <c r="O565" s="48" t="s">
        <v>502</v>
      </c>
      <c r="P565" s="48">
        <f t="shared" si="83"/>
        <v>0</v>
      </c>
      <c r="Q565" s="48">
        <f t="shared" si="84"/>
        <v>0</v>
      </c>
      <c r="S565" s="48" t="s">
        <v>507</v>
      </c>
      <c r="T565" s="48">
        <f t="shared" si="85"/>
        <v>0</v>
      </c>
      <c r="U565" s="48">
        <f t="shared" si="86"/>
        <v>0</v>
      </c>
      <c r="W565" s="48" t="s">
        <v>506</v>
      </c>
      <c r="X565" s="48">
        <f t="shared" si="87"/>
        <v>0</v>
      </c>
      <c r="Y565" s="48">
        <f t="shared" si="88"/>
        <v>0</v>
      </c>
      <c r="AA565" s="48" t="s">
        <v>510</v>
      </c>
      <c r="AB565" s="48">
        <f t="shared" si="89"/>
        <v>0</v>
      </c>
      <c r="AC565" s="48">
        <f t="shared" si="90"/>
        <v>0</v>
      </c>
      <c r="AE565" s="48" t="s">
        <v>509</v>
      </c>
      <c r="AF565" s="48">
        <f t="shared" si="91"/>
        <v>0</v>
      </c>
      <c r="AG565" s="48">
        <f t="shared" si="92"/>
        <v>0</v>
      </c>
      <c r="AI565" s="48" t="s">
        <v>504</v>
      </c>
      <c r="AJ565" s="48">
        <f t="shared" si="93"/>
        <v>0</v>
      </c>
      <c r="AK565" s="48">
        <f t="shared" si="94"/>
        <v>0</v>
      </c>
      <c r="AM565" s="48" t="s">
        <v>508</v>
      </c>
      <c r="AN565" s="48">
        <f t="shared" si="95"/>
        <v>0</v>
      </c>
      <c r="AO565" s="48">
        <f t="shared" si="96"/>
        <v>0</v>
      </c>
    </row>
    <row r="566" spans="1:41" outlineLevel="1" x14ac:dyDescent="0.2">
      <c r="A566" s="48">
        <v>6</v>
      </c>
      <c r="B566" s="48">
        <v>0</v>
      </c>
      <c r="C566" s="48" t="s">
        <v>505</v>
      </c>
      <c r="D566" s="48">
        <f t="shared" si="77"/>
        <v>5</v>
      </c>
      <c r="E566" s="48">
        <f t="shared" si="78"/>
        <v>5</v>
      </c>
      <c r="G566" s="48" t="s">
        <v>503</v>
      </c>
      <c r="H566" s="48">
        <f t="shared" si="79"/>
        <v>1</v>
      </c>
      <c r="I566" s="48">
        <f t="shared" si="80"/>
        <v>1</v>
      </c>
      <c r="K566" s="48" t="s">
        <v>501</v>
      </c>
      <c r="L566" s="48">
        <f t="shared" si="81"/>
        <v>0</v>
      </c>
      <c r="M566" s="48">
        <f t="shared" si="82"/>
        <v>0</v>
      </c>
      <c r="O566" s="48" t="s">
        <v>502</v>
      </c>
      <c r="P566" s="48">
        <f t="shared" si="83"/>
        <v>0</v>
      </c>
      <c r="Q566" s="48">
        <f t="shared" si="84"/>
        <v>0</v>
      </c>
      <c r="S566" s="48" t="s">
        <v>507</v>
      </c>
      <c r="T566" s="48">
        <f t="shared" si="85"/>
        <v>0</v>
      </c>
      <c r="U566" s="48">
        <f t="shared" si="86"/>
        <v>0</v>
      </c>
      <c r="W566" s="48" t="s">
        <v>506</v>
      </c>
      <c r="X566" s="48">
        <f t="shared" si="87"/>
        <v>0</v>
      </c>
      <c r="Y566" s="48">
        <f t="shared" si="88"/>
        <v>0</v>
      </c>
      <c r="AA566" s="48" t="s">
        <v>510</v>
      </c>
      <c r="AB566" s="48">
        <f t="shared" si="89"/>
        <v>0</v>
      </c>
      <c r="AC566" s="48">
        <f t="shared" si="90"/>
        <v>0</v>
      </c>
      <c r="AE566" s="48" t="s">
        <v>509</v>
      </c>
      <c r="AF566" s="48">
        <f t="shared" si="91"/>
        <v>0</v>
      </c>
      <c r="AG566" s="48">
        <f t="shared" si="92"/>
        <v>0</v>
      </c>
      <c r="AI566" s="48" t="s">
        <v>504</v>
      </c>
      <c r="AJ566" s="48">
        <f t="shared" si="93"/>
        <v>0</v>
      </c>
      <c r="AK566" s="48">
        <f t="shared" si="94"/>
        <v>0</v>
      </c>
      <c r="AM566" s="48" t="s">
        <v>508</v>
      </c>
      <c r="AN566" s="48">
        <f t="shared" si="95"/>
        <v>0</v>
      </c>
      <c r="AO566" s="48">
        <f t="shared" si="96"/>
        <v>0</v>
      </c>
    </row>
    <row r="567" spans="1:41" outlineLevel="1" x14ac:dyDescent="0.2">
      <c r="A567" s="48">
        <v>6</v>
      </c>
      <c r="B567" s="48">
        <v>1</v>
      </c>
      <c r="C567" s="48" t="s">
        <v>505</v>
      </c>
      <c r="D567" s="48">
        <f t="shared" si="77"/>
        <v>5</v>
      </c>
      <c r="E567" s="48">
        <f t="shared" si="78"/>
        <v>5</v>
      </c>
      <c r="G567" s="48" t="s">
        <v>503</v>
      </c>
      <c r="H567" s="48">
        <f t="shared" si="79"/>
        <v>1</v>
      </c>
      <c r="I567" s="48">
        <f t="shared" si="80"/>
        <v>1</v>
      </c>
      <c r="K567" s="48" t="s">
        <v>501</v>
      </c>
      <c r="L567" s="48">
        <f t="shared" si="81"/>
        <v>0</v>
      </c>
      <c r="M567" s="48">
        <f t="shared" si="82"/>
        <v>0</v>
      </c>
      <c r="O567" s="48" t="s">
        <v>502</v>
      </c>
      <c r="P567" s="48">
        <f t="shared" si="83"/>
        <v>0</v>
      </c>
      <c r="Q567" s="48">
        <f t="shared" si="84"/>
        <v>0</v>
      </c>
      <c r="S567" s="48" t="s">
        <v>507</v>
      </c>
      <c r="T567" s="48">
        <f t="shared" si="85"/>
        <v>0</v>
      </c>
      <c r="U567" s="48">
        <f t="shared" si="86"/>
        <v>0</v>
      </c>
      <c r="W567" s="48" t="s">
        <v>506</v>
      </c>
      <c r="X567" s="48">
        <f t="shared" si="87"/>
        <v>0</v>
      </c>
      <c r="Y567" s="48">
        <f t="shared" si="88"/>
        <v>0</v>
      </c>
      <c r="AA567" s="48" t="s">
        <v>510</v>
      </c>
      <c r="AB567" s="48">
        <f t="shared" si="89"/>
        <v>0</v>
      </c>
      <c r="AC567" s="48">
        <f t="shared" si="90"/>
        <v>0</v>
      </c>
      <c r="AE567" s="48" t="s">
        <v>509</v>
      </c>
      <c r="AF567" s="48">
        <f t="shared" si="91"/>
        <v>0</v>
      </c>
      <c r="AG567" s="48">
        <f t="shared" si="92"/>
        <v>0</v>
      </c>
      <c r="AI567" s="48" t="s">
        <v>504</v>
      </c>
      <c r="AJ567" s="48">
        <f t="shared" si="93"/>
        <v>0</v>
      </c>
      <c r="AK567" s="48">
        <f t="shared" si="94"/>
        <v>0</v>
      </c>
      <c r="AM567" s="48" t="s">
        <v>508</v>
      </c>
      <c r="AN567" s="48">
        <f t="shared" si="95"/>
        <v>0</v>
      </c>
      <c r="AO567" s="48">
        <f t="shared" si="96"/>
        <v>0</v>
      </c>
    </row>
    <row r="568" spans="1:41" outlineLevel="1" x14ac:dyDescent="0.2">
      <c r="A568" s="48">
        <v>6</v>
      </c>
      <c r="B568" s="48">
        <v>2</v>
      </c>
      <c r="C568" s="48" t="s">
        <v>505</v>
      </c>
      <c r="D568" s="48">
        <f t="shared" si="77"/>
        <v>5</v>
      </c>
      <c r="E568" s="48">
        <f t="shared" si="78"/>
        <v>5</v>
      </c>
      <c r="G568" s="48" t="s">
        <v>503</v>
      </c>
      <c r="H568" s="48">
        <f t="shared" si="79"/>
        <v>1</v>
      </c>
      <c r="I568" s="48">
        <f t="shared" si="80"/>
        <v>1</v>
      </c>
      <c r="K568" s="48" t="s">
        <v>501</v>
      </c>
      <c r="L568" s="48">
        <f t="shared" si="81"/>
        <v>0</v>
      </c>
      <c r="M568" s="48">
        <f t="shared" si="82"/>
        <v>0</v>
      </c>
      <c r="O568" s="48" t="s">
        <v>502</v>
      </c>
      <c r="P568" s="48">
        <f t="shared" si="83"/>
        <v>0</v>
      </c>
      <c r="Q568" s="48">
        <f t="shared" si="84"/>
        <v>0</v>
      </c>
      <c r="S568" s="48" t="s">
        <v>507</v>
      </c>
      <c r="T568" s="48">
        <f t="shared" si="85"/>
        <v>0</v>
      </c>
      <c r="U568" s="48">
        <f t="shared" si="86"/>
        <v>0</v>
      </c>
      <c r="W568" s="48" t="s">
        <v>506</v>
      </c>
      <c r="X568" s="48">
        <f t="shared" si="87"/>
        <v>0</v>
      </c>
      <c r="Y568" s="48">
        <f t="shared" si="88"/>
        <v>0</v>
      </c>
      <c r="AA568" s="48" t="s">
        <v>510</v>
      </c>
      <c r="AB568" s="48">
        <f t="shared" si="89"/>
        <v>0</v>
      </c>
      <c r="AC568" s="48">
        <f t="shared" si="90"/>
        <v>0</v>
      </c>
      <c r="AE568" s="48" t="s">
        <v>509</v>
      </c>
      <c r="AF568" s="48">
        <f t="shared" si="91"/>
        <v>0</v>
      </c>
      <c r="AG568" s="48">
        <f t="shared" si="92"/>
        <v>0</v>
      </c>
      <c r="AI568" s="48" t="s">
        <v>504</v>
      </c>
      <c r="AJ568" s="48">
        <f t="shared" si="93"/>
        <v>0</v>
      </c>
      <c r="AK568" s="48">
        <f t="shared" si="94"/>
        <v>0</v>
      </c>
      <c r="AM568" s="48" t="s">
        <v>508</v>
      </c>
      <c r="AN568" s="48">
        <f t="shared" si="95"/>
        <v>0</v>
      </c>
      <c r="AO568" s="48">
        <f t="shared" si="96"/>
        <v>0</v>
      </c>
    </row>
    <row r="569" spans="1:41" outlineLevel="1" x14ac:dyDescent="0.2">
      <c r="A569" s="48">
        <v>6</v>
      </c>
      <c r="B569" s="48">
        <v>3</v>
      </c>
      <c r="C569" s="48" t="s">
        <v>505</v>
      </c>
      <c r="D569" s="48">
        <f t="shared" si="77"/>
        <v>5</v>
      </c>
      <c r="E569" s="48">
        <f t="shared" si="78"/>
        <v>5</v>
      </c>
      <c r="G569" s="48" t="s">
        <v>503</v>
      </c>
      <c r="H569" s="48">
        <f t="shared" si="79"/>
        <v>1</v>
      </c>
      <c r="I569" s="48">
        <f t="shared" si="80"/>
        <v>1</v>
      </c>
      <c r="K569" s="48" t="s">
        <v>501</v>
      </c>
      <c r="L569" s="48">
        <f t="shared" si="81"/>
        <v>0</v>
      </c>
      <c r="M569" s="48">
        <f t="shared" si="82"/>
        <v>0</v>
      </c>
      <c r="O569" s="48" t="s">
        <v>502</v>
      </c>
      <c r="P569" s="48">
        <f t="shared" si="83"/>
        <v>0</v>
      </c>
      <c r="Q569" s="48">
        <f t="shared" si="84"/>
        <v>0</v>
      </c>
      <c r="S569" s="48" t="s">
        <v>507</v>
      </c>
      <c r="T569" s="48">
        <f t="shared" si="85"/>
        <v>0</v>
      </c>
      <c r="U569" s="48">
        <f t="shared" si="86"/>
        <v>0</v>
      </c>
      <c r="W569" s="48" t="s">
        <v>506</v>
      </c>
      <c r="X569" s="48">
        <f t="shared" si="87"/>
        <v>0</v>
      </c>
      <c r="Y569" s="48">
        <f t="shared" si="88"/>
        <v>0</v>
      </c>
      <c r="AA569" s="48" t="s">
        <v>510</v>
      </c>
      <c r="AB569" s="48">
        <f t="shared" si="89"/>
        <v>0</v>
      </c>
      <c r="AC569" s="48">
        <f t="shared" si="90"/>
        <v>0</v>
      </c>
      <c r="AE569" s="48" t="s">
        <v>509</v>
      </c>
      <c r="AF569" s="48">
        <f t="shared" si="91"/>
        <v>0</v>
      </c>
      <c r="AG569" s="48">
        <f t="shared" si="92"/>
        <v>0</v>
      </c>
      <c r="AI569" s="48" t="s">
        <v>504</v>
      </c>
      <c r="AJ569" s="48">
        <f t="shared" si="93"/>
        <v>0</v>
      </c>
      <c r="AK569" s="48">
        <f t="shared" si="94"/>
        <v>0</v>
      </c>
      <c r="AM569" s="48" t="s">
        <v>508</v>
      </c>
      <c r="AN569" s="48">
        <f t="shared" si="95"/>
        <v>0</v>
      </c>
      <c r="AO569" s="48">
        <f t="shared" si="96"/>
        <v>0</v>
      </c>
    </row>
    <row r="570" spans="1:41" outlineLevel="1" x14ac:dyDescent="0.2">
      <c r="A570" s="48">
        <v>6</v>
      </c>
      <c r="B570" s="48">
        <v>4</v>
      </c>
      <c r="C570" s="48" t="s">
        <v>505</v>
      </c>
      <c r="D570" s="48">
        <f t="shared" si="77"/>
        <v>5</v>
      </c>
      <c r="E570" s="48">
        <f t="shared" si="78"/>
        <v>5</v>
      </c>
      <c r="G570" s="48" t="s">
        <v>503</v>
      </c>
      <c r="H570" s="48">
        <f t="shared" si="79"/>
        <v>1</v>
      </c>
      <c r="I570" s="48">
        <f t="shared" si="80"/>
        <v>1</v>
      </c>
      <c r="K570" s="48" t="s">
        <v>501</v>
      </c>
      <c r="L570" s="48">
        <f t="shared" si="81"/>
        <v>0</v>
      </c>
      <c r="M570" s="48">
        <f t="shared" si="82"/>
        <v>0</v>
      </c>
      <c r="O570" s="48" t="s">
        <v>502</v>
      </c>
      <c r="P570" s="48">
        <f t="shared" si="83"/>
        <v>0</v>
      </c>
      <c r="Q570" s="48">
        <f t="shared" si="84"/>
        <v>0</v>
      </c>
      <c r="S570" s="48" t="s">
        <v>507</v>
      </c>
      <c r="T570" s="48">
        <f t="shared" si="85"/>
        <v>0</v>
      </c>
      <c r="U570" s="48">
        <f t="shared" si="86"/>
        <v>0</v>
      </c>
      <c r="W570" s="48" t="s">
        <v>506</v>
      </c>
      <c r="X570" s="48">
        <f t="shared" si="87"/>
        <v>0</v>
      </c>
      <c r="Y570" s="48">
        <f t="shared" si="88"/>
        <v>0</v>
      </c>
      <c r="AA570" s="48" t="s">
        <v>510</v>
      </c>
      <c r="AB570" s="48">
        <f t="shared" si="89"/>
        <v>0</v>
      </c>
      <c r="AC570" s="48">
        <f t="shared" si="90"/>
        <v>0</v>
      </c>
      <c r="AE570" s="48" t="s">
        <v>509</v>
      </c>
      <c r="AF570" s="48">
        <f t="shared" si="91"/>
        <v>0</v>
      </c>
      <c r="AG570" s="48">
        <f t="shared" si="92"/>
        <v>0</v>
      </c>
      <c r="AI570" s="48" t="s">
        <v>504</v>
      </c>
      <c r="AJ570" s="48">
        <f t="shared" si="93"/>
        <v>0</v>
      </c>
      <c r="AK570" s="48">
        <f t="shared" si="94"/>
        <v>0</v>
      </c>
      <c r="AM570" s="48" t="s">
        <v>508</v>
      </c>
      <c r="AN570" s="48">
        <f t="shared" si="95"/>
        <v>0</v>
      </c>
      <c r="AO570" s="48">
        <f t="shared" si="96"/>
        <v>0</v>
      </c>
    </row>
    <row r="571" spans="1:41" outlineLevel="1" x14ac:dyDescent="0.2">
      <c r="A571" s="48">
        <v>6</v>
      </c>
      <c r="B571" s="48">
        <v>5</v>
      </c>
      <c r="C571" s="48" t="s">
        <v>505</v>
      </c>
      <c r="D571" s="48">
        <f t="shared" si="77"/>
        <v>5</v>
      </c>
      <c r="E571" s="48">
        <f t="shared" si="78"/>
        <v>5</v>
      </c>
      <c r="G571" s="48" t="s">
        <v>503</v>
      </c>
      <c r="H571" s="48">
        <f t="shared" si="79"/>
        <v>1</v>
      </c>
      <c r="I571" s="48">
        <f t="shared" si="80"/>
        <v>1</v>
      </c>
      <c r="K571" s="48" t="s">
        <v>501</v>
      </c>
      <c r="L571" s="48">
        <f t="shared" si="81"/>
        <v>0</v>
      </c>
      <c r="M571" s="48">
        <f t="shared" si="82"/>
        <v>0</v>
      </c>
      <c r="O571" s="48" t="s">
        <v>502</v>
      </c>
      <c r="P571" s="48">
        <f t="shared" si="83"/>
        <v>0</v>
      </c>
      <c r="Q571" s="48">
        <f t="shared" si="84"/>
        <v>0</v>
      </c>
      <c r="S571" s="48" t="s">
        <v>507</v>
      </c>
      <c r="T571" s="48">
        <f t="shared" si="85"/>
        <v>0</v>
      </c>
      <c r="U571" s="48">
        <f t="shared" si="86"/>
        <v>0</v>
      </c>
      <c r="W571" s="48" t="s">
        <v>506</v>
      </c>
      <c r="X571" s="48">
        <f t="shared" si="87"/>
        <v>0</v>
      </c>
      <c r="Y571" s="48">
        <f t="shared" si="88"/>
        <v>0</v>
      </c>
      <c r="AA571" s="48" t="s">
        <v>510</v>
      </c>
      <c r="AB571" s="48">
        <f t="shared" si="89"/>
        <v>0</v>
      </c>
      <c r="AC571" s="48">
        <f t="shared" si="90"/>
        <v>0</v>
      </c>
      <c r="AE571" s="48" t="s">
        <v>509</v>
      </c>
      <c r="AF571" s="48">
        <f t="shared" si="91"/>
        <v>0</v>
      </c>
      <c r="AG571" s="48">
        <f t="shared" si="92"/>
        <v>0</v>
      </c>
      <c r="AI571" s="48" t="s">
        <v>504</v>
      </c>
      <c r="AJ571" s="48">
        <f t="shared" si="93"/>
        <v>0</v>
      </c>
      <c r="AK571" s="48">
        <f t="shared" si="94"/>
        <v>0</v>
      </c>
      <c r="AM571" s="48" t="s">
        <v>508</v>
      </c>
      <c r="AN571" s="48">
        <f t="shared" si="95"/>
        <v>0</v>
      </c>
      <c r="AO571" s="48">
        <f t="shared" si="96"/>
        <v>0</v>
      </c>
    </row>
    <row r="572" spans="1:41" outlineLevel="1" x14ac:dyDescent="0.2">
      <c r="A572" s="48">
        <v>6</v>
      </c>
      <c r="B572" s="48">
        <v>6</v>
      </c>
      <c r="C572" s="48" t="s">
        <v>505</v>
      </c>
      <c r="D572" s="48">
        <f t="shared" si="77"/>
        <v>5</v>
      </c>
      <c r="E572" s="48">
        <f t="shared" si="78"/>
        <v>8</v>
      </c>
      <c r="G572" s="48" t="s">
        <v>503</v>
      </c>
      <c r="H572" s="48">
        <f t="shared" si="79"/>
        <v>1</v>
      </c>
      <c r="I572" s="48">
        <f t="shared" si="80"/>
        <v>1</v>
      </c>
      <c r="K572" s="48" t="s">
        <v>501</v>
      </c>
      <c r="L572" s="48">
        <f t="shared" si="81"/>
        <v>0</v>
      </c>
      <c r="M572" s="48">
        <f t="shared" si="82"/>
        <v>0</v>
      </c>
      <c r="O572" s="48" t="s">
        <v>502</v>
      </c>
      <c r="P572" s="48">
        <f t="shared" si="83"/>
        <v>0</v>
      </c>
      <c r="Q572" s="48">
        <f t="shared" si="84"/>
        <v>0</v>
      </c>
      <c r="S572" s="48" t="s">
        <v>507</v>
      </c>
      <c r="T572" s="48">
        <f t="shared" si="85"/>
        <v>0</v>
      </c>
      <c r="U572" s="48">
        <f t="shared" si="86"/>
        <v>0</v>
      </c>
      <c r="W572" s="48" t="s">
        <v>506</v>
      </c>
      <c r="X572" s="48">
        <f t="shared" si="87"/>
        <v>0</v>
      </c>
      <c r="Y572" s="48">
        <f t="shared" si="88"/>
        <v>0</v>
      </c>
      <c r="AA572" s="48" t="s">
        <v>510</v>
      </c>
      <c r="AB572" s="48">
        <f t="shared" si="89"/>
        <v>0</v>
      </c>
      <c r="AC572" s="48">
        <f t="shared" si="90"/>
        <v>0</v>
      </c>
      <c r="AE572" s="48" t="s">
        <v>509</v>
      </c>
      <c r="AF572" s="48">
        <f t="shared" si="91"/>
        <v>0</v>
      </c>
      <c r="AG572" s="48">
        <f t="shared" si="92"/>
        <v>0</v>
      </c>
      <c r="AI572" s="48" t="s">
        <v>504</v>
      </c>
      <c r="AJ572" s="48">
        <f t="shared" si="93"/>
        <v>0</v>
      </c>
      <c r="AK572" s="48">
        <f t="shared" si="94"/>
        <v>0</v>
      </c>
      <c r="AM572" s="48" t="s">
        <v>508</v>
      </c>
      <c r="AN572" s="48">
        <f t="shared" si="95"/>
        <v>0</v>
      </c>
      <c r="AO572" s="48">
        <f t="shared" si="96"/>
        <v>0</v>
      </c>
    </row>
    <row r="573" spans="1:41" outlineLevel="1" x14ac:dyDescent="0.2">
      <c r="A573" s="48">
        <v>6</v>
      </c>
      <c r="B573" s="48">
        <v>7</v>
      </c>
      <c r="C573" s="48" t="s">
        <v>505</v>
      </c>
      <c r="D573" s="48">
        <f t="shared" si="77"/>
        <v>5</v>
      </c>
      <c r="E573" s="48">
        <f t="shared" si="78"/>
        <v>6</v>
      </c>
      <c r="G573" s="48" t="s">
        <v>503</v>
      </c>
      <c r="H573" s="48">
        <f t="shared" si="79"/>
        <v>1</v>
      </c>
      <c r="I573" s="48">
        <f t="shared" si="80"/>
        <v>1</v>
      </c>
      <c r="K573" s="48" t="s">
        <v>501</v>
      </c>
      <c r="L573" s="48">
        <f t="shared" si="81"/>
        <v>1</v>
      </c>
      <c r="M573" s="48">
        <f t="shared" si="82"/>
        <v>0</v>
      </c>
      <c r="O573" s="48" t="s">
        <v>502</v>
      </c>
      <c r="P573" s="48">
        <f t="shared" si="83"/>
        <v>0</v>
      </c>
      <c r="Q573" s="48">
        <f t="shared" si="84"/>
        <v>0</v>
      </c>
      <c r="S573" s="48" t="s">
        <v>507</v>
      </c>
      <c r="T573" s="48">
        <f t="shared" si="85"/>
        <v>1</v>
      </c>
      <c r="U573" s="48">
        <f t="shared" si="86"/>
        <v>0</v>
      </c>
      <c r="W573" s="48" t="s">
        <v>506</v>
      </c>
      <c r="X573" s="48">
        <f t="shared" si="87"/>
        <v>0</v>
      </c>
      <c r="Y573" s="48">
        <f t="shared" si="88"/>
        <v>0</v>
      </c>
      <c r="AA573" s="48" t="s">
        <v>510</v>
      </c>
      <c r="AB573" s="48">
        <f t="shared" si="89"/>
        <v>1</v>
      </c>
      <c r="AC573" s="48">
        <f t="shared" si="90"/>
        <v>0</v>
      </c>
      <c r="AE573" s="48" t="s">
        <v>509</v>
      </c>
      <c r="AF573" s="48">
        <f t="shared" si="91"/>
        <v>0</v>
      </c>
      <c r="AG573" s="48">
        <f t="shared" si="92"/>
        <v>0</v>
      </c>
      <c r="AI573" s="48" t="s">
        <v>504</v>
      </c>
      <c r="AJ573" s="48">
        <f t="shared" si="93"/>
        <v>0</v>
      </c>
      <c r="AK573" s="48">
        <f t="shared" si="94"/>
        <v>0</v>
      </c>
      <c r="AM573" s="48" t="s">
        <v>508</v>
      </c>
      <c r="AN573" s="48">
        <f t="shared" si="95"/>
        <v>0</v>
      </c>
      <c r="AO573" s="48">
        <f t="shared" si="96"/>
        <v>0</v>
      </c>
    </row>
    <row r="574" spans="1:41" outlineLevel="1" x14ac:dyDescent="0.2">
      <c r="A574" s="48">
        <v>6</v>
      </c>
      <c r="B574" s="48">
        <v>8</v>
      </c>
      <c r="C574" s="48" t="s">
        <v>505</v>
      </c>
      <c r="D574" s="48">
        <f t="shared" si="77"/>
        <v>6</v>
      </c>
      <c r="E574" s="48">
        <f t="shared" si="78"/>
        <v>5</v>
      </c>
      <c r="G574" s="48" t="s">
        <v>503</v>
      </c>
      <c r="H574" s="48">
        <f t="shared" si="79"/>
        <v>1</v>
      </c>
      <c r="I574" s="48">
        <f t="shared" si="80"/>
        <v>2</v>
      </c>
      <c r="K574" s="48" t="s">
        <v>501</v>
      </c>
      <c r="L574" s="48">
        <f t="shared" si="81"/>
        <v>0</v>
      </c>
      <c r="M574" s="48">
        <f t="shared" si="82"/>
        <v>1</v>
      </c>
      <c r="O574" s="48" t="s">
        <v>502</v>
      </c>
      <c r="P574" s="48">
        <f t="shared" si="83"/>
        <v>0</v>
      </c>
      <c r="Q574" s="48">
        <f t="shared" si="84"/>
        <v>0</v>
      </c>
      <c r="S574" s="48" t="s">
        <v>507</v>
      </c>
      <c r="T574" s="48">
        <f t="shared" si="85"/>
        <v>1</v>
      </c>
      <c r="U574" s="48">
        <f t="shared" si="86"/>
        <v>1</v>
      </c>
      <c r="W574" s="48" t="s">
        <v>506</v>
      </c>
      <c r="X574" s="48">
        <f t="shared" si="87"/>
        <v>0</v>
      </c>
      <c r="Y574" s="48">
        <f t="shared" si="88"/>
        <v>0</v>
      </c>
      <c r="AA574" s="48" t="s">
        <v>510</v>
      </c>
      <c r="AB574" s="48">
        <f t="shared" si="89"/>
        <v>0</v>
      </c>
      <c r="AC574" s="48">
        <f t="shared" si="90"/>
        <v>1</v>
      </c>
      <c r="AE574" s="48" t="s">
        <v>509</v>
      </c>
      <c r="AF574" s="48">
        <f t="shared" si="91"/>
        <v>0</v>
      </c>
      <c r="AG574" s="48">
        <f t="shared" si="92"/>
        <v>0</v>
      </c>
      <c r="AI574" s="48" t="s">
        <v>504</v>
      </c>
      <c r="AJ574" s="48">
        <f t="shared" si="93"/>
        <v>0</v>
      </c>
      <c r="AK574" s="48">
        <f t="shared" si="94"/>
        <v>0</v>
      </c>
      <c r="AM574" s="48" t="s">
        <v>508</v>
      </c>
      <c r="AN574" s="48">
        <f t="shared" si="95"/>
        <v>0</v>
      </c>
      <c r="AO574" s="48">
        <f t="shared" si="96"/>
        <v>0</v>
      </c>
    </row>
    <row r="575" spans="1:41" outlineLevel="1" x14ac:dyDescent="0.2">
      <c r="A575" s="48">
        <v>6</v>
      </c>
      <c r="B575" s="48">
        <v>9</v>
      </c>
      <c r="C575" s="48" t="s">
        <v>505</v>
      </c>
      <c r="D575" s="48">
        <f t="shared" si="77"/>
        <v>7</v>
      </c>
      <c r="E575" s="48">
        <f t="shared" si="78"/>
        <v>7</v>
      </c>
      <c r="G575" s="48" t="s">
        <v>503</v>
      </c>
      <c r="H575" s="48">
        <f t="shared" si="79"/>
        <v>1</v>
      </c>
      <c r="I575" s="48">
        <f t="shared" si="80"/>
        <v>1</v>
      </c>
      <c r="K575" s="48" t="s">
        <v>501</v>
      </c>
      <c r="L575" s="48">
        <f t="shared" si="81"/>
        <v>0</v>
      </c>
      <c r="M575" s="48">
        <f t="shared" si="82"/>
        <v>0</v>
      </c>
      <c r="O575" s="48" t="s">
        <v>502</v>
      </c>
      <c r="P575" s="48">
        <f t="shared" si="83"/>
        <v>0</v>
      </c>
      <c r="Q575" s="48">
        <f t="shared" si="84"/>
        <v>0</v>
      </c>
      <c r="S575" s="48" t="s">
        <v>507</v>
      </c>
      <c r="T575" s="48">
        <f t="shared" si="85"/>
        <v>0</v>
      </c>
      <c r="U575" s="48">
        <f t="shared" si="86"/>
        <v>1</v>
      </c>
      <c r="W575" s="48" t="s">
        <v>506</v>
      </c>
      <c r="X575" s="48">
        <f t="shared" si="87"/>
        <v>0</v>
      </c>
      <c r="Y575" s="48">
        <f t="shared" si="88"/>
        <v>0</v>
      </c>
      <c r="AA575" s="48" t="s">
        <v>510</v>
      </c>
      <c r="AB575" s="48">
        <f t="shared" si="89"/>
        <v>0</v>
      </c>
      <c r="AC575" s="48">
        <f t="shared" si="90"/>
        <v>0</v>
      </c>
      <c r="AE575" s="48" t="s">
        <v>509</v>
      </c>
      <c r="AF575" s="48">
        <f t="shared" si="91"/>
        <v>1</v>
      </c>
      <c r="AG575" s="48">
        <f t="shared" si="92"/>
        <v>0</v>
      </c>
      <c r="AI575" s="48" t="s">
        <v>504</v>
      </c>
      <c r="AJ575" s="48">
        <f t="shared" si="93"/>
        <v>0</v>
      </c>
      <c r="AK575" s="48">
        <f t="shared" si="94"/>
        <v>0</v>
      </c>
      <c r="AM575" s="48" t="s">
        <v>508</v>
      </c>
      <c r="AN575" s="48">
        <f t="shared" si="95"/>
        <v>0</v>
      </c>
      <c r="AO575" s="48">
        <f t="shared" si="96"/>
        <v>0</v>
      </c>
    </row>
    <row r="576" spans="1:41" outlineLevel="1" x14ac:dyDescent="0.2">
      <c r="A576" s="48">
        <v>6</v>
      </c>
      <c r="B576" s="48">
        <v>10</v>
      </c>
      <c r="C576" s="48" t="s">
        <v>505</v>
      </c>
      <c r="D576" s="48">
        <f t="shared" ref="D576:D613" si="97">D405+SUMIFS($L$5:$L$270,$C$5:$C$270,C576,$E$5:$E$270,"*"&amp;$A576&amp;"*",$G$5:$G$270,"&lt;="&amp;$B576,$G$5:$G$270,"&gt;"&amp;$B576-1)</f>
        <v>6</v>
      </c>
      <c r="E576" s="48">
        <f t="shared" ref="E576:E613" si="98">D406+SUMIFS($L$5:$L$270,$B$5:$B$270,C576,$E$5:$E$270,"*"&amp;$A576&amp;"*",$F$5:$F$270,"&lt;="&amp;$B576,$F$5:$F$270,"&gt;"&amp;$B576-1)</f>
        <v>7</v>
      </c>
      <c r="G576" s="48" t="s">
        <v>503</v>
      </c>
      <c r="H576" s="48">
        <f t="shared" ref="H576:H613" si="99">H405+SUMIFS($L$5:$L$270,$C$5:$C$270,G576,$E$5:$E$270,"*"&amp;$A576&amp;"*",$G$5:$G$270,"&lt;="&amp;$B576,$G$5:$G$270,"&gt;"&amp;$B576-1)</f>
        <v>1</v>
      </c>
      <c r="I576" s="48">
        <f t="shared" ref="I576:I613" si="100">H406+SUMIFS($L$5:$L$270,$B$5:$B$270,G576,$E$5:$E$270,"*"&amp;$A576&amp;"*",$F$5:$F$270,"&lt;="&amp;$B576,$F$5:$F$270,"&gt;"&amp;$B576-1)</f>
        <v>1</v>
      </c>
      <c r="K576" s="48" t="s">
        <v>501</v>
      </c>
      <c r="L576" s="48">
        <f t="shared" ref="L576:L613" si="101">L405+SUMIFS($L$5:$L$270,$C$5:$C$270,K576,$E$5:$E$270,"*"&amp;$A576&amp;"*",$G$5:$G$270,"&lt;="&amp;$B576,$G$5:$G$270,"&gt;"&amp;$B576-1)</f>
        <v>0</v>
      </c>
      <c r="M576" s="48">
        <f t="shared" ref="M576:M613" si="102">L406+SUMIFS($L$5:$L$270,$B$5:$B$270,K576,$E$5:$E$270,"*"&amp;$A576&amp;"*",$F$5:$F$270,"&lt;="&amp;$B576,$F$5:$F$270,"&gt;"&amp;$B576-1)</f>
        <v>0</v>
      </c>
      <c r="O576" s="48" t="s">
        <v>502</v>
      </c>
      <c r="P576" s="48">
        <f t="shared" ref="P576:P613" si="103">P405+SUMIFS($L$5:$L$270,$C$5:$C$270,O576,$E$5:$E$270,"*"&amp;$A576&amp;"*",$G$5:$G$270,"&lt;="&amp;$B576,$G$5:$G$270,"&gt;"&amp;$B576-1)</f>
        <v>0</v>
      </c>
      <c r="Q576" s="48">
        <f t="shared" ref="Q576:Q613" si="104">P406+SUMIFS($L$5:$L$270,$B$5:$B$270,O576,$E$5:$E$270,"*"&amp;$A576&amp;"*",$F$5:$F$270,"&lt;="&amp;$B576,$F$5:$F$270,"&gt;"&amp;$B576-1)</f>
        <v>0</v>
      </c>
      <c r="S576" s="48" t="s">
        <v>507</v>
      </c>
      <c r="T576" s="48">
        <f t="shared" ref="T576:T613" si="105">T405+SUMIFS($L$5:$L$270,$C$5:$C$270,S576,$E$5:$E$270,"*"&amp;$A576&amp;"*",$G$5:$G$270,"&lt;="&amp;$B576,$G$5:$G$270,"&gt;"&amp;$B576-1)</f>
        <v>2</v>
      </c>
      <c r="U576" s="48">
        <f t="shared" ref="U576:U613" si="106">T406+SUMIFS($L$5:$L$270,$B$5:$B$270,S576,$E$5:$E$270,"*"&amp;$A576&amp;"*",$F$5:$F$270,"&lt;="&amp;$B576,$F$5:$F$270,"&gt;"&amp;$B576-1)</f>
        <v>1</v>
      </c>
      <c r="W576" s="48" t="s">
        <v>506</v>
      </c>
      <c r="X576" s="48">
        <f t="shared" ref="X576:X613" si="107">X405+SUMIFS($L$5:$L$270,$C$5:$C$270,W576,$E$5:$E$270,"*"&amp;$A576&amp;"*",$G$5:$G$270,"&lt;="&amp;$B576,$G$5:$G$270,"&gt;"&amp;$B576-1)</f>
        <v>0</v>
      </c>
      <c r="Y576" s="48">
        <f t="shared" ref="Y576:Y613" si="108">X406+SUMIFS($L$5:$L$270,$B$5:$B$270,W576,$E$5:$E$270,"*"&amp;$A576&amp;"*",$F$5:$F$270,"&lt;="&amp;$B576,$F$5:$F$270,"&gt;"&amp;$B576-1)</f>
        <v>0</v>
      </c>
      <c r="AA576" s="48" t="s">
        <v>510</v>
      </c>
      <c r="AB576" s="48">
        <f t="shared" ref="AB576:AB613" si="109">AB405+SUMIFS($L$5:$L$270,$C$5:$C$270,AA576,$E$5:$E$270,"*"&amp;$A576&amp;"*",$G$5:$G$270,"&lt;="&amp;$B576,$G$5:$G$270,"&gt;"&amp;$B576-1)</f>
        <v>0</v>
      </c>
      <c r="AC576" s="48">
        <f t="shared" ref="AC576:AC613" si="110">AB406+SUMIFS($L$5:$L$270,$B$5:$B$270,AA576,$E$5:$E$270,"*"&amp;$A576&amp;"*",$F$5:$F$270,"&lt;="&amp;$B576,$F$5:$F$270,"&gt;"&amp;$B576-1)</f>
        <v>0</v>
      </c>
      <c r="AE576" s="48" t="s">
        <v>509</v>
      </c>
      <c r="AF576" s="48">
        <f t="shared" ref="AF576:AF613" si="111">AF405+SUMIFS($L$5:$L$270,$C$5:$C$270,AE576,$E$5:$E$270,"*"&amp;$A576&amp;"*",$G$5:$G$270,"&lt;="&amp;$B576,$G$5:$G$270,"&gt;"&amp;$B576-1)</f>
        <v>0</v>
      </c>
      <c r="AG576" s="48">
        <f t="shared" ref="AG576:AG613" si="112">AF406+SUMIFS($L$5:$L$270,$B$5:$B$270,AE576,$E$5:$E$270,"*"&amp;$A576&amp;"*",$F$5:$F$270,"&lt;="&amp;$B576,$F$5:$F$270,"&gt;"&amp;$B576-1)</f>
        <v>1</v>
      </c>
      <c r="AI576" s="48" t="s">
        <v>504</v>
      </c>
      <c r="AJ576" s="48">
        <f t="shared" ref="AJ576:AJ613" si="113">AJ405+SUMIFS($L$5:$L$270,$C$5:$C$270,AI576,$E$5:$E$270,"*"&amp;$A576&amp;"*",$G$5:$G$270,"&lt;="&amp;$B576,$G$5:$G$270,"&gt;"&amp;$B576-1)</f>
        <v>0</v>
      </c>
      <c r="AK576" s="48">
        <f t="shared" ref="AK576:AK613" si="114">AJ406+SUMIFS($L$5:$L$270,$B$5:$B$270,AI576,$E$5:$E$270,"*"&amp;$A576&amp;"*",$F$5:$F$270,"&lt;="&amp;$B576,$F$5:$F$270,"&gt;"&amp;$B576-1)</f>
        <v>0</v>
      </c>
      <c r="AM576" s="48" t="s">
        <v>508</v>
      </c>
      <c r="AN576" s="48">
        <f t="shared" ref="AN576:AN613" si="115">AN405+SUMIFS($L$5:$L$270,$C$5:$C$270,AM576,$E$5:$E$270,"*"&amp;$A576&amp;"*",$G$5:$G$270,"&lt;="&amp;$B576,$G$5:$G$270,"&gt;"&amp;$B576-1)</f>
        <v>0</v>
      </c>
      <c r="AO576" s="48">
        <f t="shared" ref="AO576:AO613" si="116">AN406+SUMIFS($L$5:$L$270,$B$5:$B$270,AM576,$E$5:$E$270,"*"&amp;$A576&amp;"*",$F$5:$F$270,"&lt;="&amp;$B576,$F$5:$F$270,"&gt;"&amp;$B576-1)</f>
        <v>0</v>
      </c>
    </row>
    <row r="577" spans="1:41" outlineLevel="1" x14ac:dyDescent="0.2">
      <c r="A577" s="48">
        <v>6</v>
      </c>
      <c r="B577" s="48">
        <v>11</v>
      </c>
      <c r="C577" s="48" t="s">
        <v>505</v>
      </c>
      <c r="D577" s="48">
        <f t="shared" si="97"/>
        <v>6</v>
      </c>
      <c r="E577" s="48">
        <f t="shared" si="98"/>
        <v>5</v>
      </c>
      <c r="G577" s="48" t="s">
        <v>503</v>
      </c>
      <c r="H577" s="48">
        <f t="shared" si="99"/>
        <v>2</v>
      </c>
      <c r="I577" s="48">
        <f t="shared" si="100"/>
        <v>2</v>
      </c>
      <c r="K577" s="48" t="s">
        <v>501</v>
      </c>
      <c r="L577" s="48">
        <f t="shared" si="101"/>
        <v>0</v>
      </c>
      <c r="M577" s="48">
        <f t="shared" si="102"/>
        <v>0</v>
      </c>
      <c r="O577" s="48" t="s">
        <v>502</v>
      </c>
      <c r="P577" s="48">
        <f t="shared" si="103"/>
        <v>0</v>
      </c>
      <c r="Q577" s="48">
        <f t="shared" si="104"/>
        <v>0</v>
      </c>
      <c r="S577" s="48" t="s">
        <v>507</v>
      </c>
      <c r="T577" s="48">
        <f t="shared" si="105"/>
        <v>2</v>
      </c>
      <c r="U577" s="48">
        <f t="shared" si="106"/>
        <v>2</v>
      </c>
      <c r="W577" s="48" t="s">
        <v>506</v>
      </c>
      <c r="X577" s="48">
        <f t="shared" si="107"/>
        <v>0</v>
      </c>
      <c r="Y577" s="48">
        <f t="shared" si="108"/>
        <v>0</v>
      </c>
      <c r="AA577" s="48" t="s">
        <v>510</v>
      </c>
      <c r="AB577" s="48">
        <f t="shared" si="109"/>
        <v>0</v>
      </c>
      <c r="AC577" s="48">
        <f t="shared" si="110"/>
        <v>0</v>
      </c>
      <c r="AE577" s="48" t="s">
        <v>509</v>
      </c>
      <c r="AF577" s="48">
        <f t="shared" si="111"/>
        <v>0</v>
      </c>
      <c r="AG577" s="48">
        <f t="shared" si="112"/>
        <v>0</v>
      </c>
      <c r="AI577" s="48" t="s">
        <v>504</v>
      </c>
      <c r="AJ577" s="48">
        <f t="shared" si="113"/>
        <v>0</v>
      </c>
      <c r="AK577" s="48">
        <f t="shared" si="114"/>
        <v>0</v>
      </c>
      <c r="AM577" s="48" t="s">
        <v>508</v>
      </c>
      <c r="AN577" s="48">
        <f t="shared" si="115"/>
        <v>0</v>
      </c>
      <c r="AO577" s="48">
        <f t="shared" si="116"/>
        <v>0</v>
      </c>
    </row>
    <row r="578" spans="1:41" outlineLevel="1" x14ac:dyDescent="0.2">
      <c r="A578" s="48">
        <v>6</v>
      </c>
      <c r="B578" s="48">
        <v>12</v>
      </c>
      <c r="C578" s="48" t="s">
        <v>505</v>
      </c>
      <c r="D578" s="48">
        <f t="shared" si="97"/>
        <v>6</v>
      </c>
      <c r="E578" s="48">
        <f t="shared" si="98"/>
        <v>6</v>
      </c>
      <c r="G578" s="48" t="s">
        <v>503</v>
      </c>
      <c r="H578" s="48">
        <f t="shared" si="99"/>
        <v>1</v>
      </c>
      <c r="I578" s="48">
        <f t="shared" si="100"/>
        <v>1</v>
      </c>
      <c r="K578" s="48" t="s">
        <v>501</v>
      </c>
      <c r="L578" s="48">
        <f t="shared" si="101"/>
        <v>0</v>
      </c>
      <c r="M578" s="48">
        <f t="shared" si="102"/>
        <v>0</v>
      </c>
      <c r="O578" s="48" t="s">
        <v>502</v>
      </c>
      <c r="P578" s="48">
        <f t="shared" si="103"/>
        <v>0</v>
      </c>
      <c r="Q578" s="48">
        <f t="shared" si="104"/>
        <v>0</v>
      </c>
      <c r="S578" s="48" t="s">
        <v>507</v>
      </c>
      <c r="T578" s="48">
        <f t="shared" si="105"/>
        <v>0</v>
      </c>
      <c r="U578" s="48">
        <f t="shared" si="106"/>
        <v>1</v>
      </c>
      <c r="W578" s="48" t="s">
        <v>506</v>
      </c>
      <c r="X578" s="48">
        <f t="shared" si="107"/>
        <v>1</v>
      </c>
      <c r="Y578" s="48">
        <f t="shared" si="108"/>
        <v>1</v>
      </c>
      <c r="AA578" s="48" t="s">
        <v>510</v>
      </c>
      <c r="AB578" s="48">
        <f t="shared" si="109"/>
        <v>0</v>
      </c>
      <c r="AC578" s="48">
        <f t="shared" si="110"/>
        <v>0</v>
      </c>
      <c r="AE578" s="48" t="s">
        <v>509</v>
      </c>
      <c r="AF578" s="48">
        <f t="shared" si="111"/>
        <v>0</v>
      </c>
      <c r="AG578" s="48">
        <f t="shared" si="112"/>
        <v>0</v>
      </c>
      <c r="AI578" s="48" t="s">
        <v>504</v>
      </c>
      <c r="AJ578" s="48">
        <f t="shared" si="113"/>
        <v>0</v>
      </c>
      <c r="AK578" s="48">
        <f t="shared" si="114"/>
        <v>0</v>
      </c>
      <c r="AM578" s="48" t="s">
        <v>508</v>
      </c>
      <c r="AN578" s="48">
        <f t="shared" si="115"/>
        <v>0</v>
      </c>
      <c r="AO578" s="48">
        <f t="shared" si="116"/>
        <v>0</v>
      </c>
    </row>
    <row r="579" spans="1:41" outlineLevel="1" x14ac:dyDescent="0.2">
      <c r="A579" s="48">
        <v>6</v>
      </c>
      <c r="B579" s="48">
        <v>13</v>
      </c>
      <c r="C579" s="48" t="s">
        <v>505</v>
      </c>
      <c r="D579" s="48">
        <f t="shared" si="97"/>
        <v>5</v>
      </c>
      <c r="E579" s="48">
        <f t="shared" si="98"/>
        <v>6</v>
      </c>
      <c r="G579" s="48" t="s">
        <v>503</v>
      </c>
      <c r="H579" s="48">
        <f t="shared" si="99"/>
        <v>1</v>
      </c>
      <c r="I579" s="48">
        <f t="shared" si="100"/>
        <v>1</v>
      </c>
      <c r="K579" s="48" t="s">
        <v>501</v>
      </c>
      <c r="L579" s="48">
        <f t="shared" si="101"/>
        <v>0</v>
      </c>
      <c r="M579" s="48">
        <f t="shared" si="102"/>
        <v>0</v>
      </c>
      <c r="O579" s="48" t="s">
        <v>502</v>
      </c>
      <c r="P579" s="48">
        <f t="shared" si="103"/>
        <v>1</v>
      </c>
      <c r="Q579" s="48">
        <f t="shared" si="104"/>
        <v>1</v>
      </c>
      <c r="S579" s="48" t="s">
        <v>507</v>
      </c>
      <c r="T579" s="48">
        <f t="shared" si="105"/>
        <v>1</v>
      </c>
      <c r="U579" s="48">
        <f t="shared" si="106"/>
        <v>1</v>
      </c>
      <c r="W579" s="48" t="s">
        <v>506</v>
      </c>
      <c r="X579" s="48">
        <f t="shared" si="107"/>
        <v>1</v>
      </c>
      <c r="Y579" s="48">
        <f t="shared" si="108"/>
        <v>1</v>
      </c>
      <c r="AA579" s="48" t="s">
        <v>510</v>
      </c>
      <c r="AB579" s="48">
        <f t="shared" si="109"/>
        <v>0</v>
      </c>
      <c r="AC579" s="48">
        <f t="shared" si="110"/>
        <v>0</v>
      </c>
      <c r="AE579" s="48" t="s">
        <v>509</v>
      </c>
      <c r="AF579" s="48">
        <f t="shared" si="111"/>
        <v>0</v>
      </c>
      <c r="AG579" s="48">
        <f t="shared" si="112"/>
        <v>0</v>
      </c>
      <c r="AI579" s="48" t="s">
        <v>504</v>
      </c>
      <c r="AJ579" s="48">
        <f t="shared" si="113"/>
        <v>1</v>
      </c>
      <c r="AK579" s="48">
        <f t="shared" si="114"/>
        <v>0</v>
      </c>
      <c r="AM579" s="48" t="s">
        <v>508</v>
      </c>
      <c r="AN579" s="48">
        <f t="shared" si="115"/>
        <v>0</v>
      </c>
      <c r="AO579" s="48">
        <f t="shared" si="116"/>
        <v>0</v>
      </c>
    </row>
    <row r="580" spans="1:41" outlineLevel="1" x14ac:dyDescent="0.2">
      <c r="A580" s="48">
        <v>6</v>
      </c>
      <c r="B580" s="48">
        <v>14</v>
      </c>
      <c r="C580" s="48" t="s">
        <v>505</v>
      </c>
      <c r="D580" s="48">
        <f t="shared" si="97"/>
        <v>6</v>
      </c>
      <c r="E580" s="48">
        <f t="shared" si="98"/>
        <v>5</v>
      </c>
      <c r="G580" s="48" t="s">
        <v>503</v>
      </c>
      <c r="H580" s="48">
        <f t="shared" si="99"/>
        <v>2</v>
      </c>
      <c r="I580" s="48">
        <f t="shared" si="100"/>
        <v>2</v>
      </c>
      <c r="K580" s="48" t="s">
        <v>501</v>
      </c>
      <c r="L580" s="48">
        <f t="shared" si="101"/>
        <v>0</v>
      </c>
      <c r="M580" s="48">
        <f t="shared" si="102"/>
        <v>0</v>
      </c>
      <c r="O580" s="48" t="s">
        <v>502</v>
      </c>
      <c r="P580" s="48">
        <f t="shared" si="103"/>
        <v>0</v>
      </c>
      <c r="Q580" s="48">
        <f t="shared" si="104"/>
        <v>0</v>
      </c>
      <c r="S580" s="48" t="s">
        <v>507</v>
      </c>
      <c r="T580" s="48">
        <f t="shared" si="105"/>
        <v>2</v>
      </c>
      <c r="U580" s="48">
        <f t="shared" si="106"/>
        <v>2</v>
      </c>
      <c r="W580" s="48" t="s">
        <v>506</v>
      </c>
      <c r="X580" s="48">
        <f t="shared" si="107"/>
        <v>0</v>
      </c>
      <c r="Y580" s="48">
        <f t="shared" si="108"/>
        <v>0</v>
      </c>
      <c r="AA580" s="48" t="s">
        <v>510</v>
      </c>
      <c r="AB580" s="48">
        <f t="shared" si="109"/>
        <v>0</v>
      </c>
      <c r="AC580" s="48">
        <f t="shared" si="110"/>
        <v>0</v>
      </c>
      <c r="AE580" s="48" t="s">
        <v>509</v>
      </c>
      <c r="AF580" s="48">
        <f t="shared" si="111"/>
        <v>0</v>
      </c>
      <c r="AG580" s="48">
        <f t="shared" si="112"/>
        <v>0</v>
      </c>
      <c r="AI580" s="48" t="s">
        <v>504</v>
      </c>
      <c r="AJ580" s="48">
        <f t="shared" si="113"/>
        <v>0</v>
      </c>
      <c r="AK580" s="48">
        <f t="shared" si="114"/>
        <v>1</v>
      </c>
      <c r="AM580" s="48" t="s">
        <v>508</v>
      </c>
      <c r="AN580" s="48">
        <f t="shared" si="115"/>
        <v>0</v>
      </c>
      <c r="AO580" s="48">
        <f t="shared" si="116"/>
        <v>0</v>
      </c>
    </row>
    <row r="581" spans="1:41" outlineLevel="1" x14ac:dyDescent="0.2">
      <c r="A581" s="48">
        <v>6</v>
      </c>
      <c r="B581" s="48">
        <v>15</v>
      </c>
      <c r="C581" s="48" t="s">
        <v>505</v>
      </c>
      <c r="D581" s="48">
        <f t="shared" si="97"/>
        <v>6</v>
      </c>
      <c r="E581" s="48">
        <f t="shared" si="98"/>
        <v>6</v>
      </c>
      <c r="G581" s="48" t="s">
        <v>503</v>
      </c>
      <c r="H581" s="48">
        <f t="shared" si="99"/>
        <v>1</v>
      </c>
      <c r="I581" s="48">
        <f t="shared" si="100"/>
        <v>1</v>
      </c>
      <c r="K581" s="48" t="s">
        <v>501</v>
      </c>
      <c r="L581" s="48">
        <f t="shared" si="101"/>
        <v>0</v>
      </c>
      <c r="M581" s="48">
        <f t="shared" si="102"/>
        <v>0</v>
      </c>
      <c r="O581" s="48" t="s">
        <v>502</v>
      </c>
      <c r="P581" s="48">
        <f t="shared" si="103"/>
        <v>0</v>
      </c>
      <c r="Q581" s="48">
        <f t="shared" si="104"/>
        <v>0</v>
      </c>
      <c r="S581" s="48" t="s">
        <v>507</v>
      </c>
      <c r="T581" s="48">
        <f t="shared" si="105"/>
        <v>0</v>
      </c>
      <c r="U581" s="48">
        <f t="shared" si="106"/>
        <v>0</v>
      </c>
      <c r="W581" s="48" t="s">
        <v>506</v>
      </c>
      <c r="X581" s="48">
        <f t="shared" si="107"/>
        <v>1</v>
      </c>
      <c r="Y581" s="48">
        <f t="shared" si="108"/>
        <v>1</v>
      </c>
      <c r="AA581" s="48" t="s">
        <v>510</v>
      </c>
      <c r="AB581" s="48">
        <f t="shared" si="109"/>
        <v>0</v>
      </c>
      <c r="AC581" s="48">
        <f t="shared" si="110"/>
        <v>0</v>
      </c>
      <c r="AE581" s="48" t="s">
        <v>509</v>
      </c>
      <c r="AF581" s="48">
        <f t="shared" si="111"/>
        <v>0</v>
      </c>
      <c r="AG581" s="48">
        <f t="shared" si="112"/>
        <v>0</v>
      </c>
      <c r="AI581" s="48" t="s">
        <v>504</v>
      </c>
      <c r="AJ581" s="48">
        <f t="shared" si="113"/>
        <v>0</v>
      </c>
      <c r="AK581" s="48">
        <f t="shared" si="114"/>
        <v>0</v>
      </c>
      <c r="AM581" s="48" t="s">
        <v>508</v>
      </c>
      <c r="AN581" s="48">
        <f t="shared" si="115"/>
        <v>0</v>
      </c>
      <c r="AO581" s="48">
        <f t="shared" si="116"/>
        <v>0</v>
      </c>
    </row>
    <row r="582" spans="1:41" outlineLevel="1" x14ac:dyDescent="0.2">
      <c r="A582" s="48">
        <v>6</v>
      </c>
      <c r="B582" s="48">
        <v>16</v>
      </c>
      <c r="C582" s="48" t="s">
        <v>505</v>
      </c>
      <c r="D582" s="48">
        <f t="shared" si="97"/>
        <v>6</v>
      </c>
      <c r="E582" s="48">
        <f t="shared" si="98"/>
        <v>6</v>
      </c>
      <c r="G582" s="48" t="s">
        <v>503</v>
      </c>
      <c r="H582" s="48">
        <f t="shared" si="99"/>
        <v>1</v>
      </c>
      <c r="I582" s="48">
        <f t="shared" si="100"/>
        <v>1</v>
      </c>
      <c r="K582" s="48" t="s">
        <v>501</v>
      </c>
      <c r="L582" s="48">
        <f t="shared" si="101"/>
        <v>0</v>
      </c>
      <c r="M582" s="48">
        <f t="shared" si="102"/>
        <v>0</v>
      </c>
      <c r="O582" s="48" t="s">
        <v>502</v>
      </c>
      <c r="P582" s="48">
        <f t="shared" si="103"/>
        <v>1</v>
      </c>
      <c r="Q582" s="48">
        <f t="shared" si="104"/>
        <v>1</v>
      </c>
      <c r="S582" s="48" t="s">
        <v>507</v>
      </c>
      <c r="T582" s="48">
        <f t="shared" si="105"/>
        <v>2</v>
      </c>
      <c r="U582" s="48">
        <f t="shared" si="106"/>
        <v>2</v>
      </c>
      <c r="W582" s="48" t="s">
        <v>506</v>
      </c>
      <c r="X582" s="48">
        <f t="shared" si="107"/>
        <v>0</v>
      </c>
      <c r="Y582" s="48">
        <f t="shared" si="108"/>
        <v>0</v>
      </c>
      <c r="AA582" s="48" t="s">
        <v>510</v>
      </c>
      <c r="AB582" s="48">
        <f t="shared" si="109"/>
        <v>0</v>
      </c>
      <c r="AC582" s="48">
        <f t="shared" si="110"/>
        <v>0</v>
      </c>
      <c r="AE582" s="48" t="s">
        <v>509</v>
      </c>
      <c r="AF582" s="48">
        <f t="shared" si="111"/>
        <v>0</v>
      </c>
      <c r="AG582" s="48">
        <f t="shared" si="112"/>
        <v>0</v>
      </c>
      <c r="AI582" s="48" t="s">
        <v>504</v>
      </c>
      <c r="AJ582" s="48">
        <f t="shared" si="113"/>
        <v>0</v>
      </c>
      <c r="AK582" s="48">
        <f t="shared" si="114"/>
        <v>0</v>
      </c>
      <c r="AM582" s="48" t="s">
        <v>508</v>
      </c>
      <c r="AN582" s="48">
        <f t="shared" si="115"/>
        <v>0</v>
      </c>
      <c r="AO582" s="48">
        <f t="shared" si="116"/>
        <v>0</v>
      </c>
    </row>
    <row r="583" spans="1:41" outlineLevel="1" x14ac:dyDescent="0.2">
      <c r="A583" s="48">
        <v>6</v>
      </c>
      <c r="B583" s="48">
        <v>17</v>
      </c>
      <c r="C583" s="48" t="s">
        <v>505</v>
      </c>
      <c r="D583" s="48">
        <f t="shared" si="97"/>
        <v>7</v>
      </c>
      <c r="E583" s="48">
        <f t="shared" si="98"/>
        <v>5</v>
      </c>
      <c r="G583" s="48" t="s">
        <v>503</v>
      </c>
      <c r="H583" s="48">
        <f t="shared" si="99"/>
        <v>2</v>
      </c>
      <c r="I583" s="48">
        <f t="shared" si="100"/>
        <v>1</v>
      </c>
      <c r="K583" s="48" t="s">
        <v>501</v>
      </c>
      <c r="L583" s="48">
        <f t="shared" si="101"/>
        <v>0</v>
      </c>
      <c r="M583" s="48">
        <f t="shared" si="102"/>
        <v>0</v>
      </c>
      <c r="O583" s="48" t="s">
        <v>502</v>
      </c>
      <c r="P583" s="48">
        <f t="shared" si="103"/>
        <v>0</v>
      </c>
      <c r="Q583" s="48">
        <f t="shared" si="104"/>
        <v>0</v>
      </c>
      <c r="S583" s="48" t="s">
        <v>507</v>
      </c>
      <c r="T583" s="48">
        <f t="shared" si="105"/>
        <v>1</v>
      </c>
      <c r="U583" s="48">
        <f t="shared" si="106"/>
        <v>1</v>
      </c>
      <c r="W583" s="48" t="s">
        <v>506</v>
      </c>
      <c r="X583" s="48">
        <f t="shared" si="107"/>
        <v>0</v>
      </c>
      <c r="Y583" s="48">
        <f t="shared" si="108"/>
        <v>0</v>
      </c>
      <c r="AA583" s="48" t="s">
        <v>510</v>
      </c>
      <c r="AB583" s="48">
        <f t="shared" si="109"/>
        <v>0</v>
      </c>
      <c r="AC583" s="48">
        <f t="shared" si="110"/>
        <v>0</v>
      </c>
      <c r="AE583" s="48" t="s">
        <v>509</v>
      </c>
      <c r="AF583" s="48">
        <f t="shared" si="111"/>
        <v>0</v>
      </c>
      <c r="AG583" s="48">
        <f t="shared" si="112"/>
        <v>0</v>
      </c>
      <c r="AI583" s="48" t="s">
        <v>504</v>
      </c>
      <c r="AJ583" s="48">
        <f t="shared" si="113"/>
        <v>0</v>
      </c>
      <c r="AK583" s="48">
        <f t="shared" si="114"/>
        <v>0</v>
      </c>
      <c r="AM583" s="48" t="s">
        <v>508</v>
      </c>
      <c r="AN583" s="48">
        <f t="shared" si="115"/>
        <v>0</v>
      </c>
      <c r="AO583" s="48">
        <f t="shared" si="116"/>
        <v>0</v>
      </c>
    </row>
    <row r="584" spans="1:41" outlineLevel="1" x14ac:dyDescent="0.2">
      <c r="A584" s="48">
        <v>6</v>
      </c>
      <c r="B584" s="48">
        <v>18</v>
      </c>
      <c r="C584" s="48" t="s">
        <v>505</v>
      </c>
      <c r="D584" s="48">
        <f t="shared" si="97"/>
        <v>6</v>
      </c>
      <c r="E584" s="48">
        <f t="shared" si="98"/>
        <v>5</v>
      </c>
      <c r="G584" s="48" t="s">
        <v>503</v>
      </c>
      <c r="H584" s="48">
        <f t="shared" si="99"/>
        <v>1</v>
      </c>
      <c r="I584" s="48">
        <f t="shared" si="100"/>
        <v>2</v>
      </c>
      <c r="K584" s="48" t="s">
        <v>501</v>
      </c>
      <c r="L584" s="48">
        <f t="shared" si="101"/>
        <v>0</v>
      </c>
      <c r="M584" s="48">
        <f t="shared" si="102"/>
        <v>0</v>
      </c>
      <c r="O584" s="48" t="s">
        <v>502</v>
      </c>
      <c r="P584" s="48">
        <f t="shared" si="103"/>
        <v>0</v>
      </c>
      <c r="Q584" s="48">
        <f t="shared" si="104"/>
        <v>0</v>
      </c>
      <c r="S584" s="48" t="s">
        <v>507</v>
      </c>
      <c r="T584" s="48">
        <f t="shared" si="105"/>
        <v>0</v>
      </c>
      <c r="U584" s="48">
        <f t="shared" si="106"/>
        <v>0</v>
      </c>
      <c r="W584" s="48" t="s">
        <v>506</v>
      </c>
      <c r="X584" s="48">
        <f t="shared" si="107"/>
        <v>0</v>
      </c>
      <c r="Y584" s="48">
        <f t="shared" si="108"/>
        <v>0</v>
      </c>
      <c r="AA584" s="48" t="s">
        <v>510</v>
      </c>
      <c r="AB584" s="48">
        <f t="shared" si="109"/>
        <v>0</v>
      </c>
      <c r="AC584" s="48">
        <f t="shared" si="110"/>
        <v>0</v>
      </c>
      <c r="AE584" s="48" t="s">
        <v>509</v>
      </c>
      <c r="AF584" s="48">
        <f t="shared" si="111"/>
        <v>0</v>
      </c>
      <c r="AG584" s="48">
        <f t="shared" si="112"/>
        <v>0</v>
      </c>
      <c r="AI584" s="48" t="s">
        <v>504</v>
      </c>
      <c r="AJ584" s="48">
        <f t="shared" si="113"/>
        <v>0</v>
      </c>
      <c r="AK584" s="48">
        <f t="shared" si="114"/>
        <v>0</v>
      </c>
      <c r="AM584" s="48" t="s">
        <v>508</v>
      </c>
      <c r="AN584" s="48">
        <f t="shared" si="115"/>
        <v>0</v>
      </c>
      <c r="AO584" s="48">
        <f t="shared" si="116"/>
        <v>0</v>
      </c>
    </row>
    <row r="585" spans="1:41" outlineLevel="1" x14ac:dyDescent="0.2">
      <c r="A585" s="48">
        <v>6</v>
      </c>
      <c r="B585" s="48">
        <v>19</v>
      </c>
      <c r="C585" s="48" t="s">
        <v>505</v>
      </c>
      <c r="D585" s="48">
        <f t="shared" si="97"/>
        <v>5</v>
      </c>
      <c r="E585" s="48">
        <f t="shared" si="98"/>
        <v>5</v>
      </c>
      <c r="G585" s="48" t="s">
        <v>503</v>
      </c>
      <c r="H585" s="48">
        <f t="shared" si="99"/>
        <v>1</v>
      </c>
      <c r="I585" s="48">
        <f t="shared" si="100"/>
        <v>1</v>
      </c>
      <c r="K585" s="48" t="s">
        <v>501</v>
      </c>
      <c r="L585" s="48">
        <f t="shared" si="101"/>
        <v>0</v>
      </c>
      <c r="M585" s="48">
        <f t="shared" si="102"/>
        <v>0</v>
      </c>
      <c r="O585" s="48" t="s">
        <v>502</v>
      </c>
      <c r="P585" s="48">
        <f t="shared" si="103"/>
        <v>0</v>
      </c>
      <c r="Q585" s="48">
        <f t="shared" si="104"/>
        <v>0</v>
      </c>
      <c r="S585" s="48" t="s">
        <v>507</v>
      </c>
      <c r="T585" s="48">
        <f t="shared" si="105"/>
        <v>0</v>
      </c>
      <c r="U585" s="48">
        <f t="shared" si="106"/>
        <v>0</v>
      </c>
      <c r="W585" s="48" t="s">
        <v>506</v>
      </c>
      <c r="X585" s="48">
        <f t="shared" si="107"/>
        <v>0</v>
      </c>
      <c r="Y585" s="48">
        <f t="shared" si="108"/>
        <v>0</v>
      </c>
      <c r="AA585" s="48" t="s">
        <v>510</v>
      </c>
      <c r="AB585" s="48">
        <f t="shared" si="109"/>
        <v>0</v>
      </c>
      <c r="AC585" s="48">
        <f t="shared" si="110"/>
        <v>0</v>
      </c>
      <c r="AE585" s="48" t="s">
        <v>509</v>
      </c>
      <c r="AF585" s="48">
        <f t="shared" si="111"/>
        <v>0</v>
      </c>
      <c r="AG585" s="48">
        <f t="shared" si="112"/>
        <v>0</v>
      </c>
      <c r="AI585" s="48" t="s">
        <v>504</v>
      </c>
      <c r="AJ585" s="48">
        <f t="shared" si="113"/>
        <v>0</v>
      </c>
      <c r="AK585" s="48">
        <f t="shared" si="114"/>
        <v>0</v>
      </c>
      <c r="AM585" s="48" t="s">
        <v>508</v>
      </c>
      <c r="AN585" s="48">
        <f t="shared" si="115"/>
        <v>1</v>
      </c>
      <c r="AO585" s="48">
        <f t="shared" si="116"/>
        <v>0</v>
      </c>
    </row>
    <row r="586" spans="1:41" outlineLevel="1" x14ac:dyDescent="0.2">
      <c r="A586" s="48">
        <v>6</v>
      </c>
      <c r="B586" s="48">
        <v>20</v>
      </c>
      <c r="C586" s="48" t="s">
        <v>505</v>
      </c>
      <c r="D586" s="48">
        <f t="shared" si="97"/>
        <v>5</v>
      </c>
      <c r="E586" s="48">
        <f t="shared" si="98"/>
        <v>5</v>
      </c>
      <c r="G586" s="48" t="s">
        <v>503</v>
      </c>
      <c r="H586" s="48">
        <f t="shared" si="99"/>
        <v>1</v>
      </c>
      <c r="I586" s="48">
        <f t="shared" si="100"/>
        <v>1</v>
      </c>
      <c r="K586" s="48" t="s">
        <v>501</v>
      </c>
      <c r="L586" s="48">
        <f t="shared" si="101"/>
        <v>0</v>
      </c>
      <c r="M586" s="48">
        <f t="shared" si="102"/>
        <v>0</v>
      </c>
      <c r="O586" s="48" t="s">
        <v>502</v>
      </c>
      <c r="P586" s="48">
        <f t="shared" si="103"/>
        <v>0</v>
      </c>
      <c r="Q586" s="48">
        <f t="shared" si="104"/>
        <v>0</v>
      </c>
      <c r="S586" s="48" t="s">
        <v>507</v>
      </c>
      <c r="T586" s="48">
        <f t="shared" si="105"/>
        <v>0</v>
      </c>
      <c r="U586" s="48">
        <f t="shared" si="106"/>
        <v>0</v>
      </c>
      <c r="W586" s="48" t="s">
        <v>506</v>
      </c>
      <c r="X586" s="48">
        <f t="shared" si="107"/>
        <v>0</v>
      </c>
      <c r="Y586" s="48">
        <f t="shared" si="108"/>
        <v>0</v>
      </c>
      <c r="AA586" s="48" t="s">
        <v>510</v>
      </c>
      <c r="AB586" s="48">
        <f t="shared" si="109"/>
        <v>0</v>
      </c>
      <c r="AC586" s="48">
        <f t="shared" si="110"/>
        <v>0</v>
      </c>
      <c r="AE586" s="48" t="s">
        <v>509</v>
      </c>
      <c r="AF586" s="48">
        <f t="shared" si="111"/>
        <v>0</v>
      </c>
      <c r="AG586" s="48">
        <f t="shared" si="112"/>
        <v>0</v>
      </c>
      <c r="AI586" s="48" t="s">
        <v>504</v>
      </c>
      <c r="AJ586" s="48">
        <f t="shared" si="113"/>
        <v>0</v>
      </c>
      <c r="AK586" s="48">
        <f t="shared" si="114"/>
        <v>0</v>
      </c>
      <c r="AM586" s="48" t="s">
        <v>508</v>
      </c>
      <c r="AN586" s="48">
        <f t="shared" si="115"/>
        <v>0</v>
      </c>
      <c r="AO586" s="48">
        <f t="shared" si="116"/>
        <v>1</v>
      </c>
    </row>
    <row r="587" spans="1:41" outlineLevel="1" x14ac:dyDescent="0.2">
      <c r="A587" s="48">
        <v>6</v>
      </c>
      <c r="B587" s="48">
        <v>21</v>
      </c>
      <c r="C587" s="48" t="s">
        <v>505</v>
      </c>
      <c r="D587" s="48">
        <f t="shared" si="97"/>
        <v>5</v>
      </c>
      <c r="E587" s="48">
        <f t="shared" si="98"/>
        <v>5</v>
      </c>
      <c r="G587" s="48" t="s">
        <v>503</v>
      </c>
      <c r="H587" s="48">
        <f t="shared" si="99"/>
        <v>2</v>
      </c>
      <c r="I587" s="48">
        <f t="shared" si="100"/>
        <v>1</v>
      </c>
      <c r="K587" s="48" t="s">
        <v>501</v>
      </c>
      <c r="L587" s="48">
        <f t="shared" si="101"/>
        <v>0</v>
      </c>
      <c r="M587" s="48">
        <f t="shared" si="102"/>
        <v>0</v>
      </c>
      <c r="O587" s="48" t="s">
        <v>502</v>
      </c>
      <c r="P587" s="48">
        <f t="shared" si="103"/>
        <v>0</v>
      </c>
      <c r="Q587" s="48">
        <f t="shared" si="104"/>
        <v>0</v>
      </c>
      <c r="S587" s="48" t="s">
        <v>507</v>
      </c>
      <c r="T587" s="48">
        <f t="shared" si="105"/>
        <v>0</v>
      </c>
      <c r="U587" s="48">
        <f t="shared" si="106"/>
        <v>0</v>
      </c>
      <c r="W587" s="48" t="s">
        <v>506</v>
      </c>
      <c r="X587" s="48">
        <f t="shared" si="107"/>
        <v>0</v>
      </c>
      <c r="Y587" s="48">
        <f t="shared" si="108"/>
        <v>0</v>
      </c>
      <c r="AA587" s="48" t="s">
        <v>510</v>
      </c>
      <c r="AB587" s="48">
        <f t="shared" si="109"/>
        <v>0</v>
      </c>
      <c r="AC587" s="48">
        <f t="shared" si="110"/>
        <v>0</v>
      </c>
      <c r="AE587" s="48" t="s">
        <v>509</v>
      </c>
      <c r="AF587" s="48">
        <f t="shared" si="111"/>
        <v>0</v>
      </c>
      <c r="AG587" s="48">
        <f t="shared" si="112"/>
        <v>0</v>
      </c>
      <c r="AI587" s="48" t="s">
        <v>504</v>
      </c>
      <c r="AJ587" s="48">
        <f t="shared" si="113"/>
        <v>0</v>
      </c>
      <c r="AK587" s="48">
        <f t="shared" si="114"/>
        <v>0</v>
      </c>
      <c r="AM587" s="48" t="s">
        <v>508</v>
      </c>
      <c r="AN587" s="48">
        <f t="shared" si="115"/>
        <v>0</v>
      </c>
      <c r="AO587" s="48">
        <f t="shared" si="116"/>
        <v>0</v>
      </c>
    </row>
    <row r="588" spans="1:41" outlineLevel="1" x14ac:dyDescent="0.2">
      <c r="A588" s="48">
        <v>6</v>
      </c>
      <c r="B588" s="48">
        <v>22</v>
      </c>
      <c r="C588" s="48" t="s">
        <v>505</v>
      </c>
      <c r="D588" s="48">
        <f t="shared" si="97"/>
        <v>5</v>
      </c>
      <c r="E588" s="48">
        <f t="shared" si="98"/>
        <v>5</v>
      </c>
      <c r="G588" s="48" t="s">
        <v>503</v>
      </c>
      <c r="H588" s="48">
        <f t="shared" si="99"/>
        <v>1</v>
      </c>
      <c r="I588" s="48">
        <f t="shared" si="100"/>
        <v>1</v>
      </c>
      <c r="K588" s="48" t="s">
        <v>501</v>
      </c>
      <c r="L588" s="48">
        <f t="shared" si="101"/>
        <v>0</v>
      </c>
      <c r="M588" s="48">
        <f t="shared" si="102"/>
        <v>0</v>
      </c>
      <c r="O588" s="48" t="s">
        <v>502</v>
      </c>
      <c r="P588" s="48">
        <f t="shared" si="103"/>
        <v>0</v>
      </c>
      <c r="Q588" s="48">
        <f t="shared" si="104"/>
        <v>0</v>
      </c>
      <c r="S588" s="48" t="s">
        <v>507</v>
      </c>
      <c r="T588" s="48">
        <f t="shared" si="105"/>
        <v>0</v>
      </c>
      <c r="U588" s="48">
        <f t="shared" si="106"/>
        <v>0</v>
      </c>
      <c r="W588" s="48" t="s">
        <v>506</v>
      </c>
      <c r="X588" s="48">
        <f t="shared" si="107"/>
        <v>0</v>
      </c>
      <c r="Y588" s="48">
        <f t="shared" si="108"/>
        <v>0</v>
      </c>
      <c r="AA588" s="48" t="s">
        <v>510</v>
      </c>
      <c r="AB588" s="48">
        <f t="shared" si="109"/>
        <v>0</v>
      </c>
      <c r="AC588" s="48">
        <f t="shared" si="110"/>
        <v>0</v>
      </c>
      <c r="AE588" s="48" t="s">
        <v>509</v>
      </c>
      <c r="AF588" s="48">
        <f t="shared" si="111"/>
        <v>0</v>
      </c>
      <c r="AG588" s="48">
        <f t="shared" si="112"/>
        <v>0</v>
      </c>
      <c r="AI588" s="48" t="s">
        <v>504</v>
      </c>
      <c r="AJ588" s="48">
        <f t="shared" si="113"/>
        <v>0</v>
      </c>
      <c r="AK588" s="48">
        <f t="shared" si="114"/>
        <v>0</v>
      </c>
      <c r="AM588" s="48" t="s">
        <v>508</v>
      </c>
      <c r="AN588" s="48">
        <f t="shared" si="115"/>
        <v>0</v>
      </c>
      <c r="AO588" s="48">
        <f t="shared" si="116"/>
        <v>0</v>
      </c>
    </row>
    <row r="589" spans="1:41" outlineLevel="1" x14ac:dyDescent="0.2">
      <c r="A589" s="48">
        <v>6</v>
      </c>
      <c r="B589" s="48">
        <v>23</v>
      </c>
      <c r="C589" s="48" t="s">
        <v>505</v>
      </c>
      <c r="D589" s="48">
        <f t="shared" si="97"/>
        <v>5</v>
      </c>
      <c r="E589" s="48">
        <f t="shared" si="98"/>
        <v>5</v>
      </c>
      <c r="G589" s="48" t="s">
        <v>503</v>
      </c>
      <c r="H589" s="48">
        <f t="shared" si="99"/>
        <v>1</v>
      </c>
      <c r="I589" s="48">
        <f t="shared" si="100"/>
        <v>1</v>
      </c>
      <c r="K589" s="48" t="s">
        <v>501</v>
      </c>
      <c r="L589" s="48">
        <f t="shared" si="101"/>
        <v>0</v>
      </c>
      <c r="M589" s="48">
        <f t="shared" si="102"/>
        <v>0</v>
      </c>
      <c r="O589" s="48" t="s">
        <v>502</v>
      </c>
      <c r="P589" s="48">
        <f t="shared" si="103"/>
        <v>0</v>
      </c>
      <c r="Q589" s="48">
        <f t="shared" si="104"/>
        <v>0</v>
      </c>
      <c r="S589" s="48" t="s">
        <v>507</v>
      </c>
      <c r="T589" s="48">
        <f t="shared" si="105"/>
        <v>0</v>
      </c>
      <c r="U589" s="48">
        <f t="shared" si="106"/>
        <v>0</v>
      </c>
      <c r="W589" s="48" t="s">
        <v>506</v>
      </c>
      <c r="X589" s="48">
        <f t="shared" si="107"/>
        <v>0</v>
      </c>
      <c r="Y589" s="48">
        <f t="shared" si="108"/>
        <v>0</v>
      </c>
      <c r="AA589" s="48" t="s">
        <v>510</v>
      </c>
      <c r="AB589" s="48">
        <f t="shared" si="109"/>
        <v>0</v>
      </c>
      <c r="AC589" s="48">
        <f t="shared" si="110"/>
        <v>0</v>
      </c>
      <c r="AE589" s="48" t="s">
        <v>509</v>
      </c>
      <c r="AF589" s="48">
        <f t="shared" si="111"/>
        <v>0</v>
      </c>
      <c r="AG589" s="48">
        <f t="shared" si="112"/>
        <v>0</v>
      </c>
      <c r="AI589" s="48" t="s">
        <v>504</v>
      </c>
      <c r="AJ589" s="48">
        <f t="shared" si="113"/>
        <v>0</v>
      </c>
      <c r="AK589" s="48">
        <f t="shared" si="114"/>
        <v>0</v>
      </c>
      <c r="AM589" s="48" t="s">
        <v>508</v>
      </c>
      <c r="AN589" s="48">
        <f t="shared" si="115"/>
        <v>0</v>
      </c>
      <c r="AO589" s="48">
        <f t="shared" si="116"/>
        <v>0</v>
      </c>
    </row>
    <row r="590" spans="1:41" outlineLevel="1" x14ac:dyDescent="0.2">
      <c r="A590" s="48">
        <v>7</v>
      </c>
      <c r="B590" s="48">
        <v>0</v>
      </c>
      <c r="C590" s="48" t="s">
        <v>505</v>
      </c>
      <c r="D590" s="48">
        <f t="shared" si="97"/>
        <v>5</v>
      </c>
      <c r="E590" s="48">
        <f t="shared" si="98"/>
        <v>5</v>
      </c>
      <c r="G590" s="48" t="s">
        <v>503</v>
      </c>
      <c r="H590" s="48">
        <f t="shared" si="99"/>
        <v>1</v>
      </c>
      <c r="I590" s="48">
        <f t="shared" si="100"/>
        <v>1</v>
      </c>
      <c r="K590" s="48" t="s">
        <v>501</v>
      </c>
      <c r="L590" s="48">
        <f t="shared" si="101"/>
        <v>0</v>
      </c>
      <c r="M590" s="48">
        <f t="shared" si="102"/>
        <v>0</v>
      </c>
      <c r="O590" s="48" t="s">
        <v>502</v>
      </c>
      <c r="P590" s="48">
        <f t="shared" si="103"/>
        <v>0</v>
      </c>
      <c r="Q590" s="48">
        <f t="shared" si="104"/>
        <v>0</v>
      </c>
      <c r="S590" s="48" t="s">
        <v>507</v>
      </c>
      <c r="T590" s="48">
        <f t="shared" si="105"/>
        <v>0</v>
      </c>
      <c r="U590" s="48">
        <f t="shared" si="106"/>
        <v>0</v>
      </c>
      <c r="W590" s="48" t="s">
        <v>506</v>
      </c>
      <c r="X590" s="48">
        <f t="shared" si="107"/>
        <v>0</v>
      </c>
      <c r="Y590" s="48">
        <f t="shared" si="108"/>
        <v>0</v>
      </c>
      <c r="AA590" s="48" t="s">
        <v>510</v>
      </c>
      <c r="AB590" s="48">
        <f t="shared" si="109"/>
        <v>0</v>
      </c>
      <c r="AC590" s="48">
        <f t="shared" si="110"/>
        <v>0</v>
      </c>
      <c r="AE590" s="48" t="s">
        <v>509</v>
      </c>
      <c r="AF590" s="48">
        <f t="shared" si="111"/>
        <v>0</v>
      </c>
      <c r="AG590" s="48">
        <f t="shared" si="112"/>
        <v>0</v>
      </c>
      <c r="AI590" s="48" t="s">
        <v>504</v>
      </c>
      <c r="AJ590" s="48">
        <f t="shared" si="113"/>
        <v>0</v>
      </c>
      <c r="AK590" s="48">
        <f t="shared" si="114"/>
        <v>0</v>
      </c>
      <c r="AM590" s="48" t="s">
        <v>508</v>
      </c>
      <c r="AN590" s="48">
        <f t="shared" si="115"/>
        <v>0</v>
      </c>
      <c r="AO590" s="48">
        <f t="shared" si="116"/>
        <v>0</v>
      </c>
    </row>
    <row r="591" spans="1:41" outlineLevel="1" x14ac:dyDescent="0.2">
      <c r="A591" s="48">
        <v>7</v>
      </c>
      <c r="B591" s="48">
        <v>1</v>
      </c>
      <c r="C591" s="48" t="s">
        <v>505</v>
      </c>
      <c r="D591" s="48">
        <f t="shared" si="97"/>
        <v>5</v>
      </c>
      <c r="E591" s="48">
        <f t="shared" si="98"/>
        <v>5</v>
      </c>
      <c r="G591" s="48" t="s">
        <v>503</v>
      </c>
      <c r="H591" s="48">
        <f t="shared" si="99"/>
        <v>1</v>
      </c>
      <c r="I591" s="48">
        <f t="shared" si="100"/>
        <v>1</v>
      </c>
      <c r="K591" s="48" t="s">
        <v>501</v>
      </c>
      <c r="L591" s="48">
        <f t="shared" si="101"/>
        <v>0</v>
      </c>
      <c r="M591" s="48">
        <f t="shared" si="102"/>
        <v>0</v>
      </c>
      <c r="O591" s="48" t="s">
        <v>502</v>
      </c>
      <c r="P591" s="48">
        <f t="shared" si="103"/>
        <v>0</v>
      </c>
      <c r="Q591" s="48">
        <f t="shared" si="104"/>
        <v>0</v>
      </c>
      <c r="S591" s="48" t="s">
        <v>507</v>
      </c>
      <c r="T591" s="48">
        <f t="shared" si="105"/>
        <v>0</v>
      </c>
      <c r="U591" s="48">
        <f t="shared" si="106"/>
        <v>0</v>
      </c>
      <c r="W591" s="48" t="s">
        <v>506</v>
      </c>
      <c r="X591" s="48">
        <f t="shared" si="107"/>
        <v>0</v>
      </c>
      <c r="Y591" s="48">
        <f t="shared" si="108"/>
        <v>0</v>
      </c>
      <c r="AA591" s="48" t="s">
        <v>510</v>
      </c>
      <c r="AB591" s="48">
        <f t="shared" si="109"/>
        <v>0</v>
      </c>
      <c r="AC591" s="48">
        <f t="shared" si="110"/>
        <v>0</v>
      </c>
      <c r="AE591" s="48" t="s">
        <v>509</v>
      </c>
      <c r="AF591" s="48">
        <f t="shared" si="111"/>
        <v>0</v>
      </c>
      <c r="AG591" s="48">
        <f t="shared" si="112"/>
        <v>0</v>
      </c>
      <c r="AI591" s="48" t="s">
        <v>504</v>
      </c>
      <c r="AJ591" s="48">
        <f t="shared" si="113"/>
        <v>0</v>
      </c>
      <c r="AK591" s="48">
        <f t="shared" si="114"/>
        <v>0</v>
      </c>
      <c r="AM591" s="48" t="s">
        <v>508</v>
      </c>
      <c r="AN591" s="48">
        <f t="shared" si="115"/>
        <v>0</v>
      </c>
      <c r="AO591" s="48">
        <f t="shared" si="116"/>
        <v>0</v>
      </c>
    </row>
    <row r="592" spans="1:41" outlineLevel="1" x14ac:dyDescent="0.2">
      <c r="A592" s="48">
        <v>7</v>
      </c>
      <c r="B592" s="48">
        <v>2</v>
      </c>
      <c r="C592" s="48" t="s">
        <v>505</v>
      </c>
      <c r="D592" s="48">
        <f t="shared" si="97"/>
        <v>5</v>
      </c>
      <c r="E592" s="48">
        <f t="shared" si="98"/>
        <v>5</v>
      </c>
      <c r="G592" s="48" t="s">
        <v>503</v>
      </c>
      <c r="H592" s="48">
        <f t="shared" si="99"/>
        <v>1</v>
      </c>
      <c r="I592" s="48">
        <f t="shared" si="100"/>
        <v>1</v>
      </c>
      <c r="K592" s="48" t="s">
        <v>501</v>
      </c>
      <c r="L592" s="48">
        <f t="shared" si="101"/>
        <v>0</v>
      </c>
      <c r="M592" s="48">
        <f t="shared" si="102"/>
        <v>0</v>
      </c>
      <c r="O592" s="48" t="s">
        <v>502</v>
      </c>
      <c r="P592" s="48">
        <f t="shared" si="103"/>
        <v>0</v>
      </c>
      <c r="Q592" s="48">
        <f t="shared" si="104"/>
        <v>0</v>
      </c>
      <c r="S592" s="48" t="s">
        <v>507</v>
      </c>
      <c r="T592" s="48">
        <f t="shared" si="105"/>
        <v>0</v>
      </c>
      <c r="U592" s="48">
        <f t="shared" si="106"/>
        <v>0</v>
      </c>
      <c r="W592" s="48" t="s">
        <v>506</v>
      </c>
      <c r="X592" s="48">
        <f t="shared" si="107"/>
        <v>0</v>
      </c>
      <c r="Y592" s="48">
        <f t="shared" si="108"/>
        <v>0</v>
      </c>
      <c r="AA592" s="48" t="s">
        <v>510</v>
      </c>
      <c r="AB592" s="48">
        <f t="shared" si="109"/>
        <v>0</v>
      </c>
      <c r="AC592" s="48">
        <f t="shared" si="110"/>
        <v>0</v>
      </c>
      <c r="AE592" s="48" t="s">
        <v>509</v>
      </c>
      <c r="AF592" s="48">
        <f t="shared" si="111"/>
        <v>0</v>
      </c>
      <c r="AG592" s="48">
        <f t="shared" si="112"/>
        <v>0</v>
      </c>
      <c r="AI592" s="48" t="s">
        <v>504</v>
      </c>
      <c r="AJ592" s="48">
        <f t="shared" si="113"/>
        <v>0</v>
      </c>
      <c r="AK592" s="48">
        <f t="shared" si="114"/>
        <v>0</v>
      </c>
      <c r="AM592" s="48" t="s">
        <v>508</v>
      </c>
      <c r="AN592" s="48">
        <f t="shared" si="115"/>
        <v>0</v>
      </c>
      <c r="AO592" s="48">
        <f t="shared" si="116"/>
        <v>0</v>
      </c>
    </row>
    <row r="593" spans="1:41" outlineLevel="1" x14ac:dyDescent="0.2">
      <c r="A593" s="48">
        <v>7</v>
      </c>
      <c r="B593" s="48">
        <v>3</v>
      </c>
      <c r="C593" s="48" t="s">
        <v>505</v>
      </c>
      <c r="D593" s="48">
        <f t="shared" si="97"/>
        <v>5</v>
      </c>
      <c r="E593" s="48">
        <f t="shared" si="98"/>
        <v>5</v>
      </c>
      <c r="G593" s="48" t="s">
        <v>503</v>
      </c>
      <c r="H593" s="48">
        <f t="shared" si="99"/>
        <v>1</v>
      </c>
      <c r="I593" s="48">
        <f t="shared" si="100"/>
        <v>1</v>
      </c>
      <c r="K593" s="48" t="s">
        <v>501</v>
      </c>
      <c r="L593" s="48">
        <f t="shared" si="101"/>
        <v>0</v>
      </c>
      <c r="M593" s="48">
        <f t="shared" si="102"/>
        <v>0</v>
      </c>
      <c r="O593" s="48" t="s">
        <v>502</v>
      </c>
      <c r="P593" s="48">
        <f t="shared" si="103"/>
        <v>0</v>
      </c>
      <c r="Q593" s="48">
        <f t="shared" si="104"/>
        <v>0</v>
      </c>
      <c r="S593" s="48" t="s">
        <v>507</v>
      </c>
      <c r="T593" s="48">
        <f t="shared" si="105"/>
        <v>0</v>
      </c>
      <c r="U593" s="48">
        <f t="shared" si="106"/>
        <v>0</v>
      </c>
      <c r="W593" s="48" t="s">
        <v>506</v>
      </c>
      <c r="X593" s="48">
        <f t="shared" si="107"/>
        <v>0</v>
      </c>
      <c r="Y593" s="48">
        <f t="shared" si="108"/>
        <v>0</v>
      </c>
      <c r="AA593" s="48" t="s">
        <v>510</v>
      </c>
      <c r="AB593" s="48">
        <f t="shared" si="109"/>
        <v>0</v>
      </c>
      <c r="AC593" s="48">
        <f t="shared" si="110"/>
        <v>0</v>
      </c>
      <c r="AE593" s="48" t="s">
        <v>509</v>
      </c>
      <c r="AF593" s="48">
        <f t="shared" si="111"/>
        <v>0</v>
      </c>
      <c r="AG593" s="48">
        <f t="shared" si="112"/>
        <v>0</v>
      </c>
      <c r="AI593" s="48" t="s">
        <v>504</v>
      </c>
      <c r="AJ593" s="48">
        <f t="shared" si="113"/>
        <v>0</v>
      </c>
      <c r="AK593" s="48">
        <f t="shared" si="114"/>
        <v>0</v>
      </c>
      <c r="AM593" s="48" t="s">
        <v>508</v>
      </c>
      <c r="AN593" s="48">
        <f t="shared" si="115"/>
        <v>0</v>
      </c>
      <c r="AO593" s="48">
        <f t="shared" si="116"/>
        <v>0</v>
      </c>
    </row>
    <row r="594" spans="1:41" outlineLevel="1" x14ac:dyDescent="0.2">
      <c r="A594" s="48">
        <v>7</v>
      </c>
      <c r="B594" s="48">
        <v>4</v>
      </c>
      <c r="C594" s="48" t="s">
        <v>505</v>
      </c>
      <c r="D594" s="48">
        <f t="shared" si="97"/>
        <v>5</v>
      </c>
      <c r="E594" s="48">
        <f t="shared" si="98"/>
        <v>5</v>
      </c>
      <c r="G594" s="48" t="s">
        <v>503</v>
      </c>
      <c r="H594" s="48">
        <f t="shared" si="99"/>
        <v>1</v>
      </c>
      <c r="I594" s="48">
        <f t="shared" si="100"/>
        <v>1</v>
      </c>
      <c r="K594" s="48" t="s">
        <v>501</v>
      </c>
      <c r="L594" s="48">
        <f t="shared" si="101"/>
        <v>0</v>
      </c>
      <c r="M594" s="48">
        <f t="shared" si="102"/>
        <v>0</v>
      </c>
      <c r="O594" s="48" t="s">
        <v>502</v>
      </c>
      <c r="P594" s="48">
        <f t="shared" si="103"/>
        <v>0</v>
      </c>
      <c r="Q594" s="48">
        <f t="shared" si="104"/>
        <v>0</v>
      </c>
      <c r="S594" s="48" t="s">
        <v>507</v>
      </c>
      <c r="T594" s="48">
        <f t="shared" si="105"/>
        <v>0</v>
      </c>
      <c r="U594" s="48">
        <f t="shared" si="106"/>
        <v>0</v>
      </c>
      <c r="W594" s="48" t="s">
        <v>506</v>
      </c>
      <c r="X594" s="48">
        <f t="shared" si="107"/>
        <v>0</v>
      </c>
      <c r="Y594" s="48">
        <f t="shared" si="108"/>
        <v>0</v>
      </c>
      <c r="AA594" s="48" t="s">
        <v>510</v>
      </c>
      <c r="AB594" s="48">
        <f t="shared" si="109"/>
        <v>0</v>
      </c>
      <c r="AC594" s="48">
        <f t="shared" si="110"/>
        <v>0</v>
      </c>
      <c r="AE594" s="48" t="s">
        <v>509</v>
      </c>
      <c r="AF594" s="48">
        <f t="shared" si="111"/>
        <v>0</v>
      </c>
      <c r="AG594" s="48">
        <f t="shared" si="112"/>
        <v>0</v>
      </c>
      <c r="AI594" s="48" t="s">
        <v>504</v>
      </c>
      <c r="AJ594" s="48">
        <f t="shared" si="113"/>
        <v>0</v>
      </c>
      <c r="AK594" s="48">
        <f t="shared" si="114"/>
        <v>0</v>
      </c>
      <c r="AM594" s="48" t="s">
        <v>508</v>
      </c>
      <c r="AN594" s="48">
        <f t="shared" si="115"/>
        <v>0</v>
      </c>
      <c r="AO594" s="48">
        <f t="shared" si="116"/>
        <v>0</v>
      </c>
    </row>
    <row r="595" spans="1:41" outlineLevel="1" x14ac:dyDescent="0.2">
      <c r="A595" s="48">
        <v>7</v>
      </c>
      <c r="B595" s="48">
        <v>5</v>
      </c>
      <c r="C595" s="48" t="s">
        <v>505</v>
      </c>
      <c r="D595" s="48">
        <f t="shared" si="97"/>
        <v>5</v>
      </c>
      <c r="E595" s="48">
        <f t="shared" si="98"/>
        <v>5</v>
      </c>
      <c r="G595" s="48" t="s">
        <v>503</v>
      </c>
      <c r="H595" s="48">
        <f t="shared" si="99"/>
        <v>1</v>
      </c>
      <c r="I595" s="48">
        <f t="shared" si="100"/>
        <v>1</v>
      </c>
      <c r="K595" s="48" t="s">
        <v>501</v>
      </c>
      <c r="L595" s="48">
        <f t="shared" si="101"/>
        <v>0</v>
      </c>
      <c r="M595" s="48">
        <f t="shared" si="102"/>
        <v>0</v>
      </c>
      <c r="O595" s="48" t="s">
        <v>502</v>
      </c>
      <c r="P595" s="48">
        <f t="shared" si="103"/>
        <v>0</v>
      </c>
      <c r="Q595" s="48">
        <f t="shared" si="104"/>
        <v>0</v>
      </c>
      <c r="S595" s="48" t="s">
        <v>507</v>
      </c>
      <c r="T595" s="48">
        <f t="shared" si="105"/>
        <v>0</v>
      </c>
      <c r="U595" s="48">
        <f t="shared" si="106"/>
        <v>0</v>
      </c>
      <c r="W595" s="48" t="s">
        <v>506</v>
      </c>
      <c r="X595" s="48">
        <f t="shared" si="107"/>
        <v>0</v>
      </c>
      <c r="Y595" s="48">
        <f t="shared" si="108"/>
        <v>0</v>
      </c>
      <c r="AA595" s="48" t="s">
        <v>510</v>
      </c>
      <c r="AB595" s="48">
        <f t="shared" si="109"/>
        <v>0</v>
      </c>
      <c r="AC595" s="48">
        <f t="shared" si="110"/>
        <v>0</v>
      </c>
      <c r="AE595" s="48" t="s">
        <v>509</v>
      </c>
      <c r="AF595" s="48">
        <f t="shared" si="111"/>
        <v>0</v>
      </c>
      <c r="AG595" s="48">
        <f t="shared" si="112"/>
        <v>0</v>
      </c>
      <c r="AI595" s="48" t="s">
        <v>504</v>
      </c>
      <c r="AJ595" s="48">
        <f t="shared" si="113"/>
        <v>0</v>
      </c>
      <c r="AK595" s="48">
        <f t="shared" si="114"/>
        <v>0</v>
      </c>
      <c r="AM595" s="48" t="s">
        <v>508</v>
      </c>
      <c r="AN595" s="48">
        <f t="shared" si="115"/>
        <v>0</v>
      </c>
      <c r="AO595" s="48">
        <f t="shared" si="116"/>
        <v>0</v>
      </c>
    </row>
    <row r="596" spans="1:41" outlineLevel="1" x14ac:dyDescent="0.2">
      <c r="A596" s="48">
        <v>7</v>
      </c>
      <c r="B596" s="48">
        <v>6</v>
      </c>
      <c r="C596" s="48" t="s">
        <v>505</v>
      </c>
      <c r="D596" s="48">
        <f t="shared" si="97"/>
        <v>5</v>
      </c>
      <c r="E596" s="48">
        <f t="shared" si="98"/>
        <v>8</v>
      </c>
      <c r="G596" s="48" t="s">
        <v>503</v>
      </c>
      <c r="H596" s="48">
        <f t="shared" si="99"/>
        <v>1</v>
      </c>
      <c r="I596" s="48">
        <f t="shared" si="100"/>
        <v>1</v>
      </c>
      <c r="K596" s="48" t="s">
        <v>501</v>
      </c>
      <c r="L596" s="48">
        <f t="shared" si="101"/>
        <v>0</v>
      </c>
      <c r="M596" s="48">
        <f t="shared" si="102"/>
        <v>0</v>
      </c>
      <c r="O596" s="48" t="s">
        <v>502</v>
      </c>
      <c r="P596" s="48">
        <f t="shared" si="103"/>
        <v>0</v>
      </c>
      <c r="Q596" s="48">
        <f t="shared" si="104"/>
        <v>0</v>
      </c>
      <c r="S596" s="48" t="s">
        <v>507</v>
      </c>
      <c r="T596" s="48">
        <f t="shared" si="105"/>
        <v>0</v>
      </c>
      <c r="U596" s="48">
        <f t="shared" si="106"/>
        <v>0</v>
      </c>
      <c r="W596" s="48" t="s">
        <v>506</v>
      </c>
      <c r="X596" s="48">
        <f t="shared" si="107"/>
        <v>0</v>
      </c>
      <c r="Y596" s="48">
        <f t="shared" si="108"/>
        <v>0</v>
      </c>
      <c r="AA596" s="48" t="s">
        <v>510</v>
      </c>
      <c r="AB596" s="48">
        <f t="shared" si="109"/>
        <v>0</v>
      </c>
      <c r="AC596" s="48">
        <f t="shared" si="110"/>
        <v>0</v>
      </c>
      <c r="AE596" s="48" t="s">
        <v>509</v>
      </c>
      <c r="AF596" s="48">
        <f t="shared" si="111"/>
        <v>0</v>
      </c>
      <c r="AG596" s="48">
        <f t="shared" si="112"/>
        <v>0</v>
      </c>
      <c r="AI596" s="48" t="s">
        <v>504</v>
      </c>
      <c r="AJ596" s="48">
        <f t="shared" si="113"/>
        <v>0</v>
      </c>
      <c r="AK596" s="48">
        <f t="shared" si="114"/>
        <v>0</v>
      </c>
      <c r="AM596" s="48" t="s">
        <v>508</v>
      </c>
      <c r="AN596" s="48">
        <f t="shared" si="115"/>
        <v>0</v>
      </c>
      <c r="AO596" s="48">
        <f t="shared" si="116"/>
        <v>0</v>
      </c>
    </row>
    <row r="597" spans="1:41" outlineLevel="1" x14ac:dyDescent="0.2">
      <c r="A597" s="48">
        <v>7</v>
      </c>
      <c r="B597" s="48">
        <v>7</v>
      </c>
      <c r="C597" s="48" t="s">
        <v>505</v>
      </c>
      <c r="D597" s="48">
        <f t="shared" si="97"/>
        <v>5</v>
      </c>
      <c r="E597" s="48">
        <f t="shared" si="98"/>
        <v>6</v>
      </c>
      <c r="G597" s="48" t="s">
        <v>503</v>
      </c>
      <c r="H597" s="48">
        <f t="shared" si="99"/>
        <v>1</v>
      </c>
      <c r="I597" s="48">
        <f t="shared" si="100"/>
        <v>1</v>
      </c>
      <c r="K597" s="48" t="s">
        <v>501</v>
      </c>
      <c r="L597" s="48">
        <f t="shared" si="101"/>
        <v>1</v>
      </c>
      <c r="M597" s="48">
        <f t="shared" si="102"/>
        <v>0</v>
      </c>
      <c r="O597" s="48" t="s">
        <v>502</v>
      </c>
      <c r="P597" s="48">
        <f t="shared" si="103"/>
        <v>0</v>
      </c>
      <c r="Q597" s="48">
        <f t="shared" si="104"/>
        <v>0</v>
      </c>
      <c r="S597" s="48" t="s">
        <v>507</v>
      </c>
      <c r="T597" s="48">
        <f t="shared" si="105"/>
        <v>1</v>
      </c>
      <c r="U597" s="48">
        <f t="shared" si="106"/>
        <v>0</v>
      </c>
      <c r="W597" s="48" t="s">
        <v>506</v>
      </c>
      <c r="X597" s="48">
        <f t="shared" si="107"/>
        <v>0</v>
      </c>
      <c r="Y597" s="48">
        <f t="shared" si="108"/>
        <v>0</v>
      </c>
      <c r="AA597" s="48" t="s">
        <v>510</v>
      </c>
      <c r="AB597" s="48">
        <f t="shared" si="109"/>
        <v>1</v>
      </c>
      <c r="AC597" s="48">
        <f t="shared" si="110"/>
        <v>0</v>
      </c>
      <c r="AE597" s="48" t="s">
        <v>509</v>
      </c>
      <c r="AF597" s="48">
        <f t="shared" si="111"/>
        <v>0</v>
      </c>
      <c r="AG597" s="48">
        <f t="shared" si="112"/>
        <v>0</v>
      </c>
      <c r="AI597" s="48" t="s">
        <v>504</v>
      </c>
      <c r="AJ597" s="48">
        <f t="shared" si="113"/>
        <v>0</v>
      </c>
      <c r="AK597" s="48">
        <f t="shared" si="114"/>
        <v>0</v>
      </c>
      <c r="AM597" s="48" t="s">
        <v>508</v>
      </c>
      <c r="AN597" s="48">
        <f t="shared" si="115"/>
        <v>0</v>
      </c>
      <c r="AO597" s="48">
        <f t="shared" si="116"/>
        <v>0</v>
      </c>
    </row>
    <row r="598" spans="1:41" outlineLevel="1" x14ac:dyDescent="0.2">
      <c r="A598" s="48">
        <v>7</v>
      </c>
      <c r="B598" s="48">
        <v>8</v>
      </c>
      <c r="C598" s="48" t="s">
        <v>505</v>
      </c>
      <c r="D598" s="48">
        <f t="shared" si="97"/>
        <v>6</v>
      </c>
      <c r="E598" s="48">
        <f t="shared" si="98"/>
        <v>5</v>
      </c>
      <c r="G598" s="48" t="s">
        <v>503</v>
      </c>
      <c r="H598" s="48">
        <f t="shared" si="99"/>
        <v>1</v>
      </c>
      <c r="I598" s="48">
        <f t="shared" si="100"/>
        <v>2</v>
      </c>
      <c r="K598" s="48" t="s">
        <v>501</v>
      </c>
      <c r="L598" s="48">
        <f t="shared" si="101"/>
        <v>0</v>
      </c>
      <c r="M598" s="48">
        <f t="shared" si="102"/>
        <v>1</v>
      </c>
      <c r="O598" s="48" t="s">
        <v>502</v>
      </c>
      <c r="P598" s="48">
        <f t="shared" si="103"/>
        <v>0</v>
      </c>
      <c r="Q598" s="48">
        <f t="shared" si="104"/>
        <v>0</v>
      </c>
      <c r="S598" s="48" t="s">
        <v>507</v>
      </c>
      <c r="T598" s="48">
        <f t="shared" si="105"/>
        <v>1</v>
      </c>
      <c r="U598" s="48">
        <f t="shared" si="106"/>
        <v>1</v>
      </c>
      <c r="W598" s="48" t="s">
        <v>506</v>
      </c>
      <c r="X598" s="48">
        <f t="shared" si="107"/>
        <v>0</v>
      </c>
      <c r="Y598" s="48">
        <f t="shared" si="108"/>
        <v>0</v>
      </c>
      <c r="AA598" s="48" t="s">
        <v>510</v>
      </c>
      <c r="AB598" s="48">
        <f t="shared" si="109"/>
        <v>0</v>
      </c>
      <c r="AC598" s="48">
        <f t="shared" si="110"/>
        <v>1</v>
      </c>
      <c r="AE598" s="48" t="s">
        <v>509</v>
      </c>
      <c r="AF598" s="48">
        <f t="shared" si="111"/>
        <v>0</v>
      </c>
      <c r="AG598" s="48">
        <f t="shared" si="112"/>
        <v>0</v>
      </c>
      <c r="AI598" s="48" t="s">
        <v>504</v>
      </c>
      <c r="AJ598" s="48">
        <f t="shared" si="113"/>
        <v>0</v>
      </c>
      <c r="AK598" s="48">
        <f t="shared" si="114"/>
        <v>0</v>
      </c>
      <c r="AM598" s="48" t="s">
        <v>508</v>
      </c>
      <c r="AN598" s="48">
        <f t="shared" si="115"/>
        <v>0</v>
      </c>
      <c r="AO598" s="48">
        <f t="shared" si="116"/>
        <v>0</v>
      </c>
    </row>
    <row r="599" spans="1:41" outlineLevel="1" x14ac:dyDescent="0.2">
      <c r="A599" s="48">
        <v>7</v>
      </c>
      <c r="B599" s="48">
        <v>9</v>
      </c>
      <c r="C599" s="48" t="s">
        <v>505</v>
      </c>
      <c r="D599" s="48">
        <f t="shared" si="97"/>
        <v>7</v>
      </c>
      <c r="E599" s="48">
        <f t="shared" si="98"/>
        <v>7</v>
      </c>
      <c r="G599" s="48" t="s">
        <v>503</v>
      </c>
      <c r="H599" s="48">
        <f t="shared" si="99"/>
        <v>1</v>
      </c>
      <c r="I599" s="48">
        <f t="shared" si="100"/>
        <v>1</v>
      </c>
      <c r="K599" s="48" t="s">
        <v>501</v>
      </c>
      <c r="L599" s="48">
        <f t="shared" si="101"/>
        <v>0</v>
      </c>
      <c r="M599" s="48">
        <f t="shared" si="102"/>
        <v>0</v>
      </c>
      <c r="O599" s="48" t="s">
        <v>502</v>
      </c>
      <c r="P599" s="48">
        <f t="shared" si="103"/>
        <v>0</v>
      </c>
      <c r="Q599" s="48">
        <f t="shared" si="104"/>
        <v>0</v>
      </c>
      <c r="S599" s="48" t="s">
        <v>507</v>
      </c>
      <c r="T599" s="48">
        <f t="shared" si="105"/>
        <v>0</v>
      </c>
      <c r="U599" s="48">
        <f t="shared" si="106"/>
        <v>1</v>
      </c>
      <c r="W599" s="48" t="s">
        <v>506</v>
      </c>
      <c r="X599" s="48">
        <f t="shared" si="107"/>
        <v>0</v>
      </c>
      <c r="Y599" s="48">
        <f t="shared" si="108"/>
        <v>0</v>
      </c>
      <c r="AA599" s="48" t="s">
        <v>510</v>
      </c>
      <c r="AB599" s="48">
        <f t="shared" si="109"/>
        <v>0</v>
      </c>
      <c r="AC599" s="48">
        <f t="shared" si="110"/>
        <v>0</v>
      </c>
      <c r="AE599" s="48" t="s">
        <v>509</v>
      </c>
      <c r="AF599" s="48">
        <f t="shared" si="111"/>
        <v>1</v>
      </c>
      <c r="AG599" s="48">
        <f t="shared" si="112"/>
        <v>0</v>
      </c>
      <c r="AI599" s="48" t="s">
        <v>504</v>
      </c>
      <c r="AJ599" s="48">
        <f t="shared" si="113"/>
        <v>0</v>
      </c>
      <c r="AK599" s="48">
        <f t="shared" si="114"/>
        <v>0</v>
      </c>
      <c r="AM599" s="48" t="s">
        <v>508</v>
      </c>
      <c r="AN599" s="48">
        <f t="shared" si="115"/>
        <v>0</v>
      </c>
      <c r="AO599" s="48">
        <f t="shared" si="116"/>
        <v>0</v>
      </c>
    </row>
    <row r="600" spans="1:41" outlineLevel="1" x14ac:dyDescent="0.2">
      <c r="A600" s="48">
        <v>7</v>
      </c>
      <c r="B600" s="48">
        <v>10</v>
      </c>
      <c r="C600" s="48" t="s">
        <v>505</v>
      </c>
      <c r="D600" s="48">
        <f t="shared" si="97"/>
        <v>6</v>
      </c>
      <c r="E600" s="48">
        <f t="shared" si="98"/>
        <v>7</v>
      </c>
      <c r="G600" s="48" t="s">
        <v>503</v>
      </c>
      <c r="H600" s="48">
        <f t="shared" si="99"/>
        <v>1</v>
      </c>
      <c r="I600" s="48">
        <f t="shared" si="100"/>
        <v>1</v>
      </c>
      <c r="K600" s="48" t="s">
        <v>501</v>
      </c>
      <c r="L600" s="48">
        <f t="shared" si="101"/>
        <v>0</v>
      </c>
      <c r="M600" s="48">
        <f t="shared" si="102"/>
        <v>0</v>
      </c>
      <c r="O600" s="48" t="s">
        <v>502</v>
      </c>
      <c r="P600" s="48">
        <f t="shared" si="103"/>
        <v>0</v>
      </c>
      <c r="Q600" s="48">
        <f t="shared" si="104"/>
        <v>0</v>
      </c>
      <c r="S600" s="48" t="s">
        <v>507</v>
      </c>
      <c r="T600" s="48">
        <f t="shared" si="105"/>
        <v>2</v>
      </c>
      <c r="U600" s="48">
        <f t="shared" si="106"/>
        <v>1</v>
      </c>
      <c r="W600" s="48" t="s">
        <v>506</v>
      </c>
      <c r="X600" s="48">
        <f t="shared" si="107"/>
        <v>0</v>
      </c>
      <c r="Y600" s="48">
        <f t="shared" si="108"/>
        <v>0</v>
      </c>
      <c r="AA600" s="48" t="s">
        <v>510</v>
      </c>
      <c r="AB600" s="48">
        <f t="shared" si="109"/>
        <v>0</v>
      </c>
      <c r="AC600" s="48">
        <f t="shared" si="110"/>
        <v>0</v>
      </c>
      <c r="AE600" s="48" t="s">
        <v>509</v>
      </c>
      <c r="AF600" s="48">
        <f t="shared" si="111"/>
        <v>0</v>
      </c>
      <c r="AG600" s="48">
        <f t="shared" si="112"/>
        <v>1</v>
      </c>
      <c r="AI600" s="48" t="s">
        <v>504</v>
      </c>
      <c r="AJ600" s="48">
        <f t="shared" si="113"/>
        <v>0</v>
      </c>
      <c r="AK600" s="48">
        <f t="shared" si="114"/>
        <v>0</v>
      </c>
      <c r="AM600" s="48" t="s">
        <v>508</v>
      </c>
      <c r="AN600" s="48">
        <f t="shared" si="115"/>
        <v>0</v>
      </c>
      <c r="AO600" s="48">
        <f t="shared" si="116"/>
        <v>0</v>
      </c>
    </row>
    <row r="601" spans="1:41" outlineLevel="1" x14ac:dyDescent="0.2">
      <c r="A601" s="48">
        <v>7</v>
      </c>
      <c r="B601" s="48">
        <v>11</v>
      </c>
      <c r="C601" s="48" t="s">
        <v>505</v>
      </c>
      <c r="D601" s="48">
        <f t="shared" si="97"/>
        <v>6</v>
      </c>
      <c r="E601" s="48">
        <f t="shared" si="98"/>
        <v>5</v>
      </c>
      <c r="G601" s="48" t="s">
        <v>503</v>
      </c>
      <c r="H601" s="48">
        <f t="shared" si="99"/>
        <v>2</v>
      </c>
      <c r="I601" s="48">
        <f t="shared" si="100"/>
        <v>2</v>
      </c>
      <c r="K601" s="48" t="s">
        <v>501</v>
      </c>
      <c r="L601" s="48">
        <f t="shared" si="101"/>
        <v>0</v>
      </c>
      <c r="M601" s="48">
        <f t="shared" si="102"/>
        <v>0</v>
      </c>
      <c r="O601" s="48" t="s">
        <v>502</v>
      </c>
      <c r="P601" s="48">
        <f t="shared" si="103"/>
        <v>0</v>
      </c>
      <c r="Q601" s="48">
        <f t="shared" si="104"/>
        <v>0</v>
      </c>
      <c r="S601" s="48" t="s">
        <v>507</v>
      </c>
      <c r="T601" s="48">
        <f t="shared" si="105"/>
        <v>2</v>
      </c>
      <c r="U601" s="48">
        <f t="shared" si="106"/>
        <v>2</v>
      </c>
      <c r="W601" s="48" t="s">
        <v>506</v>
      </c>
      <c r="X601" s="48">
        <f t="shared" si="107"/>
        <v>0</v>
      </c>
      <c r="Y601" s="48">
        <f t="shared" si="108"/>
        <v>0</v>
      </c>
      <c r="AA601" s="48" t="s">
        <v>510</v>
      </c>
      <c r="AB601" s="48">
        <f t="shared" si="109"/>
        <v>0</v>
      </c>
      <c r="AC601" s="48">
        <f t="shared" si="110"/>
        <v>0</v>
      </c>
      <c r="AE601" s="48" t="s">
        <v>509</v>
      </c>
      <c r="AF601" s="48">
        <f t="shared" si="111"/>
        <v>0</v>
      </c>
      <c r="AG601" s="48">
        <f t="shared" si="112"/>
        <v>0</v>
      </c>
      <c r="AI601" s="48" t="s">
        <v>504</v>
      </c>
      <c r="AJ601" s="48">
        <f t="shared" si="113"/>
        <v>0</v>
      </c>
      <c r="AK601" s="48">
        <f t="shared" si="114"/>
        <v>0</v>
      </c>
      <c r="AM601" s="48" t="s">
        <v>508</v>
      </c>
      <c r="AN601" s="48">
        <f t="shared" si="115"/>
        <v>0</v>
      </c>
      <c r="AO601" s="48">
        <f t="shared" si="116"/>
        <v>0</v>
      </c>
    </row>
    <row r="602" spans="1:41" outlineLevel="1" x14ac:dyDescent="0.2">
      <c r="A602" s="48">
        <v>7</v>
      </c>
      <c r="B602" s="48">
        <v>12</v>
      </c>
      <c r="C602" s="48" t="s">
        <v>505</v>
      </c>
      <c r="D602" s="48">
        <f t="shared" si="97"/>
        <v>6</v>
      </c>
      <c r="E602" s="48">
        <f t="shared" si="98"/>
        <v>6</v>
      </c>
      <c r="G602" s="48" t="s">
        <v>503</v>
      </c>
      <c r="H602" s="48">
        <f t="shared" si="99"/>
        <v>1</v>
      </c>
      <c r="I602" s="48">
        <f t="shared" si="100"/>
        <v>1</v>
      </c>
      <c r="K602" s="48" t="s">
        <v>501</v>
      </c>
      <c r="L602" s="48">
        <f t="shared" si="101"/>
        <v>0</v>
      </c>
      <c r="M602" s="48">
        <f t="shared" si="102"/>
        <v>0</v>
      </c>
      <c r="O602" s="48" t="s">
        <v>502</v>
      </c>
      <c r="P602" s="48">
        <f t="shared" si="103"/>
        <v>0</v>
      </c>
      <c r="Q602" s="48">
        <f t="shared" si="104"/>
        <v>0</v>
      </c>
      <c r="S602" s="48" t="s">
        <v>507</v>
      </c>
      <c r="T602" s="48">
        <f t="shared" si="105"/>
        <v>0</v>
      </c>
      <c r="U602" s="48">
        <f t="shared" si="106"/>
        <v>1</v>
      </c>
      <c r="W602" s="48" t="s">
        <v>506</v>
      </c>
      <c r="X602" s="48">
        <f t="shared" si="107"/>
        <v>1</v>
      </c>
      <c r="Y602" s="48">
        <f t="shared" si="108"/>
        <v>1</v>
      </c>
      <c r="AA602" s="48" t="s">
        <v>510</v>
      </c>
      <c r="AB602" s="48">
        <f t="shared" si="109"/>
        <v>0</v>
      </c>
      <c r="AC602" s="48">
        <f t="shared" si="110"/>
        <v>0</v>
      </c>
      <c r="AE602" s="48" t="s">
        <v>509</v>
      </c>
      <c r="AF602" s="48">
        <f t="shared" si="111"/>
        <v>0</v>
      </c>
      <c r="AG602" s="48">
        <f t="shared" si="112"/>
        <v>0</v>
      </c>
      <c r="AI602" s="48" t="s">
        <v>504</v>
      </c>
      <c r="AJ602" s="48">
        <f t="shared" si="113"/>
        <v>0</v>
      </c>
      <c r="AK602" s="48">
        <f t="shared" si="114"/>
        <v>0</v>
      </c>
      <c r="AM602" s="48" t="s">
        <v>508</v>
      </c>
      <c r="AN602" s="48">
        <f t="shared" si="115"/>
        <v>0</v>
      </c>
      <c r="AO602" s="48">
        <f t="shared" si="116"/>
        <v>0</v>
      </c>
    </row>
    <row r="603" spans="1:41" outlineLevel="1" x14ac:dyDescent="0.2">
      <c r="A603" s="48">
        <v>7</v>
      </c>
      <c r="B603" s="48">
        <v>13</v>
      </c>
      <c r="C603" s="48" t="s">
        <v>505</v>
      </c>
      <c r="D603" s="48">
        <f t="shared" si="97"/>
        <v>5</v>
      </c>
      <c r="E603" s="48">
        <f t="shared" si="98"/>
        <v>6</v>
      </c>
      <c r="G603" s="48" t="s">
        <v>503</v>
      </c>
      <c r="H603" s="48">
        <f t="shared" si="99"/>
        <v>1</v>
      </c>
      <c r="I603" s="48">
        <f t="shared" si="100"/>
        <v>1</v>
      </c>
      <c r="K603" s="48" t="s">
        <v>501</v>
      </c>
      <c r="L603" s="48">
        <f t="shared" si="101"/>
        <v>0</v>
      </c>
      <c r="M603" s="48">
        <f t="shared" si="102"/>
        <v>0</v>
      </c>
      <c r="O603" s="48" t="s">
        <v>502</v>
      </c>
      <c r="P603" s="48">
        <f t="shared" si="103"/>
        <v>1</v>
      </c>
      <c r="Q603" s="48">
        <f t="shared" si="104"/>
        <v>1</v>
      </c>
      <c r="S603" s="48" t="s">
        <v>507</v>
      </c>
      <c r="T603" s="48">
        <f t="shared" si="105"/>
        <v>1</v>
      </c>
      <c r="U603" s="48">
        <f t="shared" si="106"/>
        <v>1</v>
      </c>
      <c r="W603" s="48" t="s">
        <v>506</v>
      </c>
      <c r="X603" s="48">
        <f t="shared" si="107"/>
        <v>1</v>
      </c>
      <c r="Y603" s="48">
        <f t="shared" si="108"/>
        <v>1</v>
      </c>
      <c r="AA603" s="48" t="s">
        <v>510</v>
      </c>
      <c r="AB603" s="48">
        <f t="shared" si="109"/>
        <v>0</v>
      </c>
      <c r="AC603" s="48">
        <f t="shared" si="110"/>
        <v>0</v>
      </c>
      <c r="AE603" s="48" t="s">
        <v>509</v>
      </c>
      <c r="AF603" s="48">
        <f t="shared" si="111"/>
        <v>0</v>
      </c>
      <c r="AG603" s="48">
        <f t="shared" si="112"/>
        <v>0</v>
      </c>
      <c r="AI603" s="48" t="s">
        <v>504</v>
      </c>
      <c r="AJ603" s="48">
        <f t="shared" si="113"/>
        <v>1</v>
      </c>
      <c r="AK603" s="48">
        <f t="shared" si="114"/>
        <v>0</v>
      </c>
      <c r="AM603" s="48" t="s">
        <v>508</v>
      </c>
      <c r="AN603" s="48">
        <f t="shared" si="115"/>
        <v>0</v>
      </c>
      <c r="AO603" s="48">
        <f t="shared" si="116"/>
        <v>0</v>
      </c>
    </row>
    <row r="604" spans="1:41" outlineLevel="1" x14ac:dyDescent="0.2">
      <c r="A604" s="48">
        <v>7</v>
      </c>
      <c r="B604" s="48">
        <v>14</v>
      </c>
      <c r="C604" s="48" t="s">
        <v>505</v>
      </c>
      <c r="D604" s="48">
        <f t="shared" si="97"/>
        <v>6</v>
      </c>
      <c r="E604" s="48">
        <f t="shared" si="98"/>
        <v>5</v>
      </c>
      <c r="G604" s="48" t="s">
        <v>503</v>
      </c>
      <c r="H604" s="48">
        <f t="shared" si="99"/>
        <v>2</v>
      </c>
      <c r="I604" s="48">
        <f t="shared" si="100"/>
        <v>2</v>
      </c>
      <c r="K604" s="48" t="s">
        <v>501</v>
      </c>
      <c r="L604" s="48">
        <f t="shared" si="101"/>
        <v>0</v>
      </c>
      <c r="M604" s="48">
        <f t="shared" si="102"/>
        <v>0</v>
      </c>
      <c r="O604" s="48" t="s">
        <v>502</v>
      </c>
      <c r="P604" s="48">
        <f t="shared" si="103"/>
        <v>0</v>
      </c>
      <c r="Q604" s="48">
        <f t="shared" si="104"/>
        <v>0</v>
      </c>
      <c r="S604" s="48" t="s">
        <v>507</v>
      </c>
      <c r="T604" s="48">
        <f t="shared" si="105"/>
        <v>2</v>
      </c>
      <c r="U604" s="48">
        <f t="shared" si="106"/>
        <v>2</v>
      </c>
      <c r="W604" s="48" t="s">
        <v>506</v>
      </c>
      <c r="X604" s="48">
        <f t="shared" si="107"/>
        <v>0</v>
      </c>
      <c r="Y604" s="48">
        <f t="shared" si="108"/>
        <v>0</v>
      </c>
      <c r="AA604" s="48" t="s">
        <v>510</v>
      </c>
      <c r="AB604" s="48">
        <f t="shared" si="109"/>
        <v>0</v>
      </c>
      <c r="AC604" s="48">
        <f t="shared" si="110"/>
        <v>0</v>
      </c>
      <c r="AE604" s="48" t="s">
        <v>509</v>
      </c>
      <c r="AF604" s="48">
        <f t="shared" si="111"/>
        <v>0</v>
      </c>
      <c r="AG604" s="48">
        <f t="shared" si="112"/>
        <v>0</v>
      </c>
      <c r="AI604" s="48" t="s">
        <v>504</v>
      </c>
      <c r="AJ604" s="48">
        <f t="shared" si="113"/>
        <v>0</v>
      </c>
      <c r="AK604" s="48">
        <f t="shared" si="114"/>
        <v>1</v>
      </c>
      <c r="AM604" s="48" t="s">
        <v>508</v>
      </c>
      <c r="AN604" s="48">
        <f t="shared" si="115"/>
        <v>0</v>
      </c>
      <c r="AO604" s="48">
        <f t="shared" si="116"/>
        <v>0</v>
      </c>
    </row>
    <row r="605" spans="1:41" outlineLevel="1" x14ac:dyDescent="0.2">
      <c r="A605" s="48">
        <v>7</v>
      </c>
      <c r="B605" s="48">
        <v>15</v>
      </c>
      <c r="C605" s="48" t="s">
        <v>505</v>
      </c>
      <c r="D605" s="48">
        <f t="shared" si="97"/>
        <v>6</v>
      </c>
      <c r="E605" s="48">
        <f t="shared" si="98"/>
        <v>6</v>
      </c>
      <c r="G605" s="48" t="s">
        <v>503</v>
      </c>
      <c r="H605" s="48">
        <f t="shared" si="99"/>
        <v>1</v>
      </c>
      <c r="I605" s="48">
        <f t="shared" si="100"/>
        <v>1</v>
      </c>
      <c r="K605" s="48" t="s">
        <v>501</v>
      </c>
      <c r="L605" s="48">
        <f t="shared" si="101"/>
        <v>0</v>
      </c>
      <c r="M605" s="48">
        <f t="shared" si="102"/>
        <v>0</v>
      </c>
      <c r="O605" s="48" t="s">
        <v>502</v>
      </c>
      <c r="P605" s="48">
        <f t="shared" si="103"/>
        <v>0</v>
      </c>
      <c r="Q605" s="48">
        <f t="shared" si="104"/>
        <v>0</v>
      </c>
      <c r="S605" s="48" t="s">
        <v>507</v>
      </c>
      <c r="T605" s="48">
        <f t="shared" si="105"/>
        <v>0</v>
      </c>
      <c r="U605" s="48">
        <f t="shared" si="106"/>
        <v>0</v>
      </c>
      <c r="W605" s="48" t="s">
        <v>506</v>
      </c>
      <c r="X605" s="48">
        <f t="shared" si="107"/>
        <v>1</v>
      </c>
      <c r="Y605" s="48">
        <f t="shared" si="108"/>
        <v>1</v>
      </c>
      <c r="AA605" s="48" t="s">
        <v>510</v>
      </c>
      <c r="AB605" s="48">
        <f t="shared" si="109"/>
        <v>0</v>
      </c>
      <c r="AC605" s="48">
        <f t="shared" si="110"/>
        <v>0</v>
      </c>
      <c r="AE605" s="48" t="s">
        <v>509</v>
      </c>
      <c r="AF605" s="48">
        <f t="shared" si="111"/>
        <v>0</v>
      </c>
      <c r="AG605" s="48">
        <f t="shared" si="112"/>
        <v>0</v>
      </c>
      <c r="AI605" s="48" t="s">
        <v>504</v>
      </c>
      <c r="AJ605" s="48">
        <f t="shared" si="113"/>
        <v>0</v>
      </c>
      <c r="AK605" s="48">
        <f t="shared" si="114"/>
        <v>0</v>
      </c>
      <c r="AM605" s="48" t="s">
        <v>508</v>
      </c>
      <c r="AN605" s="48">
        <f t="shared" si="115"/>
        <v>0</v>
      </c>
      <c r="AO605" s="48">
        <f t="shared" si="116"/>
        <v>0</v>
      </c>
    </row>
    <row r="606" spans="1:41" outlineLevel="1" x14ac:dyDescent="0.2">
      <c r="A606" s="48">
        <v>7</v>
      </c>
      <c r="B606" s="48">
        <v>16</v>
      </c>
      <c r="C606" s="48" t="s">
        <v>505</v>
      </c>
      <c r="D606" s="48">
        <f t="shared" si="97"/>
        <v>6</v>
      </c>
      <c r="E606" s="48">
        <f t="shared" si="98"/>
        <v>6</v>
      </c>
      <c r="G606" s="48" t="s">
        <v>503</v>
      </c>
      <c r="H606" s="48">
        <f t="shared" si="99"/>
        <v>1</v>
      </c>
      <c r="I606" s="48">
        <f t="shared" si="100"/>
        <v>1</v>
      </c>
      <c r="K606" s="48" t="s">
        <v>501</v>
      </c>
      <c r="L606" s="48">
        <f t="shared" si="101"/>
        <v>0</v>
      </c>
      <c r="M606" s="48">
        <f t="shared" si="102"/>
        <v>0</v>
      </c>
      <c r="O606" s="48" t="s">
        <v>502</v>
      </c>
      <c r="P606" s="48">
        <f t="shared" si="103"/>
        <v>1</v>
      </c>
      <c r="Q606" s="48">
        <f t="shared" si="104"/>
        <v>1</v>
      </c>
      <c r="S606" s="48" t="s">
        <v>507</v>
      </c>
      <c r="T606" s="48">
        <f t="shared" si="105"/>
        <v>2</v>
      </c>
      <c r="U606" s="48">
        <f t="shared" si="106"/>
        <v>2</v>
      </c>
      <c r="W606" s="48" t="s">
        <v>506</v>
      </c>
      <c r="X606" s="48">
        <f t="shared" si="107"/>
        <v>0</v>
      </c>
      <c r="Y606" s="48">
        <f t="shared" si="108"/>
        <v>0</v>
      </c>
      <c r="AA606" s="48" t="s">
        <v>510</v>
      </c>
      <c r="AB606" s="48">
        <f t="shared" si="109"/>
        <v>0</v>
      </c>
      <c r="AC606" s="48">
        <f t="shared" si="110"/>
        <v>0</v>
      </c>
      <c r="AE606" s="48" t="s">
        <v>509</v>
      </c>
      <c r="AF606" s="48">
        <f t="shared" si="111"/>
        <v>0</v>
      </c>
      <c r="AG606" s="48">
        <f t="shared" si="112"/>
        <v>0</v>
      </c>
      <c r="AI606" s="48" t="s">
        <v>504</v>
      </c>
      <c r="AJ606" s="48">
        <f t="shared" si="113"/>
        <v>0</v>
      </c>
      <c r="AK606" s="48">
        <f t="shared" si="114"/>
        <v>0</v>
      </c>
      <c r="AM606" s="48" t="s">
        <v>508</v>
      </c>
      <c r="AN606" s="48">
        <f t="shared" si="115"/>
        <v>0</v>
      </c>
      <c r="AO606" s="48">
        <f t="shared" si="116"/>
        <v>0</v>
      </c>
    </row>
    <row r="607" spans="1:41" outlineLevel="1" x14ac:dyDescent="0.2">
      <c r="A607" s="48">
        <v>7</v>
      </c>
      <c r="B607" s="48">
        <v>17</v>
      </c>
      <c r="C607" s="48" t="s">
        <v>505</v>
      </c>
      <c r="D607" s="48">
        <f t="shared" si="97"/>
        <v>7</v>
      </c>
      <c r="E607" s="48">
        <f t="shared" si="98"/>
        <v>5</v>
      </c>
      <c r="G607" s="48" t="s">
        <v>503</v>
      </c>
      <c r="H607" s="48">
        <f t="shared" si="99"/>
        <v>2</v>
      </c>
      <c r="I607" s="48">
        <f t="shared" si="100"/>
        <v>1</v>
      </c>
      <c r="K607" s="48" t="s">
        <v>501</v>
      </c>
      <c r="L607" s="48">
        <f t="shared" si="101"/>
        <v>0</v>
      </c>
      <c r="M607" s="48">
        <f t="shared" si="102"/>
        <v>0</v>
      </c>
      <c r="O607" s="48" t="s">
        <v>502</v>
      </c>
      <c r="P607" s="48">
        <f t="shared" si="103"/>
        <v>0</v>
      </c>
      <c r="Q607" s="48">
        <f t="shared" si="104"/>
        <v>0</v>
      </c>
      <c r="S607" s="48" t="s">
        <v>507</v>
      </c>
      <c r="T607" s="48">
        <f t="shared" si="105"/>
        <v>1</v>
      </c>
      <c r="U607" s="48">
        <f t="shared" si="106"/>
        <v>1</v>
      </c>
      <c r="W607" s="48" t="s">
        <v>506</v>
      </c>
      <c r="X607" s="48">
        <f t="shared" si="107"/>
        <v>0</v>
      </c>
      <c r="Y607" s="48">
        <f t="shared" si="108"/>
        <v>0</v>
      </c>
      <c r="AA607" s="48" t="s">
        <v>510</v>
      </c>
      <c r="AB607" s="48">
        <f t="shared" si="109"/>
        <v>0</v>
      </c>
      <c r="AC607" s="48">
        <f t="shared" si="110"/>
        <v>0</v>
      </c>
      <c r="AE607" s="48" t="s">
        <v>509</v>
      </c>
      <c r="AF607" s="48">
        <f t="shared" si="111"/>
        <v>0</v>
      </c>
      <c r="AG607" s="48">
        <f t="shared" si="112"/>
        <v>0</v>
      </c>
      <c r="AI607" s="48" t="s">
        <v>504</v>
      </c>
      <c r="AJ607" s="48">
        <f t="shared" si="113"/>
        <v>0</v>
      </c>
      <c r="AK607" s="48">
        <f t="shared" si="114"/>
        <v>0</v>
      </c>
      <c r="AM607" s="48" t="s">
        <v>508</v>
      </c>
      <c r="AN607" s="48">
        <f t="shared" si="115"/>
        <v>0</v>
      </c>
      <c r="AO607" s="48">
        <f t="shared" si="116"/>
        <v>0</v>
      </c>
    </row>
    <row r="608" spans="1:41" outlineLevel="1" x14ac:dyDescent="0.2">
      <c r="A608" s="48">
        <v>7</v>
      </c>
      <c r="B608" s="48">
        <v>18</v>
      </c>
      <c r="C608" s="48" t="s">
        <v>505</v>
      </c>
      <c r="D608" s="48">
        <f t="shared" si="97"/>
        <v>6</v>
      </c>
      <c r="E608" s="48">
        <f t="shared" si="98"/>
        <v>5</v>
      </c>
      <c r="G608" s="48" t="s">
        <v>503</v>
      </c>
      <c r="H608" s="48">
        <f t="shared" si="99"/>
        <v>1</v>
      </c>
      <c r="I608" s="48">
        <f t="shared" si="100"/>
        <v>2</v>
      </c>
      <c r="K608" s="48" t="s">
        <v>501</v>
      </c>
      <c r="L608" s="48">
        <f t="shared" si="101"/>
        <v>0</v>
      </c>
      <c r="M608" s="48">
        <f t="shared" si="102"/>
        <v>0</v>
      </c>
      <c r="O608" s="48" t="s">
        <v>502</v>
      </c>
      <c r="P608" s="48">
        <f t="shared" si="103"/>
        <v>0</v>
      </c>
      <c r="Q608" s="48">
        <f t="shared" si="104"/>
        <v>0</v>
      </c>
      <c r="S608" s="48" t="s">
        <v>507</v>
      </c>
      <c r="T608" s="48">
        <f t="shared" si="105"/>
        <v>0</v>
      </c>
      <c r="U608" s="48">
        <f t="shared" si="106"/>
        <v>0</v>
      </c>
      <c r="W608" s="48" t="s">
        <v>506</v>
      </c>
      <c r="X608" s="48">
        <f t="shared" si="107"/>
        <v>0</v>
      </c>
      <c r="Y608" s="48">
        <f t="shared" si="108"/>
        <v>0</v>
      </c>
      <c r="AA608" s="48" t="s">
        <v>510</v>
      </c>
      <c r="AB608" s="48">
        <f t="shared" si="109"/>
        <v>0</v>
      </c>
      <c r="AC608" s="48">
        <f t="shared" si="110"/>
        <v>0</v>
      </c>
      <c r="AE608" s="48" t="s">
        <v>509</v>
      </c>
      <c r="AF608" s="48">
        <f t="shared" si="111"/>
        <v>0</v>
      </c>
      <c r="AG608" s="48">
        <f t="shared" si="112"/>
        <v>0</v>
      </c>
      <c r="AI608" s="48" t="s">
        <v>504</v>
      </c>
      <c r="AJ608" s="48">
        <f t="shared" si="113"/>
        <v>0</v>
      </c>
      <c r="AK608" s="48">
        <f t="shared" si="114"/>
        <v>0</v>
      </c>
      <c r="AM608" s="48" t="s">
        <v>508</v>
      </c>
      <c r="AN608" s="48">
        <f t="shared" si="115"/>
        <v>0</v>
      </c>
      <c r="AO608" s="48">
        <f t="shared" si="116"/>
        <v>0</v>
      </c>
    </row>
    <row r="609" spans="1:41" outlineLevel="1" x14ac:dyDescent="0.2">
      <c r="A609" s="48">
        <v>7</v>
      </c>
      <c r="B609" s="48">
        <v>19</v>
      </c>
      <c r="C609" s="48" t="s">
        <v>505</v>
      </c>
      <c r="D609" s="48">
        <f t="shared" si="97"/>
        <v>5</v>
      </c>
      <c r="E609" s="48">
        <f t="shared" si="98"/>
        <v>5</v>
      </c>
      <c r="G609" s="48" t="s">
        <v>503</v>
      </c>
      <c r="H609" s="48">
        <f t="shared" si="99"/>
        <v>1</v>
      </c>
      <c r="I609" s="48">
        <f t="shared" si="100"/>
        <v>1</v>
      </c>
      <c r="K609" s="48" t="s">
        <v>501</v>
      </c>
      <c r="L609" s="48">
        <f t="shared" si="101"/>
        <v>0</v>
      </c>
      <c r="M609" s="48">
        <f t="shared" si="102"/>
        <v>0</v>
      </c>
      <c r="O609" s="48" t="s">
        <v>502</v>
      </c>
      <c r="P609" s="48">
        <f t="shared" si="103"/>
        <v>0</v>
      </c>
      <c r="Q609" s="48">
        <f t="shared" si="104"/>
        <v>0</v>
      </c>
      <c r="S609" s="48" t="s">
        <v>507</v>
      </c>
      <c r="T609" s="48">
        <f t="shared" si="105"/>
        <v>0</v>
      </c>
      <c r="U609" s="48">
        <f t="shared" si="106"/>
        <v>0</v>
      </c>
      <c r="W609" s="48" t="s">
        <v>506</v>
      </c>
      <c r="X609" s="48">
        <f t="shared" si="107"/>
        <v>0</v>
      </c>
      <c r="Y609" s="48">
        <f t="shared" si="108"/>
        <v>0</v>
      </c>
      <c r="AA609" s="48" t="s">
        <v>510</v>
      </c>
      <c r="AB609" s="48">
        <f t="shared" si="109"/>
        <v>0</v>
      </c>
      <c r="AC609" s="48">
        <f t="shared" si="110"/>
        <v>0</v>
      </c>
      <c r="AE609" s="48" t="s">
        <v>509</v>
      </c>
      <c r="AF609" s="48">
        <f t="shared" si="111"/>
        <v>0</v>
      </c>
      <c r="AG609" s="48">
        <f t="shared" si="112"/>
        <v>0</v>
      </c>
      <c r="AI609" s="48" t="s">
        <v>504</v>
      </c>
      <c r="AJ609" s="48">
        <f t="shared" si="113"/>
        <v>0</v>
      </c>
      <c r="AK609" s="48">
        <f t="shared" si="114"/>
        <v>0</v>
      </c>
      <c r="AM609" s="48" t="s">
        <v>508</v>
      </c>
      <c r="AN609" s="48">
        <f t="shared" si="115"/>
        <v>1</v>
      </c>
      <c r="AO609" s="48">
        <f t="shared" si="116"/>
        <v>0</v>
      </c>
    </row>
    <row r="610" spans="1:41" outlineLevel="1" x14ac:dyDescent="0.2">
      <c r="A610" s="48">
        <v>7</v>
      </c>
      <c r="B610" s="48">
        <v>20</v>
      </c>
      <c r="C610" s="48" t="s">
        <v>505</v>
      </c>
      <c r="D610" s="48">
        <f t="shared" si="97"/>
        <v>5</v>
      </c>
      <c r="E610" s="48">
        <f t="shared" si="98"/>
        <v>5</v>
      </c>
      <c r="G610" s="48" t="s">
        <v>503</v>
      </c>
      <c r="H610" s="48">
        <f t="shared" si="99"/>
        <v>1</v>
      </c>
      <c r="I610" s="48">
        <f t="shared" si="100"/>
        <v>1</v>
      </c>
      <c r="K610" s="48" t="s">
        <v>501</v>
      </c>
      <c r="L610" s="48">
        <f t="shared" si="101"/>
        <v>0</v>
      </c>
      <c r="M610" s="48">
        <f t="shared" si="102"/>
        <v>0</v>
      </c>
      <c r="O610" s="48" t="s">
        <v>502</v>
      </c>
      <c r="P610" s="48">
        <f t="shared" si="103"/>
        <v>0</v>
      </c>
      <c r="Q610" s="48">
        <f t="shared" si="104"/>
        <v>0</v>
      </c>
      <c r="S610" s="48" t="s">
        <v>507</v>
      </c>
      <c r="T610" s="48">
        <f t="shared" si="105"/>
        <v>0</v>
      </c>
      <c r="U610" s="48">
        <f t="shared" si="106"/>
        <v>0</v>
      </c>
      <c r="W610" s="48" t="s">
        <v>506</v>
      </c>
      <c r="X610" s="48">
        <f t="shared" si="107"/>
        <v>0</v>
      </c>
      <c r="Y610" s="48">
        <f t="shared" si="108"/>
        <v>0</v>
      </c>
      <c r="AA610" s="48" t="s">
        <v>510</v>
      </c>
      <c r="AB610" s="48">
        <f t="shared" si="109"/>
        <v>0</v>
      </c>
      <c r="AC610" s="48">
        <f t="shared" si="110"/>
        <v>0</v>
      </c>
      <c r="AE610" s="48" t="s">
        <v>509</v>
      </c>
      <c r="AF610" s="48">
        <f t="shared" si="111"/>
        <v>0</v>
      </c>
      <c r="AG610" s="48">
        <f t="shared" si="112"/>
        <v>0</v>
      </c>
      <c r="AI610" s="48" t="s">
        <v>504</v>
      </c>
      <c r="AJ610" s="48">
        <f t="shared" si="113"/>
        <v>0</v>
      </c>
      <c r="AK610" s="48">
        <f t="shared" si="114"/>
        <v>0</v>
      </c>
      <c r="AM610" s="48" t="s">
        <v>508</v>
      </c>
      <c r="AN610" s="48">
        <f t="shared" si="115"/>
        <v>0</v>
      </c>
      <c r="AO610" s="48">
        <f t="shared" si="116"/>
        <v>1</v>
      </c>
    </row>
    <row r="611" spans="1:41" outlineLevel="1" x14ac:dyDescent="0.2">
      <c r="A611" s="48">
        <v>7</v>
      </c>
      <c r="B611" s="48">
        <v>21</v>
      </c>
      <c r="C611" s="48" t="s">
        <v>505</v>
      </c>
      <c r="D611" s="48">
        <f t="shared" si="97"/>
        <v>5</v>
      </c>
      <c r="E611" s="48">
        <f t="shared" si="98"/>
        <v>5</v>
      </c>
      <c r="G611" s="48" t="s">
        <v>503</v>
      </c>
      <c r="H611" s="48">
        <f t="shared" si="99"/>
        <v>2</v>
      </c>
      <c r="I611" s="48">
        <f t="shared" si="100"/>
        <v>1</v>
      </c>
      <c r="K611" s="48" t="s">
        <v>501</v>
      </c>
      <c r="L611" s="48">
        <f t="shared" si="101"/>
        <v>0</v>
      </c>
      <c r="M611" s="48">
        <f t="shared" si="102"/>
        <v>0</v>
      </c>
      <c r="O611" s="48" t="s">
        <v>502</v>
      </c>
      <c r="P611" s="48">
        <f t="shared" si="103"/>
        <v>0</v>
      </c>
      <c r="Q611" s="48">
        <f t="shared" si="104"/>
        <v>0</v>
      </c>
      <c r="S611" s="48" t="s">
        <v>507</v>
      </c>
      <c r="T611" s="48">
        <f t="shared" si="105"/>
        <v>0</v>
      </c>
      <c r="U611" s="48">
        <f t="shared" si="106"/>
        <v>0</v>
      </c>
      <c r="W611" s="48" t="s">
        <v>506</v>
      </c>
      <c r="X611" s="48">
        <f t="shared" si="107"/>
        <v>0</v>
      </c>
      <c r="Y611" s="48">
        <f t="shared" si="108"/>
        <v>0</v>
      </c>
      <c r="AA611" s="48" t="s">
        <v>510</v>
      </c>
      <c r="AB611" s="48">
        <f t="shared" si="109"/>
        <v>0</v>
      </c>
      <c r="AC611" s="48">
        <f t="shared" si="110"/>
        <v>0</v>
      </c>
      <c r="AE611" s="48" t="s">
        <v>509</v>
      </c>
      <c r="AF611" s="48">
        <f t="shared" si="111"/>
        <v>0</v>
      </c>
      <c r="AG611" s="48">
        <f t="shared" si="112"/>
        <v>0</v>
      </c>
      <c r="AI611" s="48" t="s">
        <v>504</v>
      </c>
      <c r="AJ611" s="48">
        <f t="shared" si="113"/>
        <v>0</v>
      </c>
      <c r="AK611" s="48">
        <f t="shared" si="114"/>
        <v>0</v>
      </c>
      <c r="AM611" s="48" t="s">
        <v>508</v>
      </c>
      <c r="AN611" s="48">
        <f t="shared" si="115"/>
        <v>0</v>
      </c>
      <c r="AO611" s="48">
        <f t="shared" si="116"/>
        <v>0</v>
      </c>
    </row>
    <row r="612" spans="1:41" outlineLevel="1" x14ac:dyDescent="0.2">
      <c r="A612" s="48">
        <v>7</v>
      </c>
      <c r="B612" s="48">
        <v>22</v>
      </c>
      <c r="C612" s="48" t="s">
        <v>505</v>
      </c>
      <c r="D612" s="48">
        <f t="shared" si="97"/>
        <v>5</v>
      </c>
      <c r="E612" s="48">
        <f t="shared" si="98"/>
        <v>5</v>
      </c>
      <c r="G612" s="48" t="s">
        <v>503</v>
      </c>
      <c r="H612" s="48">
        <f t="shared" si="99"/>
        <v>1</v>
      </c>
      <c r="I612" s="48">
        <f t="shared" si="100"/>
        <v>1</v>
      </c>
      <c r="K612" s="48" t="s">
        <v>501</v>
      </c>
      <c r="L612" s="48">
        <f t="shared" si="101"/>
        <v>0</v>
      </c>
      <c r="M612" s="48">
        <f t="shared" si="102"/>
        <v>0</v>
      </c>
      <c r="O612" s="48" t="s">
        <v>502</v>
      </c>
      <c r="P612" s="48">
        <f t="shared" si="103"/>
        <v>0</v>
      </c>
      <c r="Q612" s="48">
        <f t="shared" si="104"/>
        <v>0</v>
      </c>
      <c r="S612" s="48" t="s">
        <v>507</v>
      </c>
      <c r="T612" s="48">
        <f t="shared" si="105"/>
        <v>0</v>
      </c>
      <c r="U612" s="48">
        <f t="shared" si="106"/>
        <v>0</v>
      </c>
      <c r="W612" s="48" t="s">
        <v>506</v>
      </c>
      <c r="X612" s="48">
        <f t="shared" si="107"/>
        <v>0</v>
      </c>
      <c r="Y612" s="48">
        <f t="shared" si="108"/>
        <v>0</v>
      </c>
      <c r="AA612" s="48" t="s">
        <v>510</v>
      </c>
      <c r="AB612" s="48">
        <f t="shared" si="109"/>
        <v>0</v>
      </c>
      <c r="AC612" s="48">
        <f t="shared" si="110"/>
        <v>0</v>
      </c>
      <c r="AE612" s="48" t="s">
        <v>509</v>
      </c>
      <c r="AF612" s="48">
        <f t="shared" si="111"/>
        <v>0</v>
      </c>
      <c r="AG612" s="48">
        <f t="shared" si="112"/>
        <v>0</v>
      </c>
      <c r="AI612" s="48" t="s">
        <v>504</v>
      </c>
      <c r="AJ612" s="48">
        <f t="shared" si="113"/>
        <v>0</v>
      </c>
      <c r="AK612" s="48">
        <f t="shared" si="114"/>
        <v>0</v>
      </c>
      <c r="AM612" s="48" t="s">
        <v>508</v>
      </c>
      <c r="AN612" s="48">
        <f t="shared" si="115"/>
        <v>0</v>
      </c>
      <c r="AO612" s="48">
        <f t="shared" si="116"/>
        <v>0</v>
      </c>
    </row>
    <row r="613" spans="1:41" outlineLevel="1" x14ac:dyDescent="0.2">
      <c r="A613" s="48">
        <v>7</v>
      </c>
      <c r="B613" s="48">
        <v>23</v>
      </c>
      <c r="C613" s="48" t="s">
        <v>505</v>
      </c>
      <c r="D613" s="48">
        <f t="shared" si="97"/>
        <v>5</v>
      </c>
      <c r="E613" s="48">
        <f>D443+SUMIFS($L$5:$L$270,$B$5:$B$270,C613,$E$5:$E$270,"*"&amp;$A613&amp;"*",$F$5:$F$270,"&lt;="&amp;$B613,$F$5:$F$270,"&gt;"&amp;$B613-1)</f>
        <v>5</v>
      </c>
      <c r="G613" s="48" t="s">
        <v>503</v>
      </c>
      <c r="H613" s="48">
        <f t="shared" si="99"/>
        <v>1</v>
      </c>
      <c r="I613" s="48">
        <f t="shared" si="100"/>
        <v>1</v>
      </c>
      <c r="K613" s="48" t="s">
        <v>501</v>
      </c>
      <c r="L613" s="48">
        <f t="shared" si="101"/>
        <v>0</v>
      </c>
      <c r="M613" s="48">
        <f t="shared" si="102"/>
        <v>0</v>
      </c>
      <c r="O613" s="48" t="s">
        <v>502</v>
      </c>
      <c r="P613" s="48">
        <f t="shared" si="103"/>
        <v>0</v>
      </c>
      <c r="Q613" s="48">
        <f t="shared" si="104"/>
        <v>0</v>
      </c>
      <c r="S613" s="48" t="s">
        <v>507</v>
      </c>
      <c r="T613" s="48">
        <f t="shared" si="105"/>
        <v>0</v>
      </c>
      <c r="U613" s="48">
        <f t="shared" si="106"/>
        <v>0</v>
      </c>
      <c r="W613" s="48" t="s">
        <v>506</v>
      </c>
      <c r="X613" s="48">
        <f t="shared" si="107"/>
        <v>0</v>
      </c>
      <c r="Y613" s="48">
        <f t="shared" si="108"/>
        <v>0</v>
      </c>
      <c r="AA613" s="48" t="s">
        <v>510</v>
      </c>
      <c r="AB613" s="48">
        <f t="shared" si="109"/>
        <v>0</v>
      </c>
      <c r="AC613" s="48">
        <f t="shared" si="110"/>
        <v>0</v>
      </c>
      <c r="AE613" s="48" t="s">
        <v>509</v>
      </c>
      <c r="AF613" s="48">
        <f t="shared" si="111"/>
        <v>0</v>
      </c>
      <c r="AG613" s="48">
        <f t="shared" si="112"/>
        <v>0</v>
      </c>
      <c r="AI613" s="48" t="s">
        <v>504</v>
      </c>
      <c r="AJ613" s="48">
        <f t="shared" si="113"/>
        <v>0</v>
      </c>
      <c r="AK613" s="48">
        <f t="shared" si="114"/>
        <v>0</v>
      </c>
      <c r="AM613" s="48" t="s">
        <v>508</v>
      </c>
      <c r="AN613" s="48">
        <f t="shared" si="115"/>
        <v>0</v>
      </c>
      <c r="AO613" s="48">
        <f t="shared" si="116"/>
        <v>0</v>
      </c>
    </row>
  </sheetData>
  <sortState ref="A5:J42">
    <sortCondition ref="E5:E42"/>
  </sortState>
  <mergeCells count="15">
    <mergeCell ref="H3:I3"/>
    <mergeCell ref="L3:M3"/>
    <mergeCell ref="P3:Q3"/>
    <mergeCell ref="U3:V3"/>
    <mergeCell ref="H2:I2"/>
    <mergeCell ref="K2:K4"/>
    <mergeCell ref="L2:M2"/>
    <mergeCell ref="O2:O4"/>
    <mergeCell ref="P2:Q2"/>
    <mergeCell ref="T2:T4"/>
    <mergeCell ref="AQ273:AR273"/>
    <mergeCell ref="AQ274:AR274"/>
    <mergeCell ref="AT273:AU273"/>
    <mergeCell ref="AT274:AU274"/>
    <mergeCell ref="U2:V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BF50D-55F5-4D46-BEFA-BFEA77DBAB03}">
  <dimension ref="A1:R77"/>
  <sheetViews>
    <sheetView workbookViewId="0">
      <selection activeCell="J10" sqref="J10"/>
    </sheetView>
  </sheetViews>
  <sheetFormatPr defaultRowHeight="14.25" x14ac:dyDescent="0.2"/>
  <cols>
    <col min="1" max="1" width="9" style="38"/>
    <col min="2" max="2" width="18.25" style="38" bestFit="1" customWidth="1"/>
    <col min="3" max="3" width="13.75" style="38" bestFit="1" customWidth="1"/>
    <col min="4" max="4" width="7.875" style="38" bestFit="1" customWidth="1"/>
    <col min="5" max="5" width="9.875" style="38" bestFit="1" customWidth="1"/>
    <col min="6" max="6" width="12.125" style="38" bestFit="1" customWidth="1"/>
    <col min="7" max="8" width="11.625" style="38" bestFit="1" customWidth="1"/>
    <col min="9" max="11" width="12.125" style="38" customWidth="1"/>
    <col min="12" max="12" width="9.125" style="38" bestFit="1" customWidth="1"/>
    <col min="13" max="13" width="10.375" style="38" bestFit="1" customWidth="1"/>
    <col min="14" max="14" width="5.625" style="38" bestFit="1" customWidth="1"/>
    <col min="15" max="17" width="9" style="38"/>
    <col min="18" max="18" width="14.25" style="38" customWidth="1"/>
    <col min="19" max="19" width="9.625" style="38" bestFit="1" customWidth="1"/>
    <col min="20" max="16384" width="9" style="38"/>
  </cols>
  <sheetData>
    <row r="1" spans="1:18" x14ac:dyDescent="0.2">
      <c r="B1" s="38">
        <v>1</v>
      </c>
      <c r="C1" s="38">
        <v>2</v>
      </c>
      <c r="D1" s="38">
        <v>3</v>
      </c>
      <c r="E1" s="38">
        <v>4</v>
      </c>
      <c r="F1" s="38">
        <v>5</v>
      </c>
      <c r="G1" s="38">
        <v>6</v>
      </c>
      <c r="H1" s="38">
        <v>7</v>
      </c>
      <c r="I1" s="38">
        <v>8</v>
      </c>
      <c r="J1" s="38">
        <v>9</v>
      </c>
      <c r="K1" s="38">
        <v>10</v>
      </c>
      <c r="L1" s="38">
        <v>11</v>
      </c>
      <c r="M1" s="38">
        <v>12</v>
      </c>
      <c r="N1" s="38">
        <v>13</v>
      </c>
      <c r="R1" s="38" t="s">
        <v>522</v>
      </c>
    </row>
    <row r="2" spans="1:18" ht="15" x14ac:dyDescent="0.25">
      <c r="A2" s="15" t="s">
        <v>470</v>
      </c>
      <c r="B2" s="15" t="s">
        <v>511</v>
      </c>
      <c r="C2" s="15" t="s">
        <v>512</v>
      </c>
      <c r="D2" s="15" t="s">
        <v>513</v>
      </c>
      <c r="E2" s="15" t="s">
        <v>517</v>
      </c>
      <c r="F2" s="15" t="s">
        <v>514</v>
      </c>
      <c r="G2" s="15" t="s">
        <v>515</v>
      </c>
      <c r="H2" s="15" t="s">
        <v>516</v>
      </c>
      <c r="I2" s="45" t="s">
        <v>518</v>
      </c>
      <c r="J2" s="45" t="s">
        <v>519</v>
      </c>
      <c r="K2" s="45" t="s">
        <v>472</v>
      </c>
      <c r="L2" s="45" t="s">
        <v>520</v>
      </c>
      <c r="M2" s="45" t="s">
        <v>521</v>
      </c>
      <c r="N2" s="45" t="s">
        <v>473</v>
      </c>
      <c r="R2" s="39" t="s">
        <v>505</v>
      </c>
    </row>
    <row r="3" spans="1:18" x14ac:dyDescent="0.2">
      <c r="A3" s="38" t="str">
        <f>E3&amp;G3</f>
        <v>SGNCAH</v>
      </c>
      <c r="B3" s="39" t="s">
        <v>404</v>
      </c>
      <c r="C3" s="39">
        <v>1234567</v>
      </c>
      <c r="D3" s="39" t="s">
        <v>454</v>
      </c>
      <c r="E3" s="39" t="s">
        <v>505</v>
      </c>
      <c r="F3" s="40">
        <v>0.24652777777777779</v>
      </c>
      <c r="G3" s="39" t="s">
        <v>501</v>
      </c>
      <c r="H3" s="40">
        <v>0.28819444444444448</v>
      </c>
      <c r="I3" s="44">
        <f t="shared" ref="I3:I40" si="0">HOUR(F3)</f>
        <v>5</v>
      </c>
      <c r="J3" s="44">
        <f t="shared" ref="J3:J40" si="1">MINUTE(F3)</f>
        <v>55</v>
      </c>
      <c r="K3" s="43">
        <f>I3+J3/60</f>
        <v>5.916666666666667</v>
      </c>
      <c r="L3" s="44">
        <f>HOUR(H3)</f>
        <v>6</v>
      </c>
      <c r="M3" s="44">
        <f>MINUTE(H3)</f>
        <v>55</v>
      </c>
      <c r="N3" s="43">
        <f>L3+M3/60</f>
        <v>6.916666666666667</v>
      </c>
      <c r="R3" s="39" t="s">
        <v>503</v>
      </c>
    </row>
    <row r="4" spans="1:18" x14ac:dyDescent="0.2">
      <c r="A4" s="38" t="str">
        <f t="shared" ref="A4:A40" si="2">E4&amp;G4</f>
        <v>CAHSGN</v>
      </c>
      <c r="B4" s="39" t="s">
        <v>403</v>
      </c>
      <c r="C4" s="39">
        <v>1234567</v>
      </c>
      <c r="D4" s="39" t="s">
        <v>454</v>
      </c>
      <c r="E4" s="39" t="s">
        <v>501</v>
      </c>
      <c r="F4" s="40">
        <v>0.30208333333333331</v>
      </c>
      <c r="G4" s="39" t="s">
        <v>505</v>
      </c>
      <c r="H4" s="40">
        <v>0.35416666666666669</v>
      </c>
      <c r="I4" s="44">
        <f t="shared" si="0"/>
        <v>7</v>
      </c>
      <c r="J4" s="44">
        <f t="shared" si="1"/>
        <v>15</v>
      </c>
      <c r="K4" s="43">
        <f t="shared" ref="K4:K40" si="3">I4+J4/60</f>
        <v>7.25</v>
      </c>
      <c r="L4" s="44">
        <f t="shared" ref="L4:L40" si="4">HOUR(H4)</f>
        <v>8</v>
      </c>
      <c r="M4" s="44">
        <f t="shared" ref="M4:M40" si="5">MINUTE(H4)</f>
        <v>30</v>
      </c>
      <c r="N4" s="43">
        <f t="shared" ref="N4:N40" si="6">L4+M4/60</f>
        <v>8.5</v>
      </c>
      <c r="R4" s="39" t="s">
        <v>501</v>
      </c>
    </row>
    <row r="5" spans="1:18" x14ac:dyDescent="0.2">
      <c r="A5" s="38" t="str">
        <f t="shared" si="2"/>
        <v>HANDIN</v>
      </c>
      <c r="B5" s="39" t="s">
        <v>386</v>
      </c>
      <c r="C5" s="39">
        <v>1234567</v>
      </c>
      <c r="D5" s="39" t="s">
        <v>454</v>
      </c>
      <c r="E5" s="39" t="s">
        <v>503</v>
      </c>
      <c r="F5" s="40">
        <v>0.4513888888888889</v>
      </c>
      <c r="G5" s="39" t="s">
        <v>502</v>
      </c>
      <c r="H5" s="40">
        <v>0.50347222222222221</v>
      </c>
      <c r="I5" s="44">
        <f t="shared" si="0"/>
        <v>10</v>
      </c>
      <c r="J5" s="44">
        <f t="shared" si="1"/>
        <v>50</v>
      </c>
      <c r="K5" s="43">
        <f t="shared" si="3"/>
        <v>10.833333333333334</v>
      </c>
      <c r="L5" s="44">
        <f t="shared" si="4"/>
        <v>12</v>
      </c>
      <c r="M5" s="44">
        <f t="shared" si="5"/>
        <v>5</v>
      </c>
      <c r="N5" s="43">
        <f t="shared" si="6"/>
        <v>12.083333333333334</v>
      </c>
      <c r="R5" s="39" t="s">
        <v>502</v>
      </c>
    </row>
    <row r="6" spans="1:18" x14ac:dyDescent="0.2">
      <c r="A6" s="38" t="str">
        <f t="shared" si="2"/>
        <v>HANDIN</v>
      </c>
      <c r="B6" s="39" t="s">
        <v>387</v>
      </c>
      <c r="C6" s="39">
        <v>1234567</v>
      </c>
      <c r="D6" s="39" t="s">
        <v>454</v>
      </c>
      <c r="E6" s="39" t="s">
        <v>503</v>
      </c>
      <c r="F6" s="40">
        <v>0.57986111111111105</v>
      </c>
      <c r="G6" s="39" t="s">
        <v>502</v>
      </c>
      <c r="H6" s="40">
        <v>0.63194444444444442</v>
      </c>
      <c r="I6" s="44">
        <f t="shared" si="0"/>
        <v>13</v>
      </c>
      <c r="J6" s="44">
        <f t="shared" si="1"/>
        <v>55</v>
      </c>
      <c r="K6" s="43">
        <f t="shared" si="3"/>
        <v>13.916666666666666</v>
      </c>
      <c r="L6" s="44">
        <f t="shared" si="4"/>
        <v>15</v>
      </c>
      <c r="M6" s="44">
        <f t="shared" si="5"/>
        <v>10</v>
      </c>
      <c r="N6" s="43">
        <f t="shared" si="6"/>
        <v>15.166666666666666</v>
      </c>
      <c r="R6" s="39" t="s">
        <v>507</v>
      </c>
    </row>
    <row r="7" spans="1:18" x14ac:dyDescent="0.2">
      <c r="A7" s="38" t="str">
        <f t="shared" si="2"/>
        <v>DINHAN</v>
      </c>
      <c r="B7" s="39" t="s">
        <v>383</v>
      </c>
      <c r="C7" s="39">
        <v>1234567</v>
      </c>
      <c r="D7" s="39" t="s">
        <v>454</v>
      </c>
      <c r="E7" s="39" t="s">
        <v>502</v>
      </c>
      <c r="F7" s="40">
        <v>0.51736111111111105</v>
      </c>
      <c r="G7" s="39" t="s">
        <v>503</v>
      </c>
      <c r="H7" s="40">
        <v>0.55902777777777779</v>
      </c>
      <c r="I7" s="44">
        <f t="shared" si="0"/>
        <v>12</v>
      </c>
      <c r="J7" s="44">
        <f t="shared" si="1"/>
        <v>25</v>
      </c>
      <c r="K7" s="43">
        <f t="shared" si="3"/>
        <v>12.416666666666666</v>
      </c>
      <c r="L7" s="44">
        <f t="shared" si="4"/>
        <v>13</v>
      </c>
      <c r="M7" s="44">
        <f t="shared" si="5"/>
        <v>25</v>
      </c>
      <c r="N7" s="43">
        <f t="shared" si="6"/>
        <v>13.416666666666666</v>
      </c>
      <c r="R7" s="39" t="s">
        <v>506</v>
      </c>
    </row>
    <row r="8" spans="1:18" x14ac:dyDescent="0.2">
      <c r="A8" s="38" t="str">
        <f t="shared" si="2"/>
        <v>DINHAN</v>
      </c>
      <c r="B8" s="39" t="s">
        <v>384</v>
      </c>
      <c r="C8" s="39">
        <v>1234567</v>
      </c>
      <c r="D8" s="39" t="s">
        <v>454</v>
      </c>
      <c r="E8" s="39" t="s">
        <v>502</v>
      </c>
      <c r="F8" s="40">
        <v>0.64583333333333337</v>
      </c>
      <c r="G8" s="39" t="s">
        <v>503</v>
      </c>
      <c r="H8" s="40">
        <v>0.6875</v>
      </c>
      <c r="I8" s="44">
        <f t="shared" si="0"/>
        <v>15</v>
      </c>
      <c r="J8" s="44">
        <f t="shared" si="1"/>
        <v>30</v>
      </c>
      <c r="K8" s="43">
        <f t="shared" si="3"/>
        <v>15.5</v>
      </c>
      <c r="L8" s="44">
        <f t="shared" si="4"/>
        <v>16</v>
      </c>
      <c r="M8" s="44">
        <f t="shared" si="5"/>
        <v>30</v>
      </c>
      <c r="N8" s="43">
        <f t="shared" si="6"/>
        <v>16.5</v>
      </c>
      <c r="R8" s="39" t="s">
        <v>510</v>
      </c>
    </row>
    <row r="9" spans="1:18" x14ac:dyDescent="0.2">
      <c r="A9" s="38" t="str">
        <f t="shared" si="2"/>
        <v>SGNVCS</v>
      </c>
      <c r="B9" s="39" t="s">
        <v>413</v>
      </c>
      <c r="C9" s="39">
        <v>1234567</v>
      </c>
      <c r="D9" s="39" t="s">
        <v>454</v>
      </c>
      <c r="E9" s="39" t="s">
        <v>505</v>
      </c>
      <c r="F9" s="40">
        <v>0.24652777777777779</v>
      </c>
      <c r="G9" s="39" t="s">
        <v>507</v>
      </c>
      <c r="H9" s="40">
        <v>0.28819444444444448</v>
      </c>
      <c r="I9" s="44">
        <f t="shared" si="0"/>
        <v>5</v>
      </c>
      <c r="J9" s="44">
        <f t="shared" si="1"/>
        <v>55</v>
      </c>
      <c r="K9" s="43">
        <f t="shared" si="3"/>
        <v>5.916666666666667</v>
      </c>
      <c r="L9" s="44">
        <f t="shared" si="4"/>
        <v>6</v>
      </c>
      <c r="M9" s="44">
        <f t="shared" si="5"/>
        <v>55</v>
      </c>
      <c r="N9" s="43">
        <f t="shared" si="6"/>
        <v>6.916666666666667</v>
      </c>
      <c r="R9" s="39" t="s">
        <v>509</v>
      </c>
    </row>
    <row r="10" spans="1:18" x14ac:dyDescent="0.2">
      <c r="A10" s="38" t="str">
        <f t="shared" si="2"/>
        <v>SGNVCS</v>
      </c>
      <c r="B10" s="39" t="s">
        <v>414</v>
      </c>
      <c r="C10" s="39">
        <v>1234567</v>
      </c>
      <c r="D10" s="39" t="s">
        <v>454</v>
      </c>
      <c r="E10" s="39" t="s">
        <v>505</v>
      </c>
      <c r="F10" s="40">
        <v>0.29166666666666669</v>
      </c>
      <c r="G10" s="39" t="s">
        <v>507</v>
      </c>
      <c r="H10" s="40">
        <v>0.33333333333333331</v>
      </c>
      <c r="I10" s="44">
        <f t="shared" si="0"/>
        <v>7</v>
      </c>
      <c r="J10" s="44">
        <f t="shared" si="1"/>
        <v>0</v>
      </c>
      <c r="K10" s="43">
        <f t="shared" si="3"/>
        <v>7</v>
      </c>
      <c r="L10" s="44">
        <f t="shared" si="4"/>
        <v>8</v>
      </c>
      <c r="M10" s="44">
        <f t="shared" si="5"/>
        <v>0</v>
      </c>
      <c r="N10" s="43">
        <f t="shared" si="6"/>
        <v>8</v>
      </c>
      <c r="R10" s="39" t="s">
        <v>504</v>
      </c>
    </row>
    <row r="11" spans="1:18" x14ac:dyDescent="0.2">
      <c r="A11" s="38" t="str">
        <f t="shared" si="2"/>
        <v>SGNVCS</v>
      </c>
      <c r="B11" s="39" t="s">
        <v>415</v>
      </c>
      <c r="C11" s="39">
        <v>1234567</v>
      </c>
      <c r="D11" s="39" t="s">
        <v>454</v>
      </c>
      <c r="E11" s="39" t="s">
        <v>505</v>
      </c>
      <c r="F11" s="40">
        <v>0.35416666666666669</v>
      </c>
      <c r="G11" s="39" t="s">
        <v>507</v>
      </c>
      <c r="H11" s="40">
        <v>0.39583333333333331</v>
      </c>
      <c r="I11" s="44">
        <f t="shared" si="0"/>
        <v>8</v>
      </c>
      <c r="J11" s="44">
        <f t="shared" si="1"/>
        <v>30</v>
      </c>
      <c r="K11" s="43">
        <f t="shared" si="3"/>
        <v>8.5</v>
      </c>
      <c r="L11" s="44">
        <f t="shared" si="4"/>
        <v>9</v>
      </c>
      <c r="M11" s="44">
        <f t="shared" si="5"/>
        <v>30</v>
      </c>
      <c r="N11" s="43">
        <f t="shared" si="6"/>
        <v>9.5</v>
      </c>
      <c r="R11" s="41" t="s">
        <v>508</v>
      </c>
    </row>
    <row r="12" spans="1:18" x14ac:dyDescent="0.2">
      <c r="A12" s="38" t="str">
        <f t="shared" si="2"/>
        <v>SGNVCS</v>
      </c>
      <c r="B12" s="39" t="s">
        <v>416</v>
      </c>
      <c r="C12" s="39">
        <v>1234567</v>
      </c>
      <c r="D12" s="39" t="s">
        <v>454</v>
      </c>
      <c r="E12" s="39" t="s">
        <v>505</v>
      </c>
      <c r="F12" s="40">
        <v>0.375</v>
      </c>
      <c r="G12" s="39" t="s">
        <v>507</v>
      </c>
      <c r="H12" s="40">
        <v>0.41666666666666669</v>
      </c>
      <c r="I12" s="44">
        <f t="shared" si="0"/>
        <v>9</v>
      </c>
      <c r="J12" s="44">
        <f t="shared" si="1"/>
        <v>0</v>
      </c>
      <c r="K12" s="43">
        <f t="shared" si="3"/>
        <v>9</v>
      </c>
      <c r="L12" s="44">
        <f t="shared" si="4"/>
        <v>10</v>
      </c>
      <c r="M12" s="44">
        <f t="shared" si="5"/>
        <v>0</v>
      </c>
      <c r="N12" s="43">
        <f t="shared" si="6"/>
        <v>10</v>
      </c>
      <c r="R12"/>
    </row>
    <row r="13" spans="1:18" x14ac:dyDescent="0.2">
      <c r="A13" s="38" t="str">
        <f t="shared" si="2"/>
        <v>SGNVCS</v>
      </c>
      <c r="B13" s="39" t="s">
        <v>417</v>
      </c>
      <c r="C13" s="39">
        <v>1234567</v>
      </c>
      <c r="D13" s="39" t="s">
        <v>454</v>
      </c>
      <c r="E13" s="39" t="s">
        <v>505</v>
      </c>
      <c r="F13" s="40">
        <v>0.39583333333333331</v>
      </c>
      <c r="G13" s="39" t="s">
        <v>507</v>
      </c>
      <c r="H13" s="40">
        <v>0.4375</v>
      </c>
      <c r="I13" s="44">
        <f t="shared" si="0"/>
        <v>9</v>
      </c>
      <c r="J13" s="44">
        <f t="shared" si="1"/>
        <v>30</v>
      </c>
      <c r="K13" s="43">
        <f t="shared" si="3"/>
        <v>9.5</v>
      </c>
      <c r="L13" s="44">
        <f t="shared" si="4"/>
        <v>10</v>
      </c>
      <c r="M13" s="44">
        <f t="shared" si="5"/>
        <v>30</v>
      </c>
      <c r="N13" s="43">
        <f t="shared" si="6"/>
        <v>10.5</v>
      </c>
      <c r="R13"/>
    </row>
    <row r="14" spans="1:18" x14ac:dyDescent="0.2">
      <c r="A14" s="38" t="str">
        <f t="shared" si="2"/>
        <v>SGNVCS</v>
      </c>
      <c r="B14" s="39" t="s">
        <v>418</v>
      </c>
      <c r="C14" s="39">
        <v>1234567</v>
      </c>
      <c r="D14" s="39" t="s">
        <v>454</v>
      </c>
      <c r="E14" s="39" t="s">
        <v>505</v>
      </c>
      <c r="F14" s="40">
        <v>0.41666666666666669</v>
      </c>
      <c r="G14" s="39" t="s">
        <v>507</v>
      </c>
      <c r="H14" s="40">
        <v>0.45833333333333331</v>
      </c>
      <c r="I14" s="44">
        <f t="shared" si="0"/>
        <v>10</v>
      </c>
      <c r="J14" s="44">
        <f t="shared" si="1"/>
        <v>0</v>
      </c>
      <c r="K14" s="43">
        <f t="shared" si="3"/>
        <v>10</v>
      </c>
      <c r="L14" s="44">
        <f t="shared" si="4"/>
        <v>11</v>
      </c>
      <c r="M14" s="44">
        <f t="shared" si="5"/>
        <v>0</v>
      </c>
      <c r="N14" s="43">
        <f t="shared" si="6"/>
        <v>11</v>
      </c>
      <c r="R14"/>
    </row>
    <row r="15" spans="1:18" x14ac:dyDescent="0.2">
      <c r="A15" s="38" t="str">
        <f t="shared" si="2"/>
        <v>SGNVCS</v>
      </c>
      <c r="B15" s="39" t="s">
        <v>420</v>
      </c>
      <c r="C15" s="39">
        <v>1234567</v>
      </c>
      <c r="D15" s="39" t="s">
        <v>454</v>
      </c>
      <c r="E15" s="39" t="s">
        <v>505</v>
      </c>
      <c r="F15" s="40">
        <v>0.47569444444444442</v>
      </c>
      <c r="G15" s="39" t="s">
        <v>507</v>
      </c>
      <c r="H15" s="40">
        <v>0.51736111111111105</v>
      </c>
      <c r="I15" s="44">
        <f t="shared" si="0"/>
        <v>11</v>
      </c>
      <c r="J15" s="44">
        <f t="shared" si="1"/>
        <v>25</v>
      </c>
      <c r="K15" s="43">
        <f t="shared" si="3"/>
        <v>11.416666666666666</v>
      </c>
      <c r="L15" s="44">
        <f t="shared" si="4"/>
        <v>12</v>
      </c>
      <c r="M15" s="44">
        <f t="shared" si="5"/>
        <v>25</v>
      </c>
      <c r="N15" s="43">
        <f t="shared" si="6"/>
        <v>12.416666666666666</v>
      </c>
      <c r="R15"/>
    </row>
    <row r="16" spans="1:18" x14ac:dyDescent="0.2">
      <c r="A16" s="38" t="str">
        <f t="shared" si="2"/>
        <v>SGNVCS</v>
      </c>
      <c r="B16" s="39" t="s">
        <v>421</v>
      </c>
      <c r="C16" s="39">
        <v>1234567</v>
      </c>
      <c r="D16" s="39" t="s">
        <v>454</v>
      </c>
      <c r="E16" s="39" t="s">
        <v>505</v>
      </c>
      <c r="F16" s="40">
        <v>0.52083333333333337</v>
      </c>
      <c r="G16" s="39" t="s">
        <v>507</v>
      </c>
      <c r="H16" s="40">
        <v>0.5625</v>
      </c>
      <c r="I16" s="44">
        <f t="shared" si="0"/>
        <v>12</v>
      </c>
      <c r="J16" s="44">
        <f t="shared" si="1"/>
        <v>30</v>
      </c>
      <c r="K16" s="43">
        <f t="shared" si="3"/>
        <v>12.5</v>
      </c>
      <c r="L16" s="44">
        <f t="shared" si="4"/>
        <v>13</v>
      </c>
      <c r="M16" s="44">
        <f t="shared" si="5"/>
        <v>30</v>
      </c>
      <c r="N16" s="43">
        <f t="shared" si="6"/>
        <v>13.5</v>
      </c>
      <c r="R16"/>
    </row>
    <row r="17" spans="1:18" x14ac:dyDescent="0.2">
      <c r="A17" s="38" t="str">
        <f t="shared" si="2"/>
        <v>SGNVCS</v>
      </c>
      <c r="B17" s="39" t="s">
        <v>423</v>
      </c>
      <c r="C17" s="39">
        <v>1234567</v>
      </c>
      <c r="D17" s="39" t="s">
        <v>454</v>
      </c>
      <c r="E17" s="39" t="s">
        <v>505</v>
      </c>
      <c r="F17" s="40">
        <v>0.59722222222222221</v>
      </c>
      <c r="G17" s="39" t="s">
        <v>507</v>
      </c>
      <c r="H17" s="40">
        <v>0.63888888888888895</v>
      </c>
      <c r="I17" s="44">
        <f t="shared" si="0"/>
        <v>14</v>
      </c>
      <c r="J17" s="44">
        <f t="shared" si="1"/>
        <v>20</v>
      </c>
      <c r="K17" s="43">
        <f t="shared" si="3"/>
        <v>14.333333333333334</v>
      </c>
      <c r="L17" s="44">
        <f t="shared" si="4"/>
        <v>15</v>
      </c>
      <c r="M17" s="44">
        <f t="shared" si="5"/>
        <v>20</v>
      </c>
      <c r="N17" s="43">
        <f t="shared" si="6"/>
        <v>15.333333333333334</v>
      </c>
      <c r="R17"/>
    </row>
    <row r="18" spans="1:18" x14ac:dyDescent="0.2">
      <c r="A18" s="38" t="str">
        <f t="shared" si="2"/>
        <v>SGNVCS</v>
      </c>
      <c r="B18" s="39" t="s">
        <v>426</v>
      </c>
      <c r="C18" s="39">
        <v>1234567</v>
      </c>
      <c r="D18" s="39" t="s">
        <v>454</v>
      </c>
      <c r="E18" s="39" t="s">
        <v>505</v>
      </c>
      <c r="F18" s="40">
        <v>0.64236111111111105</v>
      </c>
      <c r="G18" s="39" t="s">
        <v>507</v>
      </c>
      <c r="H18" s="40">
        <v>0.68402777777777779</v>
      </c>
      <c r="I18" s="44">
        <f t="shared" si="0"/>
        <v>15</v>
      </c>
      <c r="J18" s="44">
        <f t="shared" si="1"/>
        <v>25</v>
      </c>
      <c r="K18" s="43">
        <f t="shared" si="3"/>
        <v>15.416666666666666</v>
      </c>
      <c r="L18" s="44">
        <f t="shared" si="4"/>
        <v>16</v>
      </c>
      <c r="M18" s="44">
        <f t="shared" si="5"/>
        <v>25</v>
      </c>
      <c r="N18" s="43">
        <f t="shared" si="6"/>
        <v>16.416666666666668</v>
      </c>
      <c r="R18"/>
    </row>
    <row r="19" spans="1:18" x14ac:dyDescent="0.2">
      <c r="A19" s="38" t="str">
        <f t="shared" si="2"/>
        <v>VCSSGN</v>
      </c>
      <c r="B19" s="39" t="s">
        <v>428</v>
      </c>
      <c r="C19" s="39">
        <v>1234567</v>
      </c>
      <c r="D19" s="39" t="s">
        <v>454</v>
      </c>
      <c r="E19" s="39" t="s">
        <v>507</v>
      </c>
      <c r="F19" s="40">
        <v>0.30208333333333331</v>
      </c>
      <c r="G19" s="39" t="s">
        <v>505</v>
      </c>
      <c r="H19" s="40">
        <v>0.34722222222222227</v>
      </c>
      <c r="I19" s="44">
        <f t="shared" si="0"/>
        <v>7</v>
      </c>
      <c r="J19" s="44">
        <f t="shared" si="1"/>
        <v>15</v>
      </c>
      <c r="K19" s="43">
        <f t="shared" si="3"/>
        <v>7.25</v>
      </c>
      <c r="L19" s="44">
        <f t="shared" si="4"/>
        <v>8</v>
      </c>
      <c r="M19" s="44">
        <f t="shared" si="5"/>
        <v>20</v>
      </c>
      <c r="N19" s="43">
        <f t="shared" si="6"/>
        <v>8.3333333333333339</v>
      </c>
      <c r="R19"/>
    </row>
    <row r="20" spans="1:18" x14ac:dyDescent="0.2">
      <c r="A20" s="38" t="str">
        <f t="shared" si="2"/>
        <v>VCSSGN</v>
      </c>
      <c r="B20" s="39" t="s">
        <v>429</v>
      </c>
      <c r="C20" s="39">
        <v>1234567</v>
      </c>
      <c r="D20" s="39" t="s">
        <v>454</v>
      </c>
      <c r="E20" s="39" t="s">
        <v>507</v>
      </c>
      <c r="F20" s="40">
        <v>0.34722222222222227</v>
      </c>
      <c r="G20" s="39" t="s">
        <v>505</v>
      </c>
      <c r="H20" s="40">
        <v>0.3923611111111111</v>
      </c>
      <c r="I20" s="44">
        <f t="shared" si="0"/>
        <v>8</v>
      </c>
      <c r="J20" s="44">
        <f t="shared" si="1"/>
        <v>20</v>
      </c>
      <c r="K20" s="43">
        <f t="shared" si="3"/>
        <v>8.3333333333333339</v>
      </c>
      <c r="L20" s="44">
        <f t="shared" si="4"/>
        <v>9</v>
      </c>
      <c r="M20" s="44">
        <f t="shared" si="5"/>
        <v>25</v>
      </c>
      <c r="N20" s="43">
        <f t="shared" si="6"/>
        <v>9.4166666666666661</v>
      </c>
      <c r="R20"/>
    </row>
    <row r="21" spans="1:18" x14ac:dyDescent="0.2">
      <c r="A21" s="38" t="str">
        <f t="shared" si="2"/>
        <v>VCSSGN</v>
      </c>
      <c r="B21" s="39" t="s">
        <v>430</v>
      </c>
      <c r="C21" s="39">
        <v>1234567</v>
      </c>
      <c r="D21" s="39" t="s">
        <v>454</v>
      </c>
      <c r="E21" s="39" t="s">
        <v>507</v>
      </c>
      <c r="F21" s="40">
        <v>0.40972222222222227</v>
      </c>
      <c r="G21" s="39" t="s">
        <v>505</v>
      </c>
      <c r="H21" s="40">
        <v>0.4548611111111111</v>
      </c>
      <c r="I21" s="44">
        <f t="shared" si="0"/>
        <v>9</v>
      </c>
      <c r="J21" s="44">
        <f t="shared" si="1"/>
        <v>50</v>
      </c>
      <c r="K21" s="43">
        <f t="shared" si="3"/>
        <v>9.8333333333333339</v>
      </c>
      <c r="L21" s="44">
        <f t="shared" si="4"/>
        <v>10</v>
      </c>
      <c r="M21" s="44">
        <f t="shared" si="5"/>
        <v>55</v>
      </c>
      <c r="N21" s="43">
        <f t="shared" si="6"/>
        <v>10.916666666666666</v>
      </c>
      <c r="R21"/>
    </row>
    <row r="22" spans="1:18" x14ac:dyDescent="0.2">
      <c r="A22" s="38" t="str">
        <f t="shared" si="2"/>
        <v>VCSSGN</v>
      </c>
      <c r="B22" s="39" t="s">
        <v>431</v>
      </c>
      <c r="C22" s="39">
        <v>1234567</v>
      </c>
      <c r="D22" s="39" t="s">
        <v>454</v>
      </c>
      <c r="E22" s="39" t="s">
        <v>507</v>
      </c>
      <c r="F22" s="40">
        <v>0.66319444444444442</v>
      </c>
      <c r="G22" s="39" t="s">
        <v>505</v>
      </c>
      <c r="H22" s="40">
        <v>0.70833333333333337</v>
      </c>
      <c r="I22" s="44">
        <f t="shared" si="0"/>
        <v>15</v>
      </c>
      <c r="J22" s="44">
        <f t="shared" si="1"/>
        <v>55</v>
      </c>
      <c r="K22" s="43">
        <f t="shared" si="3"/>
        <v>15.916666666666666</v>
      </c>
      <c r="L22" s="44">
        <f t="shared" si="4"/>
        <v>17</v>
      </c>
      <c r="M22" s="44">
        <f t="shared" si="5"/>
        <v>0</v>
      </c>
      <c r="N22" s="43">
        <f t="shared" si="6"/>
        <v>17</v>
      </c>
      <c r="R22"/>
    </row>
    <row r="23" spans="1:18" x14ac:dyDescent="0.2">
      <c r="A23" s="38" t="str">
        <f t="shared" si="2"/>
        <v>VCSSGN</v>
      </c>
      <c r="B23" s="39" t="s">
        <v>432</v>
      </c>
      <c r="C23" s="39">
        <v>1234567</v>
      </c>
      <c r="D23" s="39" t="s">
        <v>454</v>
      </c>
      <c r="E23" s="39" t="s">
        <v>507</v>
      </c>
      <c r="F23" s="40">
        <v>0.4548611111111111</v>
      </c>
      <c r="G23" s="39" t="s">
        <v>505</v>
      </c>
      <c r="H23" s="40">
        <v>0.5</v>
      </c>
      <c r="I23" s="44">
        <f t="shared" si="0"/>
        <v>10</v>
      </c>
      <c r="J23" s="44">
        <f t="shared" si="1"/>
        <v>55</v>
      </c>
      <c r="K23" s="43">
        <f t="shared" si="3"/>
        <v>10.916666666666666</v>
      </c>
      <c r="L23" s="44">
        <f t="shared" si="4"/>
        <v>12</v>
      </c>
      <c r="M23" s="44">
        <f t="shared" si="5"/>
        <v>0</v>
      </c>
      <c r="N23" s="43">
        <f t="shared" si="6"/>
        <v>12</v>
      </c>
      <c r="R23"/>
    </row>
    <row r="24" spans="1:18" x14ac:dyDescent="0.2">
      <c r="A24" s="38" t="str">
        <f t="shared" si="2"/>
        <v>VCSSGN</v>
      </c>
      <c r="B24" s="39" t="s">
        <v>433</v>
      </c>
      <c r="C24" s="39">
        <v>1234567</v>
      </c>
      <c r="D24" s="39" t="s">
        <v>454</v>
      </c>
      <c r="E24" s="39" t="s">
        <v>507</v>
      </c>
      <c r="F24" s="40">
        <v>0.58333333333333337</v>
      </c>
      <c r="G24" s="39" t="s">
        <v>505</v>
      </c>
      <c r="H24" s="40">
        <v>0.62847222222222221</v>
      </c>
      <c r="I24" s="44">
        <f t="shared" si="0"/>
        <v>14</v>
      </c>
      <c r="J24" s="44">
        <f t="shared" si="1"/>
        <v>0</v>
      </c>
      <c r="K24" s="43">
        <f t="shared" si="3"/>
        <v>14</v>
      </c>
      <c r="L24" s="44">
        <f t="shared" si="4"/>
        <v>15</v>
      </c>
      <c r="M24" s="44">
        <f t="shared" si="5"/>
        <v>5</v>
      </c>
      <c r="N24" s="43">
        <f t="shared" si="6"/>
        <v>15.083333333333334</v>
      </c>
      <c r="R24"/>
    </row>
    <row r="25" spans="1:18" x14ac:dyDescent="0.2">
      <c r="A25" s="38" t="str">
        <f t="shared" si="2"/>
        <v>VCSSGN</v>
      </c>
      <c r="B25" s="39" t="s">
        <v>435</v>
      </c>
      <c r="C25" s="39">
        <v>1234567</v>
      </c>
      <c r="D25" s="39" t="s">
        <v>454</v>
      </c>
      <c r="E25" s="39" t="s">
        <v>507</v>
      </c>
      <c r="F25" s="40">
        <v>0.53125</v>
      </c>
      <c r="G25" s="39" t="s">
        <v>505</v>
      </c>
      <c r="H25" s="40">
        <v>0.57638888888888895</v>
      </c>
      <c r="I25" s="44">
        <f t="shared" si="0"/>
        <v>12</v>
      </c>
      <c r="J25" s="44">
        <f t="shared" si="1"/>
        <v>45</v>
      </c>
      <c r="K25" s="43">
        <f t="shared" si="3"/>
        <v>12.75</v>
      </c>
      <c r="L25" s="44">
        <f t="shared" si="4"/>
        <v>13</v>
      </c>
      <c r="M25" s="44">
        <f t="shared" si="5"/>
        <v>50</v>
      </c>
      <c r="N25" s="43">
        <f t="shared" si="6"/>
        <v>13.833333333333334</v>
      </c>
      <c r="R25"/>
    </row>
    <row r="26" spans="1:18" x14ac:dyDescent="0.2">
      <c r="A26" s="38" t="str">
        <f t="shared" si="2"/>
        <v>VCSSGN</v>
      </c>
      <c r="B26" s="39" t="s">
        <v>436</v>
      </c>
      <c r="C26" s="39">
        <v>1234567</v>
      </c>
      <c r="D26" s="39" t="s">
        <v>454</v>
      </c>
      <c r="E26" s="39" t="s">
        <v>507</v>
      </c>
      <c r="F26" s="40">
        <v>0.57638888888888895</v>
      </c>
      <c r="G26" s="39" t="s">
        <v>505</v>
      </c>
      <c r="H26" s="40">
        <v>0.62152777777777779</v>
      </c>
      <c r="I26" s="44">
        <f t="shared" si="0"/>
        <v>13</v>
      </c>
      <c r="J26" s="44">
        <f t="shared" si="1"/>
        <v>50</v>
      </c>
      <c r="K26" s="43">
        <f t="shared" si="3"/>
        <v>13.833333333333334</v>
      </c>
      <c r="L26" s="44">
        <f t="shared" si="4"/>
        <v>14</v>
      </c>
      <c r="M26" s="44">
        <f t="shared" si="5"/>
        <v>55</v>
      </c>
      <c r="N26" s="43">
        <f t="shared" si="6"/>
        <v>14.916666666666666</v>
      </c>
      <c r="R26"/>
    </row>
    <row r="27" spans="1:18" x14ac:dyDescent="0.2">
      <c r="A27" s="38" t="str">
        <f t="shared" si="2"/>
        <v>VCSSGN</v>
      </c>
      <c r="B27" s="39" t="s">
        <v>439</v>
      </c>
      <c r="C27" s="39">
        <v>1234567</v>
      </c>
      <c r="D27" s="39" t="s">
        <v>454</v>
      </c>
      <c r="E27" s="39" t="s">
        <v>507</v>
      </c>
      <c r="F27" s="40">
        <v>0.65277777777777779</v>
      </c>
      <c r="G27" s="39" t="s">
        <v>505</v>
      </c>
      <c r="H27" s="40">
        <v>0.69791666666666663</v>
      </c>
      <c r="I27" s="44">
        <f t="shared" si="0"/>
        <v>15</v>
      </c>
      <c r="J27" s="44">
        <f t="shared" si="1"/>
        <v>40</v>
      </c>
      <c r="K27" s="43">
        <f t="shared" si="3"/>
        <v>15.666666666666666</v>
      </c>
      <c r="L27" s="44">
        <f t="shared" si="4"/>
        <v>16</v>
      </c>
      <c r="M27" s="44">
        <f t="shared" si="5"/>
        <v>45</v>
      </c>
      <c r="N27" s="43">
        <f t="shared" si="6"/>
        <v>16.75</v>
      </c>
      <c r="R27"/>
    </row>
    <row r="28" spans="1:18" x14ac:dyDescent="0.2">
      <c r="A28" s="38" t="str">
        <f t="shared" si="2"/>
        <v>VCSSGN</v>
      </c>
      <c r="B28" s="39" t="s">
        <v>442</v>
      </c>
      <c r="C28" s="39">
        <v>1234567</v>
      </c>
      <c r="D28" s="39" t="s">
        <v>454</v>
      </c>
      <c r="E28" s="39" t="s">
        <v>507</v>
      </c>
      <c r="F28" s="40">
        <v>0.69791666666666663</v>
      </c>
      <c r="G28" s="39" t="s">
        <v>505</v>
      </c>
      <c r="H28" s="40">
        <v>0.74305555555555547</v>
      </c>
      <c r="I28" s="44">
        <f t="shared" si="0"/>
        <v>16</v>
      </c>
      <c r="J28" s="44">
        <f t="shared" si="1"/>
        <v>45</v>
      </c>
      <c r="K28" s="43">
        <f t="shared" si="3"/>
        <v>16.75</v>
      </c>
      <c r="L28" s="44">
        <f t="shared" si="4"/>
        <v>17</v>
      </c>
      <c r="M28" s="44">
        <f t="shared" si="5"/>
        <v>50</v>
      </c>
      <c r="N28" s="43">
        <f t="shared" si="6"/>
        <v>17.833333333333332</v>
      </c>
      <c r="R28"/>
    </row>
    <row r="29" spans="1:18" x14ac:dyDescent="0.2">
      <c r="A29" s="38" t="str">
        <f t="shared" si="2"/>
        <v>VCAVCS</v>
      </c>
      <c r="B29" s="39" t="s">
        <v>411</v>
      </c>
      <c r="C29" s="39">
        <v>1234567</v>
      </c>
      <c r="D29" s="39" t="s">
        <v>454</v>
      </c>
      <c r="E29" s="39" t="s">
        <v>506</v>
      </c>
      <c r="F29" s="40">
        <v>0.60763888888888895</v>
      </c>
      <c r="G29" s="39" t="s">
        <v>507</v>
      </c>
      <c r="H29" s="40">
        <v>0.64583333333333337</v>
      </c>
      <c r="I29" s="44">
        <f t="shared" si="0"/>
        <v>14</v>
      </c>
      <c r="J29" s="44">
        <f t="shared" si="1"/>
        <v>35</v>
      </c>
      <c r="K29" s="43">
        <f t="shared" si="3"/>
        <v>14.583333333333334</v>
      </c>
      <c r="L29" s="44">
        <f t="shared" si="4"/>
        <v>15</v>
      </c>
      <c r="M29" s="44">
        <f t="shared" si="5"/>
        <v>30</v>
      </c>
      <c r="N29" s="43">
        <f t="shared" si="6"/>
        <v>15.5</v>
      </c>
      <c r="R29"/>
    </row>
    <row r="30" spans="1:18" x14ac:dyDescent="0.2">
      <c r="A30" s="38" t="str">
        <f t="shared" si="2"/>
        <v>VCAVCS</v>
      </c>
      <c r="B30" s="39" t="s">
        <v>437</v>
      </c>
      <c r="C30" s="39">
        <v>1234567</v>
      </c>
      <c r="D30" s="39" t="s">
        <v>454</v>
      </c>
      <c r="E30" s="39" t="s">
        <v>506</v>
      </c>
      <c r="F30" s="40">
        <v>0.53125</v>
      </c>
      <c r="G30" s="39" t="s">
        <v>507</v>
      </c>
      <c r="H30" s="40">
        <v>0.56944444444444442</v>
      </c>
      <c r="I30" s="44">
        <f t="shared" si="0"/>
        <v>12</v>
      </c>
      <c r="J30" s="44">
        <f t="shared" si="1"/>
        <v>45</v>
      </c>
      <c r="K30" s="43">
        <f t="shared" si="3"/>
        <v>12.75</v>
      </c>
      <c r="L30" s="44">
        <f t="shared" si="4"/>
        <v>13</v>
      </c>
      <c r="M30" s="44">
        <f t="shared" si="5"/>
        <v>40</v>
      </c>
      <c r="N30" s="43">
        <f t="shared" si="6"/>
        <v>13.666666666666666</v>
      </c>
      <c r="R30"/>
    </row>
    <row r="31" spans="1:18" x14ac:dyDescent="0.2">
      <c r="A31" s="38" t="str">
        <f t="shared" si="2"/>
        <v>VCSVCA</v>
      </c>
      <c r="B31" s="39" t="s">
        <v>451</v>
      </c>
      <c r="C31" s="39">
        <v>1234567</v>
      </c>
      <c r="D31" s="39" t="s">
        <v>454</v>
      </c>
      <c r="E31" s="39" t="s">
        <v>507</v>
      </c>
      <c r="F31" s="40">
        <v>0.43055555555555558</v>
      </c>
      <c r="G31" s="39" t="s">
        <v>506</v>
      </c>
      <c r="H31" s="40">
        <v>0.46875</v>
      </c>
      <c r="I31" s="44">
        <f t="shared" si="0"/>
        <v>10</v>
      </c>
      <c r="J31" s="44">
        <f t="shared" si="1"/>
        <v>20</v>
      </c>
      <c r="K31" s="43">
        <f t="shared" si="3"/>
        <v>10.333333333333334</v>
      </c>
      <c r="L31" s="44">
        <f t="shared" si="4"/>
        <v>11</v>
      </c>
      <c r="M31" s="44">
        <f t="shared" si="5"/>
        <v>15</v>
      </c>
      <c r="N31" s="43">
        <f t="shared" si="6"/>
        <v>11.25</v>
      </c>
      <c r="R31"/>
    </row>
    <row r="32" spans="1:18" x14ac:dyDescent="0.2">
      <c r="A32" s="38" t="str">
        <f t="shared" si="2"/>
        <v>VCSVCA</v>
      </c>
      <c r="B32" s="39" t="s">
        <v>452</v>
      </c>
      <c r="C32" s="39">
        <v>1234567</v>
      </c>
      <c r="D32" s="39" t="s">
        <v>454</v>
      </c>
      <c r="E32" s="39" t="s">
        <v>507</v>
      </c>
      <c r="F32" s="40">
        <v>0.47222222222222227</v>
      </c>
      <c r="G32" s="39" t="s">
        <v>506</v>
      </c>
      <c r="H32" s="40">
        <v>0.51041666666666663</v>
      </c>
      <c r="I32" s="44">
        <f t="shared" si="0"/>
        <v>11</v>
      </c>
      <c r="J32" s="44">
        <f t="shared" si="1"/>
        <v>20</v>
      </c>
      <c r="K32" s="43">
        <f t="shared" si="3"/>
        <v>11.333333333333334</v>
      </c>
      <c r="L32" s="44">
        <f t="shared" si="4"/>
        <v>12</v>
      </c>
      <c r="M32" s="44">
        <f t="shared" si="5"/>
        <v>15</v>
      </c>
      <c r="N32" s="43">
        <f t="shared" si="6"/>
        <v>12.25</v>
      </c>
      <c r="R32"/>
    </row>
    <row r="33" spans="1:18" x14ac:dyDescent="0.2">
      <c r="A33" s="38" t="str">
        <f t="shared" si="2"/>
        <v>SGNVKG</v>
      </c>
      <c r="B33" s="39" t="s">
        <v>444</v>
      </c>
      <c r="C33" s="39">
        <v>1234567</v>
      </c>
      <c r="D33" s="39" t="s">
        <v>454</v>
      </c>
      <c r="E33" s="39" t="s">
        <v>505</v>
      </c>
      <c r="F33" s="40">
        <v>0.24652777777777779</v>
      </c>
      <c r="G33" s="39" t="s">
        <v>510</v>
      </c>
      <c r="H33" s="40">
        <v>0.28125</v>
      </c>
      <c r="I33" s="44">
        <f t="shared" si="0"/>
        <v>5</v>
      </c>
      <c r="J33" s="44">
        <f t="shared" si="1"/>
        <v>55</v>
      </c>
      <c r="K33" s="43">
        <f t="shared" si="3"/>
        <v>5.916666666666667</v>
      </c>
      <c r="L33" s="44">
        <f t="shared" si="4"/>
        <v>6</v>
      </c>
      <c r="M33" s="44">
        <f t="shared" si="5"/>
        <v>45</v>
      </c>
      <c r="N33" s="43">
        <f t="shared" si="6"/>
        <v>6.75</v>
      </c>
      <c r="R33"/>
    </row>
    <row r="34" spans="1:18" x14ac:dyDescent="0.2">
      <c r="A34" s="38" t="str">
        <f t="shared" si="2"/>
        <v>VKGSGN</v>
      </c>
      <c r="B34" s="39" t="s">
        <v>446</v>
      </c>
      <c r="C34" s="39">
        <v>1234567</v>
      </c>
      <c r="D34" s="39" t="s">
        <v>454</v>
      </c>
      <c r="E34" s="39" t="s">
        <v>510</v>
      </c>
      <c r="F34" s="40">
        <v>0.2951388888888889</v>
      </c>
      <c r="G34" s="39" t="s">
        <v>505</v>
      </c>
      <c r="H34" s="40">
        <v>0.33333333333333331</v>
      </c>
      <c r="I34" s="44">
        <f t="shared" si="0"/>
        <v>7</v>
      </c>
      <c r="J34" s="44">
        <f t="shared" si="1"/>
        <v>5</v>
      </c>
      <c r="K34" s="43">
        <f t="shared" si="3"/>
        <v>7.083333333333333</v>
      </c>
      <c r="L34" s="44">
        <f t="shared" si="4"/>
        <v>8</v>
      </c>
      <c r="M34" s="44">
        <f t="shared" si="5"/>
        <v>0</v>
      </c>
      <c r="N34" s="43">
        <f t="shared" si="6"/>
        <v>8</v>
      </c>
      <c r="R34"/>
    </row>
    <row r="35" spans="1:18" x14ac:dyDescent="0.2">
      <c r="A35" s="38" t="str">
        <f t="shared" si="2"/>
        <v>HANVII</v>
      </c>
      <c r="B35" s="39" t="s">
        <v>394</v>
      </c>
      <c r="C35" s="39">
        <v>1234567</v>
      </c>
      <c r="D35" s="39" t="s">
        <v>454</v>
      </c>
      <c r="E35" s="39" t="s">
        <v>503</v>
      </c>
      <c r="F35" s="40">
        <v>0.33333333333333331</v>
      </c>
      <c r="G35" s="39" t="s">
        <v>509</v>
      </c>
      <c r="H35" s="40">
        <v>0.375</v>
      </c>
      <c r="I35" s="44">
        <f t="shared" si="0"/>
        <v>8</v>
      </c>
      <c r="J35" s="44">
        <f t="shared" si="1"/>
        <v>0</v>
      </c>
      <c r="K35" s="43">
        <f t="shared" si="3"/>
        <v>8</v>
      </c>
      <c r="L35" s="44">
        <f t="shared" si="4"/>
        <v>9</v>
      </c>
      <c r="M35" s="44">
        <f t="shared" si="5"/>
        <v>0</v>
      </c>
      <c r="N35" s="43">
        <f t="shared" si="6"/>
        <v>9</v>
      </c>
      <c r="R35"/>
    </row>
    <row r="36" spans="1:18" x14ac:dyDescent="0.2">
      <c r="A36" s="38" t="str">
        <f t="shared" si="2"/>
        <v>VIIHAN</v>
      </c>
      <c r="B36" s="39" t="s">
        <v>396</v>
      </c>
      <c r="C36" s="39">
        <v>1234567</v>
      </c>
      <c r="D36" s="39" t="s">
        <v>454</v>
      </c>
      <c r="E36" s="39" t="s">
        <v>509</v>
      </c>
      <c r="F36" s="40">
        <v>0.3888888888888889</v>
      </c>
      <c r="G36" s="39" t="s">
        <v>503</v>
      </c>
      <c r="H36" s="40">
        <v>0.43055555555555558</v>
      </c>
      <c r="I36" s="44">
        <f t="shared" si="0"/>
        <v>9</v>
      </c>
      <c r="J36" s="44">
        <f t="shared" si="1"/>
        <v>20</v>
      </c>
      <c r="K36" s="43">
        <f t="shared" si="3"/>
        <v>9.3333333333333339</v>
      </c>
      <c r="L36" s="44">
        <f t="shared" si="4"/>
        <v>10</v>
      </c>
      <c r="M36" s="44">
        <f t="shared" si="5"/>
        <v>20</v>
      </c>
      <c r="N36" s="43">
        <f t="shared" si="6"/>
        <v>10.333333333333334</v>
      </c>
      <c r="R36"/>
    </row>
    <row r="37" spans="1:18" x14ac:dyDescent="0.2">
      <c r="A37" s="38" t="str">
        <f t="shared" si="2"/>
        <v>VCAPQC</v>
      </c>
      <c r="B37" s="39" t="s">
        <v>400</v>
      </c>
      <c r="C37" s="39">
        <v>1234567</v>
      </c>
      <c r="D37" s="39" t="s">
        <v>454</v>
      </c>
      <c r="E37" s="39" t="s">
        <v>506</v>
      </c>
      <c r="F37" s="40">
        <v>0.48958333333333331</v>
      </c>
      <c r="G37" s="39" t="s">
        <v>504</v>
      </c>
      <c r="H37" s="40">
        <v>0.52777777777777779</v>
      </c>
      <c r="I37" s="44">
        <f t="shared" si="0"/>
        <v>11</v>
      </c>
      <c r="J37" s="44">
        <f t="shared" si="1"/>
        <v>45</v>
      </c>
      <c r="K37" s="43">
        <f t="shared" si="3"/>
        <v>11.75</v>
      </c>
      <c r="L37" s="44">
        <f t="shared" si="4"/>
        <v>12</v>
      </c>
      <c r="M37" s="44">
        <f t="shared" si="5"/>
        <v>40</v>
      </c>
      <c r="N37" s="43">
        <f t="shared" si="6"/>
        <v>12.666666666666666</v>
      </c>
      <c r="R37"/>
    </row>
    <row r="38" spans="1:18" x14ac:dyDescent="0.2">
      <c r="A38" s="38" t="str">
        <f t="shared" si="2"/>
        <v>PQCVCA</v>
      </c>
      <c r="B38" s="39" t="s">
        <v>398</v>
      </c>
      <c r="C38" s="39">
        <v>1234567</v>
      </c>
      <c r="D38" s="39" t="s">
        <v>454</v>
      </c>
      <c r="E38" s="39" t="s">
        <v>504</v>
      </c>
      <c r="F38" s="40">
        <v>0.54861111111111105</v>
      </c>
      <c r="G38" s="39" t="s">
        <v>506</v>
      </c>
      <c r="H38" s="40">
        <v>0.58680555555555558</v>
      </c>
      <c r="I38" s="44">
        <f t="shared" si="0"/>
        <v>13</v>
      </c>
      <c r="J38" s="44">
        <f t="shared" si="1"/>
        <v>10</v>
      </c>
      <c r="K38" s="43">
        <f t="shared" si="3"/>
        <v>13.166666666666666</v>
      </c>
      <c r="L38" s="44">
        <f t="shared" si="4"/>
        <v>14</v>
      </c>
      <c r="M38" s="44">
        <f t="shared" si="5"/>
        <v>5</v>
      </c>
      <c r="N38" s="43">
        <f t="shared" si="6"/>
        <v>14.083333333333334</v>
      </c>
      <c r="R38"/>
    </row>
    <row r="39" spans="1:18" x14ac:dyDescent="0.2">
      <c r="A39" s="38" t="str">
        <f t="shared" si="2"/>
        <v>HANVDH</v>
      </c>
      <c r="B39" s="39" t="s">
        <v>390</v>
      </c>
      <c r="C39" s="39">
        <v>1234567</v>
      </c>
      <c r="D39" s="39" t="s">
        <v>454</v>
      </c>
      <c r="E39" s="39" t="s">
        <v>503</v>
      </c>
      <c r="F39" s="40">
        <v>0.72222222222222221</v>
      </c>
      <c r="G39" s="39" t="s">
        <v>508</v>
      </c>
      <c r="H39" s="40">
        <v>0.78472222222222221</v>
      </c>
      <c r="I39" s="44">
        <f t="shared" si="0"/>
        <v>17</v>
      </c>
      <c r="J39" s="44">
        <f t="shared" si="1"/>
        <v>20</v>
      </c>
      <c r="K39" s="43">
        <f t="shared" si="3"/>
        <v>17.333333333333332</v>
      </c>
      <c r="L39" s="44">
        <f t="shared" si="4"/>
        <v>18</v>
      </c>
      <c r="M39" s="44">
        <f t="shared" si="5"/>
        <v>50</v>
      </c>
      <c r="N39" s="43">
        <f t="shared" si="6"/>
        <v>18.833333333333332</v>
      </c>
      <c r="R39"/>
    </row>
    <row r="40" spans="1:18" x14ac:dyDescent="0.2">
      <c r="A40" s="38" t="str">
        <f t="shared" si="2"/>
        <v>VDHHAN</v>
      </c>
      <c r="B40" s="41" t="s">
        <v>392</v>
      </c>
      <c r="C40" s="41">
        <v>1234567</v>
      </c>
      <c r="D40" s="41" t="s">
        <v>454</v>
      </c>
      <c r="E40" s="41" t="s">
        <v>508</v>
      </c>
      <c r="F40" s="42">
        <v>0.79861111111111116</v>
      </c>
      <c r="G40" s="41" t="s">
        <v>503</v>
      </c>
      <c r="H40" s="42">
        <v>0.85416666666666663</v>
      </c>
      <c r="I40" s="44">
        <f t="shared" si="0"/>
        <v>19</v>
      </c>
      <c r="J40" s="44">
        <f t="shared" si="1"/>
        <v>10</v>
      </c>
      <c r="K40" s="43">
        <f t="shared" si="3"/>
        <v>19.166666666666668</v>
      </c>
      <c r="L40" s="44">
        <f t="shared" si="4"/>
        <v>20</v>
      </c>
      <c r="M40" s="44">
        <f t="shared" si="5"/>
        <v>30</v>
      </c>
      <c r="N40" s="43">
        <f t="shared" si="6"/>
        <v>20.5</v>
      </c>
      <c r="R40"/>
    </row>
    <row r="41" spans="1:18" x14ac:dyDescent="0.2">
      <c r="R41"/>
    </row>
    <row r="42" spans="1:18" x14ac:dyDescent="0.2">
      <c r="R42"/>
    </row>
    <row r="43" spans="1:18" x14ac:dyDescent="0.2">
      <c r="R43"/>
    </row>
    <row r="44" spans="1:18" x14ac:dyDescent="0.2">
      <c r="R44"/>
    </row>
    <row r="45" spans="1:18" x14ac:dyDescent="0.2">
      <c r="R45"/>
    </row>
    <row r="46" spans="1:18" x14ac:dyDescent="0.2">
      <c r="R46"/>
    </row>
    <row r="47" spans="1:18" x14ac:dyDescent="0.2">
      <c r="R47"/>
    </row>
    <row r="48" spans="1:18" x14ac:dyDescent="0.2">
      <c r="R48"/>
    </row>
    <row r="49" spans="18:18" x14ac:dyDescent="0.2">
      <c r="R49"/>
    </row>
    <row r="50" spans="18:18" x14ac:dyDescent="0.2">
      <c r="R50"/>
    </row>
    <row r="51" spans="18:18" x14ac:dyDescent="0.2">
      <c r="R51"/>
    </row>
    <row r="52" spans="18:18" x14ac:dyDescent="0.2">
      <c r="R52"/>
    </row>
    <row r="53" spans="18:18" x14ac:dyDescent="0.2">
      <c r="R53"/>
    </row>
    <row r="54" spans="18:18" x14ac:dyDescent="0.2">
      <c r="R54"/>
    </row>
    <row r="55" spans="18:18" x14ac:dyDescent="0.2">
      <c r="R55"/>
    </row>
    <row r="56" spans="18:18" x14ac:dyDescent="0.2">
      <c r="R56"/>
    </row>
    <row r="57" spans="18:18" x14ac:dyDescent="0.2">
      <c r="R57"/>
    </row>
    <row r="58" spans="18:18" x14ac:dyDescent="0.2">
      <c r="R58"/>
    </row>
    <row r="59" spans="18:18" x14ac:dyDescent="0.2">
      <c r="R59"/>
    </row>
    <row r="60" spans="18:18" x14ac:dyDescent="0.2">
      <c r="R60"/>
    </row>
    <row r="61" spans="18:18" x14ac:dyDescent="0.2">
      <c r="R61"/>
    </row>
    <row r="62" spans="18:18" x14ac:dyDescent="0.2">
      <c r="R62"/>
    </row>
    <row r="63" spans="18:18" x14ac:dyDescent="0.2">
      <c r="R63"/>
    </row>
    <row r="64" spans="18:18" x14ac:dyDescent="0.2">
      <c r="R64"/>
    </row>
    <row r="65" spans="18:18" x14ac:dyDescent="0.2">
      <c r="R65"/>
    </row>
    <row r="66" spans="18:18" x14ac:dyDescent="0.2">
      <c r="R66"/>
    </row>
    <row r="67" spans="18:18" x14ac:dyDescent="0.2">
      <c r="R67"/>
    </row>
    <row r="68" spans="18:18" x14ac:dyDescent="0.2">
      <c r="R68"/>
    </row>
    <row r="69" spans="18:18" x14ac:dyDescent="0.2">
      <c r="R69"/>
    </row>
    <row r="70" spans="18:18" x14ac:dyDescent="0.2">
      <c r="R70"/>
    </row>
    <row r="71" spans="18:18" x14ac:dyDescent="0.2">
      <c r="R71"/>
    </row>
    <row r="72" spans="18:18" x14ac:dyDescent="0.2">
      <c r="R72"/>
    </row>
    <row r="73" spans="18:18" x14ac:dyDescent="0.2">
      <c r="R73"/>
    </row>
    <row r="74" spans="18:18" x14ac:dyDescent="0.2">
      <c r="R74"/>
    </row>
    <row r="75" spans="18:18" x14ac:dyDescent="0.2">
      <c r="R75"/>
    </row>
    <row r="76" spans="18:18" x14ac:dyDescent="0.2">
      <c r="R76"/>
    </row>
    <row r="77" spans="18:18" x14ac:dyDescent="0.2">
      <c r="R7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2C0AB-3346-444D-B20A-B201CD6961DB}">
  <dimension ref="A1:W62"/>
  <sheetViews>
    <sheetView topLeftCell="C1" workbookViewId="0">
      <selection activeCell="W3" sqref="W3:W62"/>
    </sheetView>
  </sheetViews>
  <sheetFormatPr defaultRowHeight="14.25" x14ac:dyDescent="0.2"/>
  <cols>
    <col min="1" max="1" width="5.75" bestFit="1" customWidth="1"/>
    <col min="2" max="2" width="8.125" bestFit="1" customWidth="1"/>
    <col min="3" max="3" width="11.25" bestFit="1" customWidth="1"/>
    <col min="5" max="5" width="9.875" bestFit="1" customWidth="1"/>
    <col min="6" max="6" width="6.625" bestFit="1" customWidth="1"/>
    <col min="7" max="7" width="8.25" bestFit="1" customWidth="1"/>
    <col min="8" max="8" width="5.125" bestFit="1" customWidth="1"/>
    <col min="9" max="9" width="7.625" bestFit="1" customWidth="1"/>
    <col min="10" max="11" width="5.125" bestFit="1" customWidth="1"/>
    <col min="12" max="13" width="10.125" bestFit="1" customWidth="1"/>
    <col min="14" max="14" width="14.75" bestFit="1" customWidth="1"/>
    <col min="15" max="15" width="15" bestFit="1" customWidth="1"/>
    <col min="16" max="16" width="12.125" bestFit="1" customWidth="1"/>
    <col min="17" max="17" width="11.25" bestFit="1" customWidth="1"/>
    <col min="18" max="18" width="14.75" bestFit="1" customWidth="1"/>
    <col min="19" max="19" width="13.75" bestFit="1" customWidth="1"/>
    <col min="20" max="21" width="14.75" bestFit="1" customWidth="1"/>
    <col min="22" max="22" width="14.875" bestFit="1" customWidth="1"/>
  </cols>
  <sheetData>
    <row r="1" spans="1:23" x14ac:dyDescent="0.2">
      <c r="G1">
        <v>1</v>
      </c>
      <c r="H1">
        <v>2</v>
      </c>
      <c r="I1">
        <v>3</v>
      </c>
      <c r="J1">
        <v>4</v>
      </c>
      <c r="K1">
        <v>5</v>
      </c>
      <c r="L1">
        <v>6</v>
      </c>
      <c r="M1">
        <v>7</v>
      </c>
      <c r="N1">
        <v>8</v>
      </c>
      <c r="O1">
        <v>9</v>
      </c>
      <c r="P1">
        <v>10</v>
      </c>
      <c r="Q1">
        <v>11</v>
      </c>
      <c r="R1">
        <v>12</v>
      </c>
      <c r="S1">
        <v>13</v>
      </c>
      <c r="T1">
        <v>14</v>
      </c>
      <c r="U1">
        <v>15</v>
      </c>
      <c r="V1">
        <v>16</v>
      </c>
    </row>
    <row r="2" spans="1:23" ht="15" x14ac:dyDescent="0.25">
      <c r="A2" s="14" t="s">
        <v>365</v>
      </c>
      <c r="B2" s="14" t="s">
        <v>297</v>
      </c>
      <c r="C2" s="14" t="s">
        <v>294</v>
      </c>
      <c r="D2" s="14" t="s">
        <v>366</v>
      </c>
      <c r="E2" s="14" t="s">
        <v>499</v>
      </c>
      <c r="F2" s="14" t="s">
        <v>500</v>
      </c>
      <c r="G2" s="14" t="s">
        <v>296</v>
      </c>
      <c r="H2" s="14" t="s">
        <v>453</v>
      </c>
      <c r="I2" s="14" t="s">
        <v>305</v>
      </c>
      <c r="J2" s="14" t="s">
        <v>306</v>
      </c>
      <c r="K2" s="14" t="s">
        <v>307</v>
      </c>
      <c r="L2" s="14" t="s">
        <v>308</v>
      </c>
      <c r="M2" s="14" t="s">
        <v>309</v>
      </c>
      <c r="N2" s="14" t="s">
        <v>310</v>
      </c>
      <c r="O2" s="14" t="s">
        <v>311</v>
      </c>
      <c r="P2" s="14" t="s">
        <v>313</v>
      </c>
      <c r="Q2" s="14" t="s">
        <v>312</v>
      </c>
      <c r="R2" s="14" t="s">
        <v>314</v>
      </c>
      <c r="S2" s="14" t="s">
        <v>315</v>
      </c>
      <c r="T2" s="14" t="s">
        <v>316</v>
      </c>
      <c r="U2" s="14" t="s">
        <v>317</v>
      </c>
      <c r="V2" s="36" t="s">
        <v>469</v>
      </c>
      <c r="W2" s="36" t="s">
        <v>546</v>
      </c>
    </row>
    <row r="3" spans="1:23" ht="15" x14ac:dyDescent="0.25">
      <c r="A3" s="15" t="s">
        <v>367</v>
      </c>
      <c r="B3" s="15" t="s">
        <v>303</v>
      </c>
      <c r="C3" t="s">
        <v>368</v>
      </c>
      <c r="D3" s="15" t="s">
        <v>368</v>
      </c>
      <c r="E3" s="15" t="str">
        <f>LEFT(D3,3)</f>
        <v>DAD</v>
      </c>
      <c r="F3" s="15" t="str">
        <f>RIGHT(D3,3)</f>
        <v>DLI</v>
      </c>
      <c r="G3" t="s">
        <v>369</v>
      </c>
      <c r="H3" s="9">
        <v>101</v>
      </c>
      <c r="I3" s="9">
        <v>5847</v>
      </c>
      <c r="J3" s="9">
        <v>164.52</v>
      </c>
      <c r="K3" s="9">
        <v>136.17999999999995</v>
      </c>
      <c r="L3" s="9">
        <v>3262300</v>
      </c>
      <c r="M3" s="9">
        <v>2733625</v>
      </c>
      <c r="N3" s="9">
        <v>11971505421.541002</v>
      </c>
      <c r="O3" s="9">
        <v>11966255421.541002</v>
      </c>
      <c r="P3" s="9">
        <v>0</v>
      </c>
      <c r="Q3" s="9">
        <v>5250000</v>
      </c>
      <c r="R3" s="9">
        <v>13259054178</v>
      </c>
      <c r="S3" s="9">
        <v>1937894511</v>
      </c>
      <c r="T3" s="9">
        <v>5531222330</v>
      </c>
      <c r="U3" s="9">
        <v>5789937337</v>
      </c>
      <c r="V3" s="10">
        <f>R3/H3/10^6</f>
        <v>131.27776413861386</v>
      </c>
      <c r="W3" s="59">
        <f>N3/J3/10^6</f>
        <v>72.766261983594717</v>
      </c>
    </row>
    <row r="4" spans="1:23" ht="15" x14ac:dyDescent="0.25">
      <c r="A4" s="15" t="s">
        <v>367</v>
      </c>
      <c r="B4" s="15" t="s">
        <v>303</v>
      </c>
      <c r="C4" t="s">
        <v>368</v>
      </c>
      <c r="D4" s="15" t="s">
        <v>370</v>
      </c>
      <c r="E4" s="15" t="str">
        <f t="shared" ref="E4:E62" si="0">LEFT(D4,3)</f>
        <v>DLI</v>
      </c>
      <c r="F4" s="15" t="str">
        <f t="shared" ref="F4:F62" si="1">RIGHT(D4,3)</f>
        <v>DAD</v>
      </c>
      <c r="G4" t="s">
        <v>371</v>
      </c>
      <c r="H4" s="9">
        <v>101</v>
      </c>
      <c r="I4" s="9">
        <v>5887</v>
      </c>
      <c r="J4" s="9">
        <v>141.76</v>
      </c>
      <c r="K4" s="9">
        <v>114.84000000000002</v>
      </c>
      <c r="L4" s="9">
        <v>3262300</v>
      </c>
      <c r="M4" s="9">
        <v>2745975</v>
      </c>
      <c r="N4" s="9">
        <v>11992878448.710003</v>
      </c>
      <c r="O4" s="9">
        <v>11991006448.710003</v>
      </c>
      <c r="P4" s="9">
        <v>1872000</v>
      </c>
      <c r="Q4" s="9">
        <v>0</v>
      </c>
      <c r="R4" s="9">
        <v>10604962035</v>
      </c>
      <c r="S4" s="9">
        <v>1678137795</v>
      </c>
      <c r="T4" s="9">
        <v>3858600262</v>
      </c>
      <c r="U4" s="9">
        <v>5068223978</v>
      </c>
      <c r="V4" s="10">
        <f t="shared" ref="V4:V62" si="2">R4/H4/10^6</f>
        <v>104.99962410891089</v>
      </c>
      <c r="W4" s="59">
        <f t="shared" ref="W4:W62" si="3">N4/J4/10^6</f>
        <v>84.599876190110066</v>
      </c>
    </row>
    <row r="5" spans="1:23" ht="15" x14ac:dyDescent="0.25">
      <c r="A5" s="15" t="s">
        <v>367</v>
      </c>
      <c r="B5" s="15" t="s">
        <v>303</v>
      </c>
      <c r="C5" t="s">
        <v>372</v>
      </c>
      <c r="D5" s="15" t="s">
        <v>373</v>
      </c>
      <c r="E5" s="15" t="str">
        <f t="shared" si="0"/>
        <v>DLI</v>
      </c>
      <c r="F5" s="15" t="str">
        <f t="shared" si="1"/>
        <v>SGN</v>
      </c>
      <c r="G5" t="s">
        <v>374</v>
      </c>
      <c r="H5" s="9">
        <v>97</v>
      </c>
      <c r="I5" s="9">
        <v>3440</v>
      </c>
      <c r="J5" s="9">
        <v>97.829999999999984</v>
      </c>
      <c r="K5" s="9">
        <v>63.920000000000009</v>
      </c>
      <c r="L5" s="9">
        <v>1411544</v>
      </c>
      <c r="M5" s="9">
        <v>725032</v>
      </c>
      <c r="N5" s="9">
        <v>3908461156.3469992</v>
      </c>
      <c r="O5" s="9">
        <v>3908461156.3469992</v>
      </c>
      <c r="P5" s="9">
        <v>0</v>
      </c>
      <c r="Q5" s="9">
        <v>0</v>
      </c>
      <c r="R5" s="9">
        <v>6259761371</v>
      </c>
      <c r="S5" s="9">
        <v>1056827832</v>
      </c>
      <c r="T5" s="9">
        <v>2637821415</v>
      </c>
      <c r="U5" s="9">
        <v>2565112124</v>
      </c>
      <c r="V5" s="10">
        <f t="shared" si="2"/>
        <v>64.533622381443294</v>
      </c>
      <c r="W5" s="59">
        <f t="shared" si="3"/>
        <v>39.951560424685681</v>
      </c>
    </row>
    <row r="6" spans="1:23" ht="15" x14ac:dyDescent="0.25">
      <c r="A6" s="15" t="s">
        <v>367</v>
      </c>
      <c r="B6" s="15" t="s">
        <v>303</v>
      </c>
      <c r="C6" t="s">
        <v>372</v>
      </c>
      <c r="D6" s="15" t="s">
        <v>372</v>
      </c>
      <c r="E6" s="15" t="str">
        <f t="shared" si="0"/>
        <v>SGN</v>
      </c>
      <c r="F6" s="15" t="str">
        <f t="shared" si="1"/>
        <v>DLI</v>
      </c>
      <c r="G6" t="s">
        <v>375</v>
      </c>
      <c r="H6" s="9">
        <v>99</v>
      </c>
      <c r="I6" s="9">
        <v>3626</v>
      </c>
      <c r="J6" s="9">
        <v>101.30999999999999</v>
      </c>
      <c r="K6" s="9">
        <v>67.07999999999997</v>
      </c>
      <c r="L6" s="9">
        <v>1440648</v>
      </c>
      <c r="M6" s="9">
        <v>758844</v>
      </c>
      <c r="N6" s="9">
        <v>4084799559.8199997</v>
      </c>
      <c r="O6" s="9">
        <v>4084018896.8199997</v>
      </c>
      <c r="P6" s="9">
        <v>0</v>
      </c>
      <c r="Q6" s="9">
        <v>780663</v>
      </c>
      <c r="R6" s="9">
        <v>6164206456</v>
      </c>
      <c r="S6" s="9">
        <v>1071875472</v>
      </c>
      <c r="T6" s="9">
        <v>2403359674</v>
      </c>
      <c r="U6" s="9">
        <v>2688971310</v>
      </c>
      <c r="V6" s="10">
        <f t="shared" si="2"/>
        <v>62.264711676767675</v>
      </c>
      <c r="W6" s="59">
        <f t="shared" si="3"/>
        <v>40.319806137794892</v>
      </c>
    </row>
    <row r="7" spans="1:23" ht="15" x14ac:dyDescent="0.25">
      <c r="A7" s="15" t="s">
        <v>367</v>
      </c>
      <c r="B7" s="15" t="s">
        <v>376</v>
      </c>
      <c r="C7" t="s">
        <v>377</v>
      </c>
      <c r="D7" s="15" t="s">
        <v>377</v>
      </c>
      <c r="E7" s="15" t="str">
        <f t="shared" si="0"/>
        <v>DAD</v>
      </c>
      <c r="F7" s="15" t="str">
        <f t="shared" si="1"/>
        <v>VII</v>
      </c>
      <c r="G7" t="s">
        <v>378</v>
      </c>
      <c r="H7" s="9">
        <v>54</v>
      </c>
      <c r="I7" s="9">
        <v>2437</v>
      </c>
      <c r="J7" s="9">
        <v>76.8</v>
      </c>
      <c r="K7" s="9">
        <v>60.039999999999985</v>
      </c>
      <c r="L7" s="9">
        <v>1472472</v>
      </c>
      <c r="M7" s="9">
        <v>946761</v>
      </c>
      <c r="N7" s="9">
        <v>2632532158.4599996</v>
      </c>
      <c r="O7" s="9">
        <v>2631932158.4599996</v>
      </c>
      <c r="P7" s="9">
        <v>0</v>
      </c>
      <c r="Q7" s="9">
        <v>600000</v>
      </c>
      <c r="R7" s="9">
        <v>4688025365</v>
      </c>
      <c r="S7" s="9">
        <v>872565075</v>
      </c>
      <c r="T7" s="9">
        <v>1380027055</v>
      </c>
      <c r="U7" s="9">
        <v>2435433235</v>
      </c>
      <c r="V7" s="10">
        <f t="shared" si="2"/>
        <v>86.81528453703703</v>
      </c>
      <c r="W7" s="59">
        <f t="shared" si="3"/>
        <v>34.27776247994791</v>
      </c>
    </row>
    <row r="8" spans="1:23" ht="15" x14ac:dyDescent="0.25">
      <c r="A8" s="15" t="s">
        <v>367</v>
      </c>
      <c r="B8" s="15" t="s">
        <v>376</v>
      </c>
      <c r="C8" t="s">
        <v>377</v>
      </c>
      <c r="D8" s="15" t="s">
        <v>379</v>
      </c>
      <c r="E8" s="15" t="str">
        <f t="shared" si="0"/>
        <v>VII</v>
      </c>
      <c r="F8" s="15" t="str">
        <f t="shared" si="1"/>
        <v>DAD</v>
      </c>
      <c r="G8" t="s">
        <v>380</v>
      </c>
      <c r="H8" s="9">
        <v>54</v>
      </c>
      <c r="I8" s="9">
        <v>2773</v>
      </c>
      <c r="J8" s="9">
        <v>69.600000000000009</v>
      </c>
      <c r="K8" s="9">
        <v>58.59</v>
      </c>
      <c r="L8" s="9">
        <v>1472472</v>
      </c>
      <c r="M8" s="9">
        <v>1069467</v>
      </c>
      <c r="N8" s="9">
        <v>2930958542.5429997</v>
      </c>
      <c r="O8" s="9">
        <v>2930958542.5429997</v>
      </c>
      <c r="P8" s="9">
        <v>0</v>
      </c>
      <c r="Q8" s="9">
        <v>0</v>
      </c>
      <c r="R8" s="9">
        <v>4547275781</v>
      </c>
      <c r="S8" s="9">
        <v>819175945</v>
      </c>
      <c r="T8" s="9">
        <v>1364931842</v>
      </c>
      <c r="U8" s="9">
        <v>2363167994</v>
      </c>
      <c r="V8" s="10">
        <f t="shared" si="2"/>
        <v>84.208810759259251</v>
      </c>
      <c r="W8" s="59">
        <f t="shared" si="3"/>
        <v>42.111473312399418</v>
      </c>
    </row>
    <row r="9" spans="1:23" ht="15" x14ac:dyDescent="0.25">
      <c r="A9" s="15" t="s">
        <v>367</v>
      </c>
      <c r="B9" s="15" t="s">
        <v>376</v>
      </c>
      <c r="C9" t="s">
        <v>381</v>
      </c>
      <c r="D9" s="15" t="s">
        <v>382</v>
      </c>
      <c r="E9" s="15" t="str">
        <f t="shared" si="0"/>
        <v>DIN</v>
      </c>
      <c r="F9" s="15" t="str">
        <f t="shared" si="1"/>
        <v>HAN</v>
      </c>
      <c r="G9" t="s">
        <v>383</v>
      </c>
      <c r="H9" s="9">
        <v>269</v>
      </c>
      <c r="I9" s="9">
        <v>13778</v>
      </c>
      <c r="J9" s="9">
        <v>282.07999999999993</v>
      </c>
      <c r="K9" s="9">
        <v>231.77000000000021</v>
      </c>
      <c r="L9" s="9">
        <v>5542476</v>
      </c>
      <c r="M9" s="9">
        <v>4005357</v>
      </c>
      <c r="N9" s="9">
        <v>19108604192.983006</v>
      </c>
      <c r="O9" s="9">
        <v>19107164192.983006</v>
      </c>
      <c r="P9" s="9">
        <v>1440000</v>
      </c>
      <c r="Q9" s="9">
        <v>0</v>
      </c>
      <c r="R9" s="9">
        <v>22765519115</v>
      </c>
      <c r="S9" s="9">
        <v>3390000585</v>
      </c>
      <c r="T9" s="9">
        <v>8676650033</v>
      </c>
      <c r="U9" s="9">
        <v>10698868497</v>
      </c>
      <c r="V9" s="10">
        <f t="shared" si="2"/>
        <v>84.630182583643119</v>
      </c>
      <c r="W9" s="59">
        <f t="shared" si="3"/>
        <v>67.7417902473873</v>
      </c>
    </row>
    <row r="10" spans="1:23" ht="15" x14ac:dyDescent="0.25">
      <c r="A10" s="15" t="s">
        <v>367</v>
      </c>
      <c r="B10" s="15" t="s">
        <v>376</v>
      </c>
      <c r="C10" t="s">
        <v>381</v>
      </c>
      <c r="D10" s="15" t="s">
        <v>382</v>
      </c>
      <c r="E10" s="15" t="str">
        <f t="shared" si="0"/>
        <v>DIN</v>
      </c>
      <c r="F10" s="15" t="str">
        <f t="shared" si="1"/>
        <v>HAN</v>
      </c>
      <c r="G10" t="s">
        <v>384</v>
      </c>
      <c r="H10" s="9">
        <v>297</v>
      </c>
      <c r="I10" s="9">
        <v>14396</v>
      </c>
      <c r="J10" s="9">
        <v>289.13</v>
      </c>
      <c r="K10" s="9">
        <v>229.06</v>
      </c>
      <c r="L10" s="9">
        <v>6119388</v>
      </c>
      <c r="M10" s="9">
        <v>4225335</v>
      </c>
      <c r="N10" s="9">
        <v>19825270883.240005</v>
      </c>
      <c r="O10" s="9">
        <v>19823920883.240005</v>
      </c>
      <c r="P10" s="9">
        <v>150000</v>
      </c>
      <c r="Q10" s="9">
        <v>1200000</v>
      </c>
      <c r="R10" s="9">
        <v>23295441289</v>
      </c>
      <c r="S10" s="9">
        <v>3446213003</v>
      </c>
      <c r="T10" s="9">
        <v>8899490219</v>
      </c>
      <c r="U10" s="9">
        <v>10949738067</v>
      </c>
      <c r="V10" s="10">
        <f t="shared" si="2"/>
        <v>78.435829255892259</v>
      </c>
      <c r="W10" s="59">
        <f t="shared" si="3"/>
        <v>68.568709173174724</v>
      </c>
    </row>
    <row r="11" spans="1:23" ht="15" x14ac:dyDescent="0.25">
      <c r="A11" s="15" t="s">
        <v>367</v>
      </c>
      <c r="B11" s="15" t="s">
        <v>376</v>
      </c>
      <c r="C11" t="s">
        <v>381</v>
      </c>
      <c r="D11" s="15" t="s">
        <v>382</v>
      </c>
      <c r="E11" s="15" t="str">
        <f t="shared" si="0"/>
        <v>DIN</v>
      </c>
      <c r="F11" s="15" t="str">
        <f t="shared" si="1"/>
        <v>HAN</v>
      </c>
      <c r="G11" t="s">
        <v>385</v>
      </c>
      <c r="H11" s="9">
        <v>1</v>
      </c>
      <c r="I11" s="9">
        <v>31</v>
      </c>
      <c r="J11" s="9">
        <v>0.92</v>
      </c>
      <c r="K11" s="9">
        <v>0.75</v>
      </c>
      <c r="L11" s="9">
        <v>20604</v>
      </c>
      <c r="M11" s="9">
        <v>8484</v>
      </c>
      <c r="N11" s="9">
        <v>38408000</v>
      </c>
      <c r="O11" s="9">
        <v>38408000</v>
      </c>
      <c r="P11" s="9">
        <v>0</v>
      </c>
      <c r="Q11" s="9">
        <v>0</v>
      </c>
      <c r="R11" s="9">
        <v>72005739</v>
      </c>
      <c r="S11" s="9">
        <v>11467654</v>
      </c>
      <c r="T11" s="9">
        <v>26773101</v>
      </c>
      <c r="U11" s="9">
        <v>33764984</v>
      </c>
      <c r="V11" s="10">
        <f t="shared" si="2"/>
        <v>72.005739000000005</v>
      </c>
      <c r="W11" s="59">
        <f t="shared" si="3"/>
        <v>41.747826086956522</v>
      </c>
    </row>
    <row r="12" spans="1:23" ht="15" x14ac:dyDescent="0.25">
      <c r="A12" s="15" t="s">
        <v>367</v>
      </c>
      <c r="B12" s="15" t="s">
        <v>376</v>
      </c>
      <c r="C12" t="s">
        <v>381</v>
      </c>
      <c r="D12" s="15" t="s">
        <v>381</v>
      </c>
      <c r="E12" s="15" t="str">
        <f t="shared" si="0"/>
        <v>HAN</v>
      </c>
      <c r="F12" s="15" t="str">
        <f t="shared" si="1"/>
        <v>DIN</v>
      </c>
      <c r="G12" t="s">
        <v>386</v>
      </c>
      <c r="H12" s="9">
        <v>270</v>
      </c>
      <c r="I12" s="9">
        <v>13601</v>
      </c>
      <c r="J12" s="9">
        <v>350.02000000000015</v>
      </c>
      <c r="K12" s="9">
        <v>247.03000000000003</v>
      </c>
      <c r="L12" s="9">
        <v>5563080</v>
      </c>
      <c r="M12" s="9">
        <v>3979905</v>
      </c>
      <c r="N12" s="9">
        <v>18674209161.379997</v>
      </c>
      <c r="O12" s="9">
        <v>18642549161.379997</v>
      </c>
      <c r="P12" s="9">
        <v>30060000</v>
      </c>
      <c r="Q12" s="9">
        <v>1600000</v>
      </c>
      <c r="R12" s="9">
        <v>23993371959</v>
      </c>
      <c r="S12" s="9">
        <v>4040751189</v>
      </c>
      <c r="T12" s="9">
        <v>8356016301</v>
      </c>
      <c r="U12" s="9">
        <v>11596604469</v>
      </c>
      <c r="V12" s="10">
        <f t="shared" si="2"/>
        <v>88.864340588888879</v>
      </c>
      <c r="W12" s="59">
        <f t="shared" si="3"/>
        <v>53.351834641963286</v>
      </c>
    </row>
    <row r="13" spans="1:23" ht="15" x14ac:dyDescent="0.25">
      <c r="A13" s="15" t="s">
        <v>367</v>
      </c>
      <c r="B13" s="15" t="s">
        <v>376</v>
      </c>
      <c r="C13" t="s">
        <v>381</v>
      </c>
      <c r="D13" s="15" t="s">
        <v>381</v>
      </c>
      <c r="E13" s="15" t="str">
        <f t="shared" si="0"/>
        <v>HAN</v>
      </c>
      <c r="F13" s="15" t="str">
        <f t="shared" si="1"/>
        <v>DIN</v>
      </c>
      <c r="G13" t="s">
        <v>387</v>
      </c>
      <c r="H13" s="9">
        <v>297</v>
      </c>
      <c r="I13" s="9">
        <v>15092</v>
      </c>
      <c r="J13" s="9">
        <v>361.99999999999994</v>
      </c>
      <c r="K13" s="9">
        <v>270.69999999999993</v>
      </c>
      <c r="L13" s="9">
        <v>6119388</v>
      </c>
      <c r="M13" s="9">
        <v>4405317</v>
      </c>
      <c r="N13" s="9">
        <v>20951543547.401989</v>
      </c>
      <c r="O13" s="9">
        <v>20943851547.401993</v>
      </c>
      <c r="P13" s="9">
        <v>5892000</v>
      </c>
      <c r="Q13" s="9">
        <v>1800000</v>
      </c>
      <c r="R13" s="9">
        <v>26077464804</v>
      </c>
      <c r="S13" s="9">
        <v>4254722152</v>
      </c>
      <c r="T13" s="9">
        <v>9173137586</v>
      </c>
      <c r="U13" s="9">
        <v>12649605066</v>
      </c>
      <c r="V13" s="10">
        <f t="shared" si="2"/>
        <v>87.802911797979803</v>
      </c>
      <c r="W13" s="59">
        <f t="shared" si="3"/>
        <v>57.877192119895007</v>
      </c>
    </row>
    <row r="14" spans="1:23" ht="15" x14ac:dyDescent="0.25">
      <c r="A14" s="15" t="s">
        <v>367</v>
      </c>
      <c r="B14" s="15" t="s">
        <v>376</v>
      </c>
      <c r="C14" t="s">
        <v>381</v>
      </c>
      <c r="D14" s="15" t="s">
        <v>381</v>
      </c>
      <c r="E14" s="15" t="str">
        <f t="shared" si="0"/>
        <v>HAN</v>
      </c>
      <c r="F14" s="15" t="str">
        <f t="shared" si="1"/>
        <v>DIN</v>
      </c>
      <c r="G14" t="s">
        <v>388</v>
      </c>
      <c r="H14" s="9">
        <v>1</v>
      </c>
      <c r="I14" s="9">
        <v>28</v>
      </c>
      <c r="J14" s="9">
        <v>0.97</v>
      </c>
      <c r="K14" s="9">
        <v>0.83</v>
      </c>
      <c r="L14" s="9">
        <v>20604</v>
      </c>
      <c r="M14" s="9">
        <v>8484</v>
      </c>
      <c r="N14" s="9">
        <v>46224452.748000003</v>
      </c>
      <c r="O14" s="9">
        <v>46224452.748000003</v>
      </c>
      <c r="P14" s="9">
        <v>0</v>
      </c>
      <c r="Q14" s="9">
        <v>0</v>
      </c>
      <c r="R14" s="9">
        <v>74249179</v>
      </c>
      <c r="S14" s="9">
        <v>12317110</v>
      </c>
      <c r="T14" s="9">
        <v>25587502</v>
      </c>
      <c r="U14" s="9">
        <v>36344567</v>
      </c>
      <c r="V14" s="10">
        <f t="shared" si="2"/>
        <v>74.249178999999998</v>
      </c>
      <c r="W14" s="59">
        <f t="shared" si="3"/>
        <v>47.654074997938146</v>
      </c>
    </row>
    <row r="15" spans="1:23" ht="15" x14ac:dyDescent="0.25">
      <c r="A15" s="15" t="s">
        <v>367</v>
      </c>
      <c r="B15" s="15" t="s">
        <v>376</v>
      </c>
      <c r="C15" t="s">
        <v>389</v>
      </c>
      <c r="D15" s="15" t="s">
        <v>389</v>
      </c>
      <c r="E15" s="15" t="str">
        <f t="shared" si="0"/>
        <v>HAN</v>
      </c>
      <c r="F15" s="15" t="str">
        <f t="shared" si="1"/>
        <v>VDH</v>
      </c>
      <c r="G15" t="s">
        <v>390</v>
      </c>
      <c r="H15" s="9">
        <v>350</v>
      </c>
      <c r="I15" s="9">
        <v>18545</v>
      </c>
      <c r="J15" s="9">
        <v>502.20000000000016</v>
      </c>
      <c r="K15" s="9">
        <v>398.05000000000007</v>
      </c>
      <c r="L15" s="9">
        <v>9424800</v>
      </c>
      <c r="M15" s="9">
        <v>7267392</v>
      </c>
      <c r="N15" s="9">
        <v>27023141254.91531</v>
      </c>
      <c r="O15" s="9">
        <v>26995107694.91531</v>
      </c>
      <c r="P15" s="9">
        <v>7746000</v>
      </c>
      <c r="Q15" s="9">
        <v>20287560</v>
      </c>
      <c r="R15" s="9">
        <v>37819477225</v>
      </c>
      <c r="S15" s="9">
        <v>5981711779</v>
      </c>
      <c r="T15" s="9">
        <v>13338860770</v>
      </c>
      <c r="U15" s="9">
        <v>18498904676</v>
      </c>
      <c r="V15" s="10">
        <f t="shared" si="2"/>
        <v>108.05564921428572</v>
      </c>
      <c r="W15" s="59">
        <f t="shared" si="3"/>
        <v>53.809520619106529</v>
      </c>
    </row>
    <row r="16" spans="1:23" ht="15" x14ac:dyDescent="0.25">
      <c r="A16" s="15" t="s">
        <v>367</v>
      </c>
      <c r="B16" s="15" t="s">
        <v>376</v>
      </c>
      <c r="C16" t="s">
        <v>389</v>
      </c>
      <c r="D16" s="15" t="s">
        <v>391</v>
      </c>
      <c r="E16" s="15" t="str">
        <f t="shared" si="0"/>
        <v>VDH</v>
      </c>
      <c r="F16" s="15" t="str">
        <f t="shared" si="1"/>
        <v>HAN</v>
      </c>
      <c r="G16" t="s">
        <v>392</v>
      </c>
      <c r="H16" s="9">
        <v>351</v>
      </c>
      <c r="I16" s="9">
        <v>16857</v>
      </c>
      <c r="J16" s="9">
        <v>477.37000000000006</v>
      </c>
      <c r="K16" s="9">
        <v>398.14000000000004</v>
      </c>
      <c r="L16" s="9">
        <v>9451728</v>
      </c>
      <c r="M16" s="9">
        <v>6612804</v>
      </c>
      <c r="N16" s="9">
        <v>24397407257.158333</v>
      </c>
      <c r="O16" s="9">
        <v>24396535561.158333</v>
      </c>
      <c r="P16" s="9">
        <v>0</v>
      </c>
      <c r="Q16" s="9">
        <v>871696</v>
      </c>
      <c r="R16" s="9">
        <v>37762743589</v>
      </c>
      <c r="S16" s="9">
        <v>5915998220</v>
      </c>
      <c r="T16" s="9">
        <v>13533746762</v>
      </c>
      <c r="U16" s="9">
        <v>18312998607</v>
      </c>
      <c r="V16" s="10">
        <f t="shared" si="2"/>
        <v>107.58616407122507</v>
      </c>
      <c r="W16" s="59">
        <f t="shared" si="3"/>
        <v>51.107960821078677</v>
      </c>
    </row>
    <row r="17" spans="1:23" ht="15" x14ac:dyDescent="0.25">
      <c r="A17" s="15" t="s">
        <v>367</v>
      </c>
      <c r="B17" s="15" t="s">
        <v>376</v>
      </c>
      <c r="C17" t="s">
        <v>393</v>
      </c>
      <c r="D17" s="15" t="s">
        <v>393</v>
      </c>
      <c r="E17" s="15" t="str">
        <f t="shared" si="0"/>
        <v>HAN</v>
      </c>
      <c r="F17" s="15" t="str">
        <f t="shared" si="1"/>
        <v>VII</v>
      </c>
      <c r="G17" t="s">
        <v>394</v>
      </c>
      <c r="H17" s="9">
        <v>313</v>
      </c>
      <c r="I17" s="9">
        <v>16249</v>
      </c>
      <c r="J17" s="9">
        <v>327.07000000000011</v>
      </c>
      <c r="K17" s="9">
        <v>238.21999999999997</v>
      </c>
      <c r="L17" s="9">
        <v>5555124</v>
      </c>
      <c r="M17" s="9">
        <v>4208625</v>
      </c>
      <c r="N17" s="9">
        <v>21415608558.183392</v>
      </c>
      <c r="O17" s="9">
        <v>21314823392.183392</v>
      </c>
      <c r="P17" s="9">
        <v>72720000</v>
      </c>
      <c r="Q17" s="9">
        <v>28065166</v>
      </c>
      <c r="R17" s="9">
        <v>24107311550</v>
      </c>
      <c r="S17" s="9">
        <v>3800921022</v>
      </c>
      <c r="T17" s="9">
        <v>9179875034</v>
      </c>
      <c r="U17" s="9">
        <v>11126515494</v>
      </c>
      <c r="V17" s="10">
        <f t="shared" si="2"/>
        <v>77.020164696485622</v>
      </c>
      <c r="W17" s="59">
        <f t="shared" si="3"/>
        <v>65.477141156888081</v>
      </c>
    </row>
    <row r="18" spans="1:23" ht="15" x14ac:dyDescent="0.25">
      <c r="A18" s="15" t="s">
        <v>367</v>
      </c>
      <c r="B18" s="15" t="s">
        <v>376</v>
      </c>
      <c r="C18" t="s">
        <v>393</v>
      </c>
      <c r="D18" s="15" t="s">
        <v>395</v>
      </c>
      <c r="E18" s="15" t="str">
        <f t="shared" si="0"/>
        <v>VII</v>
      </c>
      <c r="F18" s="15" t="str">
        <f t="shared" si="1"/>
        <v>HAN</v>
      </c>
      <c r="G18" t="s">
        <v>396</v>
      </c>
      <c r="H18" s="9">
        <v>310</v>
      </c>
      <c r="I18" s="9">
        <v>12247</v>
      </c>
      <c r="J18" s="9">
        <v>304.11000000000013</v>
      </c>
      <c r="K18" s="9">
        <v>244.7700000000001</v>
      </c>
      <c r="L18" s="9">
        <v>5501880</v>
      </c>
      <c r="M18" s="9">
        <v>3153141</v>
      </c>
      <c r="N18" s="9">
        <v>14963003665.480085</v>
      </c>
      <c r="O18" s="9">
        <v>14956403665.480085</v>
      </c>
      <c r="P18" s="9">
        <v>0</v>
      </c>
      <c r="Q18" s="9">
        <v>6600000</v>
      </c>
      <c r="R18" s="9">
        <v>23946854780</v>
      </c>
      <c r="S18" s="9">
        <v>3725218462</v>
      </c>
      <c r="T18" s="9">
        <v>9112064069</v>
      </c>
      <c r="U18" s="9">
        <v>11109572249</v>
      </c>
      <c r="V18" s="10">
        <f t="shared" si="2"/>
        <v>77.247918645161292</v>
      </c>
      <c r="W18" s="59">
        <f t="shared" si="3"/>
        <v>49.20260322080852</v>
      </c>
    </row>
    <row r="19" spans="1:23" ht="15" x14ac:dyDescent="0.25">
      <c r="A19" s="15" t="s">
        <v>367</v>
      </c>
      <c r="B19" s="15" t="s">
        <v>376</v>
      </c>
      <c r="C19" t="s">
        <v>397</v>
      </c>
      <c r="D19" s="15" t="s">
        <v>397</v>
      </c>
      <c r="E19" s="15" t="str">
        <f t="shared" si="0"/>
        <v>PQC</v>
      </c>
      <c r="F19" s="15" t="str">
        <f t="shared" si="1"/>
        <v>VCA</v>
      </c>
      <c r="G19" t="s">
        <v>398</v>
      </c>
      <c r="H19" s="9">
        <v>360</v>
      </c>
      <c r="I19" s="9">
        <v>15736</v>
      </c>
      <c r="J19" s="9">
        <v>324.81000000000012</v>
      </c>
      <c r="K19" s="9">
        <v>215.69000000000008</v>
      </c>
      <c r="L19" s="9">
        <v>4847040</v>
      </c>
      <c r="M19" s="9">
        <v>3054942</v>
      </c>
      <c r="N19" s="9">
        <v>18732848107.730003</v>
      </c>
      <c r="O19" s="9">
        <v>18715250107.73</v>
      </c>
      <c r="P19" s="9">
        <v>16698000</v>
      </c>
      <c r="Q19" s="9">
        <v>900000</v>
      </c>
      <c r="R19" s="9">
        <v>24232709120</v>
      </c>
      <c r="S19" s="9">
        <v>3800168126</v>
      </c>
      <c r="T19" s="9">
        <v>10094807772</v>
      </c>
      <c r="U19" s="9">
        <v>10337733222</v>
      </c>
      <c r="V19" s="10">
        <f t="shared" si="2"/>
        <v>67.313080888888891</v>
      </c>
      <c r="W19" s="59">
        <f t="shared" si="3"/>
        <v>57.673249307995434</v>
      </c>
    </row>
    <row r="20" spans="1:23" ht="15" x14ac:dyDescent="0.25">
      <c r="A20" s="15" t="s">
        <v>367</v>
      </c>
      <c r="B20" s="15" t="s">
        <v>376</v>
      </c>
      <c r="C20" t="s">
        <v>397</v>
      </c>
      <c r="D20" s="15" t="s">
        <v>399</v>
      </c>
      <c r="E20" s="15" t="str">
        <f t="shared" si="0"/>
        <v>VCA</v>
      </c>
      <c r="F20" s="15" t="str">
        <f t="shared" si="1"/>
        <v>PQC</v>
      </c>
      <c r="G20" t="s">
        <v>400</v>
      </c>
      <c r="H20" s="9">
        <v>361</v>
      </c>
      <c r="I20" s="9">
        <v>20088</v>
      </c>
      <c r="J20" s="9">
        <v>304.65999999999991</v>
      </c>
      <c r="K20" s="9">
        <v>218.58999999999986</v>
      </c>
      <c r="L20" s="9">
        <v>4860504</v>
      </c>
      <c r="M20" s="9">
        <v>3916044</v>
      </c>
      <c r="N20" s="9">
        <v>25186024012.997997</v>
      </c>
      <c r="O20" s="9">
        <v>25167496012.997997</v>
      </c>
      <c r="P20" s="9">
        <v>18528000</v>
      </c>
      <c r="Q20" s="9">
        <v>0</v>
      </c>
      <c r="R20" s="9">
        <v>24669149814</v>
      </c>
      <c r="S20" s="9">
        <v>3628687704</v>
      </c>
      <c r="T20" s="9">
        <v>10708518218</v>
      </c>
      <c r="U20" s="9">
        <v>10331943892</v>
      </c>
      <c r="V20" s="10">
        <f t="shared" si="2"/>
        <v>68.335595052631575</v>
      </c>
      <c r="W20" s="59">
        <f t="shared" si="3"/>
        <v>82.669283834431837</v>
      </c>
    </row>
    <row r="21" spans="1:23" ht="15" x14ac:dyDescent="0.25">
      <c r="A21" s="15" t="s">
        <v>367</v>
      </c>
      <c r="B21" s="15" t="s">
        <v>376</v>
      </c>
      <c r="C21" t="s">
        <v>401</v>
      </c>
      <c r="D21" s="15" t="s">
        <v>402</v>
      </c>
      <c r="E21" s="15" t="str">
        <f t="shared" si="0"/>
        <v>CAH</v>
      </c>
      <c r="F21" s="15" t="str">
        <f t="shared" si="1"/>
        <v>SGN</v>
      </c>
      <c r="G21" t="s">
        <v>403</v>
      </c>
      <c r="H21" s="9">
        <v>361</v>
      </c>
      <c r="I21" s="9">
        <v>18354</v>
      </c>
      <c r="J21" s="9">
        <v>384.66999999999996</v>
      </c>
      <c r="K21" s="9">
        <v>289.34999999999997</v>
      </c>
      <c r="L21" s="9">
        <v>6038808</v>
      </c>
      <c r="M21" s="9">
        <v>4447926</v>
      </c>
      <c r="N21" s="9">
        <v>27243694361.108494</v>
      </c>
      <c r="O21" s="9">
        <v>26975290361.10849</v>
      </c>
      <c r="P21" s="9">
        <v>257904000</v>
      </c>
      <c r="Q21" s="9">
        <v>10500000</v>
      </c>
      <c r="R21" s="9">
        <v>27737403145</v>
      </c>
      <c r="S21" s="9">
        <v>4531601412</v>
      </c>
      <c r="T21" s="9">
        <v>9829472084</v>
      </c>
      <c r="U21" s="9">
        <v>13376329649</v>
      </c>
      <c r="V21" s="10">
        <f t="shared" si="2"/>
        <v>76.834911759002779</v>
      </c>
      <c r="W21" s="59">
        <f t="shared" si="3"/>
        <v>70.823548395009993</v>
      </c>
    </row>
    <row r="22" spans="1:23" ht="15" x14ac:dyDescent="0.25">
      <c r="A22" s="15" t="s">
        <v>367</v>
      </c>
      <c r="B22" s="15" t="s">
        <v>376</v>
      </c>
      <c r="C22" t="s">
        <v>401</v>
      </c>
      <c r="D22" s="15" t="s">
        <v>401</v>
      </c>
      <c r="E22" s="15" t="str">
        <f t="shared" si="0"/>
        <v>SGN</v>
      </c>
      <c r="F22" s="15" t="str">
        <f t="shared" si="1"/>
        <v>CAH</v>
      </c>
      <c r="G22" t="s">
        <v>404</v>
      </c>
      <c r="H22" s="9">
        <v>361</v>
      </c>
      <c r="I22" s="9">
        <v>18685</v>
      </c>
      <c r="J22" s="9">
        <v>321.97999999999979</v>
      </c>
      <c r="K22" s="9">
        <v>237.17999999999986</v>
      </c>
      <c r="L22" s="9">
        <v>6038808</v>
      </c>
      <c r="M22" s="9">
        <v>4539438</v>
      </c>
      <c r="N22" s="9">
        <v>27568229251.766491</v>
      </c>
      <c r="O22" s="9">
        <v>27533829251.766491</v>
      </c>
      <c r="P22" s="9">
        <v>2700000</v>
      </c>
      <c r="Q22" s="9">
        <v>31700000</v>
      </c>
      <c r="R22" s="9">
        <v>23965697885</v>
      </c>
      <c r="S22" s="9">
        <v>3777457213</v>
      </c>
      <c r="T22" s="9">
        <v>8767544222</v>
      </c>
      <c r="U22" s="9">
        <v>11420696450</v>
      </c>
      <c r="V22" s="10">
        <f t="shared" si="2"/>
        <v>66.386974750692531</v>
      </c>
      <c r="W22" s="59">
        <f t="shared" si="3"/>
        <v>85.620936864918647</v>
      </c>
    </row>
    <row r="23" spans="1:23" ht="15" x14ac:dyDescent="0.25">
      <c r="A23" s="15" t="s">
        <v>367</v>
      </c>
      <c r="B23" s="15" t="s">
        <v>376</v>
      </c>
      <c r="C23" t="s">
        <v>405</v>
      </c>
      <c r="D23" s="15" t="s">
        <v>406</v>
      </c>
      <c r="E23" s="15" t="str">
        <f t="shared" si="0"/>
        <v>PXU</v>
      </c>
      <c r="F23" s="15" t="str">
        <f t="shared" si="1"/>
        <v>SGN</v>
      </c>
      <c r="G23" t="s">
        <v>407</v>
      </c>
      <c r="H23" s="9">
        <v>1</v>
      </c>
      <c r="I23" s="9">
        <v>72</v>
      </c>
      <c r="J23" s="9">
        <v>1.4</v>
      </c>
      <c r="K23" s="9">
        <v>1.18</v>
      </c>
      <c r="L23" s="9">
        <v>26044</v>
      </c>
      <c r="M23" s="9">
        <v>25278</v>
      </c>
      <c r="N23" s="9">
        <v>105697389</v>
      </c>
      <c r="O23" s="9">
        <v>105697389</v>
      </c>
      <c r="P23" s="9">
        <v>0</v>
      </c>
      <c r="Q23" s="9">
        <v>0</v>
      </c>
      <c r="R23" s="9">
        <v>88500913</v>
      </c>
      <c r="S23" s="9">
        <v>15733817</v>
      </c>
      <c r="T23" s="9">
        <v>29463121</v>
      </c>
      <c r="U23" s="9">
        <v>43303975</v>
      </c>
      <c r="V23" s="10">
        <f t="shared" si="2"/>
        <v>88.500912999999997</v>
      </c>
      <c r="W23" s="59">
        <f t="shared" si="3"/>
        <v>75.498135000000005</v>
      </c>
    </row>
    <row r="24" spans="1:23" ht="15" x14ac:dyDescent="0.25">
      <c r="A24" s="15" t="s">
        <v>367</v>
      </c>
      <c r="B24" s="15" t="s">
        <v>376</v>
      </c>
      <c r="C24" t="s">
        <v>405</v>
      </c>
      <c r="D24" s="15" t="s">
        <v>405</v>
      </c>
      <c r="E24" s="15" t="str">
        <f t="shared" si="0"/>
        <v>SGN</v>
      </c>
      <c r="F24" s="15" t="str">
        <f t="shared" si="1"/>
        <v>PXU</v>
      </c>
      <c r="G24" t="s">
        <v>408</v>
      </c>
      <c r="H24" s="9">
        <v>4</v>
      </c>
      <c r="I24" s="9">
        <v>208</v>
      </c>
      <c r="J24" s="9">
        <v>6.64</v>
      </c>
      <c r="K24" s="9">
        <v>4.41</v>
      </c>
      <c r="L24" s="9">
        <v>104176</v>
      </c>
      <c r="M24" s="9">
        <v>75834</v>
      </c>
      <c r="N24" s="9">
        <v>326940936</v>
      </c>
      <c r="O24" s="9">
        <v>326940936</v>
      </c>
      <c r="P24" s="9">
        <v>0</v>
      </c>
      <c r="Q24" s="9">
        <v>0</v>
      </c>
      <c r="R24" s="9">
        <v>340304715</v>
      </c>
      <c r="S24" s="9">
        <v>68440908</v>
      </c>
      <c r="T24" s="9">
        <v>110458803</v>
      </c>
      <c r="U24" s="9">
        <v>161405004</v>
      </c>
      <c r="V24" s="10">
        <f t="shared" si="2"/>
        <v>85.076178749999997</v>
      </c>
      <c r="W24" s="59">
        <f t="shared" si="3"/>
        <v>49.238092771084339</v>
      </c>
    </row>
    <row r="25" spans="1:23" ht="15" x14ac:dyDescent="0.25">
      <c r="A25" s="15" t="s">
        <v>367</v>
      </c>
      <c r="B25" s="15" t="s">
        <v>376</v>
      </c>
      <c r="C25" t="s">
        <v>409</v>
      </c>
      <c r="D25" s="15" t="s">
        <v>410</v>
      </c>
      <c r="E25" s="15" t="str">
        <f t="shared" si="0"/>
        <v>VCA</v>
      </c>
      <c r="F25" s="15" t="str">
        <f t="shared" si="1"/>
        <v>SGN</v>
      </c>
      <c r="G25" t="s">
        <v>411</v>
      </c>
      <c r="H25" s="9">
        <v>2</v>
      </c>
      <c r="I25" s="9">
        <v>42</v>
      </c>
      <c r="J25" s="9">
        <v>3.46</v>
      </c>
      <c r="K25" s="9">
        <v>2.87</v>
      </c>
      <c r="L25" s="9">
        <v>17544</v>
      </c>
      <c r="M25" s="9">
        <v>5418</v>
      </c>
      <c r="N25" s="9">
        <v>65100000</v>
      </c>
      <c r="O25" s="9">
        <v>65100000</v>
      </c>
      <c r="P25" s="9">
        <v>0</v>
      </c>
      <c r="Q25" s="9">
        <v>0</v>
      </c>
      <c r="R25" s="9">
        <v>190455742</v>
      </c>
      <c r="S25" s="9">
        <v>5143927</v>
      </c>
      <c r="T25" s="9">
        <v>75094915</v>
      </c>
      <c r="U25" s="9">
        <v>110216900</v>
      </c>
      <c r="V25" s="10">
        <f t="shared" si="2"/>
        <v>95.227870999999993</v>
      </c>
      <c r="W25" s="59">
        <f t="shared" si="3"/>
        <v>18.815028901734102</v>
      </c>
    </row>
    <row r="26" spans="1:23" ht="15" x14ac:dyDescent="0.25">
      <c r="A26" s="15" t="s">
        <v>367</v>
      </c>
      <c r="B26" s="15" t="s">
        <v>376</v>
      </c>
      <c r="C26" t="s">
        <v>412</v>
      </c>
      <c r="D26" s="15" t="s">
        <v>412</v>
      </c>
      <c r="E26" s="15" t="str">
        <f t="shared" si="0"/>
        <v>SGN</v>
      </c>
      <c r="F26" s="15" t="str">
        <f t="shared" si="1"/>
        <v>VCS</v>
      </c>
      <c r="G26" t="s">
        <v>413</v>
      </c>
      <c r="H26" s="9">
        <v>256</v>
      </c>
      <c r="I26" s="9">
        <v>13232</v>
      </c>
      <c r="J26" s="9">
        <v>221.8000000000001</v>
      </c>
      <c r="K26" s="9">
        <v>162.17000000000002</v>
      </c>
      <c r="L26" s="9">
        <v>4143104</v>
      </c>
      <c r="M26" s="9">
        <v>3139696</v>
      </c>
      <c r="N26" s="9">
        <v>19283160577.217999</v>
      </c>
      <c r="O26" s="9">
        <v>19235740577.217999</v>
      </c>
      <c r="P26" s="9">
        <v>33720000</v>
      </c>
      <c r="Q26" s="9">
        <v>13700000</v>
      </c>
      <c r="R26" s="9">
        <v>15996432522</v>
      </c>
      <c r="S26" s="9">
        <v>2600260967</v>
      </c>
      <c r="T26" s="9">
        <v>5849674908</v>
      </c>
      <c r="U26" s="9">
        <v>7546496647</v>
      </c>
      <c r="V26" s="10">
        <f t="shared" si="2"/>
        <v>62.486064539062497</v>
      </c>
      <c r="W26" s="59">
        <f t="shared" si="3"/>
        <v>86.939407471677143</v>
      </c>
    </row>
    <row r="27" spans="1:23" ht="15" x14ac:dyDescent="0.25">
      <c r="A27" s="15" t="s">
        <v>367</v>
      </c>
      <c r="B27" s="15" t="s">
        <v>376</v>
      </c>
      <c r="C27" t="s">
        <v>412</v>
      </c>
      <c r="D27" s="15" t="s">
        <v>412</v>
      </c>
      <c r="E27" s="15" t="str">
        <f t="shared" si="0"/>
        <v>SGN</v>
      </c>
      <c r="F27" s="15" t="str">
        <f t="shared" si="1"/>
        <v>VCS</v>
      </c>
      <c r="G27" t="s">
        <v>414</v>
      </c>
      <c r="H27" s="9">
        <v>292</v>
      </c>
      <c r="I27" s="9">
        <v>16880</v>
      </c>
      <c r="J27" s="9">
        <v>265.40000000000003</v>
      </c>
      <c r="K27" s="9">
        <v>190.38000000000011</v>
      </c>
      <c r="L27" s="9">
        <v>4725728</v>
      </c>
      <c r="M27" s="9">
        <v>4006730</v>
      </c>
      <c r="N27" s="9">
        <v>24647109030.252003</v>
      </c>
      <c r="O27" s="9">
        <v>24509673814.252003</v>
      </c>
      <c r="P27" s="9">
        <v>130614000</v>
      </c>
      <c r="Q27" s="9">
        <v>6821216</v>
      </c>
      <c r="R27" s="9">
        <v>18969981253</v>
      </c>
      <c r="S27" s="9">
        <v>3088212128</v>
      </c>
      <c r="T27" s="9">
        <v>6946872249</v>
      </c>
      <c r="U27" s="9">
        <v>8934896876</v>
      </c>
      <c r="V27" s="10">
        <f t="shared" si="2"/>
        <v>64.965689222602734</v>
      </c>
      <c r="W27" s="59">
        <f t="shared" si="3"/>
        <v>92.867780822351179</v>
      </c>
    </row>
    <row r="28" spans="1:23" ht="15" x14ac:dyDescent="0.25">
      <c r="A28" s="15" t="s">
        <v>367</v>
      </c>
      <c r="B28" s="15" t="s">
        <v>376</v>
      </c>
      <c r="C28" t="s">
        <v>412</v>
      </c>
      <c r="D28" s="15" t="s">
        <v>412</v>
      </c>
      <c r="E28" s="15" t="str">
        <f t="shared" si="0"/>
        <v>SGN</v>
      </c>
      <c r="F28" s="15" t="str">
        <f t="shared" si="1"/>
        <v>VCS</v>
      </c>
      <c r="G28" t="s">
        <v>415</v>
      </c>
      <c r="H28" s="9">
        <v>325</v>
      </c>
      <c r="I28" s="9">
        <v>19618</v>
      </c>
      <c r="J28" s="9">
        <v>321.49000000000029</v>
      </c>
      <c r="K28" s="9">
        <v>212.05000000000004</v>
      </c>
      <c r="L28" s="9">
        <v>5259800</v>
      </c>
      <c r="M28" s="9">
        <v>4654328</v>
      </c>
      <c r="N28" s="9">
        <v>28876851714.558987</v>
      </c>
      <c r="O28" s="9">
        <v>28344365714.55899</v>
      </c>
      <c r="P28" s="9">
        <v>523722000</v>
      </c>
      <c r="Q28" s="9">
        <v>8764000</v>
      </c>
      <c r="R28" s="9">
        <v>21807197059</v>
      </c>
      <c r="S28" s="9">
        <v>3659767453</v>
      </c>
      <c r="T28" s="9">
        <v>7898909175</v>
      </c>
      <c r="U28" s="9">
        <v>10248520431</v>
      </c>
      <c r="V28" s="10">
        <f t="shared" si="2"/>
        <v>67.099067873846153</v>
      </c>
      <c r="W28" s="59">
        <f t="shared" si="3"/>
        <v>89.821928254561456</v>
      </c>
    </row>
    <row r="29" spans="1:23" ht="15" x14ac:dyDescent="0.25">
      <c r="A29" s="15" t="s">
        <v>367</v>
      </c>
      <c r="B29" s="15" t="s">
        <v>376</v>
      </c>
      <c r="C29" t="s">
        <v>412</v>
      </c>
      <c r="D29" s="15" t="s">
        <v>412</v>
      </c>
      <c r="E29" s="15" t="str">
        <f t="shared" si="0"/>
        <v>SGN</v>
      </c>
      <c r="F29" s="15" t="str">
        <f t="shared" si="1"/>
        <v>VCS</v>
      </c>
      <c r="G29" t="s">
        <v>416</v>
      </c>
      <c r="H29" s="9">
        <v>356</v>
      </c>
      <c r="I29" s="9">
        <v>21299</v>
      </c>
      <c r="J29" s="9">
        <v>357.47999999999996</v>
      </c>
      <c r="K29" s="9">
        <v>230.16999999999993</v>
      </c>
      <c r="L29" s="9">
        <v>5761504</v>
      </c>
      <c r="M29" s="9">
        <v>5052502</v>
      </c>
      <c r="N29" s="9">
        <v>31413055184.096012</v>
      </c>
      <c r="O29" s="9">
        <v>30948945184.096012</v>
      </c>
      <c r="P29" s="9">
        <v>454560000</v>
      </c>
      <c r="Q29" s="9">
        <v>9550000</v>
      </c>
      <c r="R29" s="9">
        <v>24163759937</v>
      </c>
      <c r="S29" s="9">
        <v>4061176676</v>
      </c>
      <c r="T29" s="9">
        <v>8712120588</v>
      </c>
      <c r="U29" s="9">
        <v>11390462673</v>
      </c>
      <c r="V29" s="10">
        <f t="shared" si="2"/>
        <v>67.875730160112369</v>
      </c>
      <c r="W29" s="59">
        <f t="shared" si="3"/>
        <v>87.873601835336288</v>
      </c>
    </row>
    <row r="30" spans="1:23" ht="15" x14ac:dyDescent="0.25">
      <c r="A30" s="15" t="s">
        <v>367</v>
      </c>
      <c r="B30" s="15" t="s">
        <v>376</v>
      </c>
      <c r="C30" t="s">
        <v>412</v>
      </c>
      <c r="D30" s="15" t="s">
        <v>412</v>
      </c>
      <c r="E30" s="15" t="str">
        <f t="shared" si="0"/>
        <v>SGN</v>
      </c>
      <c r="F30" s="15" t="str">
        <f t="shared" si="1"/>
        <v>VCS</v>
      </c>
      <c r="G30" t="s">
        <v>417</v>
      </c>
      <c r="H30" s="9">
        <v>319</v>
      </c>
      <c r="I30" s="9">
        <v>19206</v>
      </c>
      <c r="J30" s="9">
        <v>345.63999999999993</v>
      </c>
      <c r="K30" s="9">
        <v>209.1100000000001</v>
      </c>
      <c r="L30" s="9">
        <v>5162696</v>
      </c>
      <c r="M30" s="9">
        <v>4556034</v>
      </c>
      <c r="N30" s="9">
        <v>28125212568.087982</v>
      </c>
      <c r="O30" s="9">
        <v>27907510568.087982</v>
      </c>
      <c r="P30" s="9">
        <v>211602000</v>
      </c>
      <c r="Q30" s="9">
        <v>6100000</v>
      </c>
      <c r="R30" s="9">
        <v>21970617678</v>
      </c>
      <c r="S30" s="9">
        <v>3861698241</v>
      </c>
      <c r="T30" s="9">
        <v>7793137735</v>
      </c>
      <c r="U30" s="9">
        <v>10315781702</v>
      </c>
      <c r="V30" s="10">
        <f t="shared" si="2"/>
        <v>68.873409648902822</v>
      </c>
      <c r="W30" s="59">
        <f t="shared" si="3"/>
        <v>81.37140541629438</v>
      </c>
    </row>
    <row r="31" spans="1:23" ht="15" x14ac:dyDescent="0.25">
      <c r="A31" s="15" t="s">
        <v>367</v>
      </c>
      <c r="B31" s="15" t="s">
        <v>376</v>
      </c>
      <c r="C31" t="s">
        <v>412</v>
      </c>
      <c r="D31" s="15" t="s">
        <v>412</v>
      </c>
      <c r="E31" s="15" t="str">
        <f t="shared" si="0"/>
        <v>SGN</v>
      </c>
      <c r="F31" s="15" t="str">
        <f t="shared" si="1"/>
        <v>VCS</v>
      </c>
      <c r="G31" t="s">
        <v>418</v>
      </c>
      <c r="H31" s="9">
        <v>268</v>
      </c>
      <c r="I31" s="9">
        <v>15002</v>
      </c>
      <c r="J31" s="9">
        <v>281.63</v>
      </c>
      <c r="K31" s="9">
        <v>177.71000000000004</v>
      </c>
      <c r="L31" s="9">
        <v>4337312</v>
      </c>
      <c r="M31" s="9">
        <v>3554054</v>
      </c>
      <c r="N31" s="9">
        <v>22370103036.374008</v>
      </c>
      <c r="O31" s="9">
        <v>22175489036.374008</v>
      </c>
      <c r="P31" s="9">
        <v>189864000</v>
      </c>
      <c r="Q31" s="9">
        <v>4750000</v>
      </c>
      <c r="R31" s="9">
        <v>18676759370</v>
      </c>
      <c r="S31" s="9">
        <v>3216269210</v>
      </c>
      <c r="T31" s="9">
        <v>6609588495</v>
      </c>
      <c r="U31" s="9">
        <v>8850901665</v>
      </c>
      <c r="V31" s="10">
        <f t="shared" si="2"/>
        <v>69.689400634328365</v>
      </c>
      <c r="W31" s="59">
        <f t="shared" si="3"/>
        <v>79.430824260107258</v>
      </c>
    </row>
    <row r="32" spans="1:23" ht="15" x14ac:dyDescent="0.25">
      <c r="A32" s="15" t="s">
        <v>367</v>
      </c>
      <c r="B32" s="15" t="s">
        <v>376</v>
      </c>
      <c r="C32" t="s">
        <v>412</v>
      </c>
      <c r="D32" s="15" t="s">
        <v>412</v>
      </c>
      <c r="E32" s="15" t="str">
        <f t="shared" si="0"/>
        <v>SGN</v>
      </c>
      <c r="F32" s="15" t="str">
        <f t="shared" si="1"/>
        <v>VCS</v>
      </c>
      <c r="G32" t="s">
        <v>419</v>
      </c>
      <c r="H32" s="9">
        <v>48</v>
      </c>
      <c r="I32" s="9">
        <v>2724</v>
      </c>
      <c r="J32" s="9">
        <v>44.360000000000014</v>
      </c>
      <c r="K32" s="9">
        <v>30.060000000000002</v>
      </c>
      <c r="L32" s="9">
        <v>776832</v>
      </c>
      <c r="M32" s="9">
        <v>646408</v>
      </c>
      <c r="N32" s="9">
        <v>3937919226.0170007</v>
      </c>
      <c r="O32" s="9">
        <v>3898139226.0170007</v>
      </c>
      <c r="P32" s="9">
        <v>39780000</v>
      </c>
      <c r="Q32" s="9">
        <v>0</v>
      </c>
      <c r="R32" s="9">
        <v>2829157211</v>
      </c>
      <c r="S32" s="9">
        <v>510465857</v>
      </c>
      <c r="T32" s="9">
        <v>1022514810</v>
      </c>
      <c r="U32" s="9">
        <v>1296176544</v>
      </c>
      <c r="V32" s="10">
        <f t="shared" si="2"/>
        <v>58.940775229166661</v>
      </c>
      <c r="W32" s="59">
        <f t="shared" si="3"/>
        <v>88.771849098669961</v>
      </c>
    </row>
    <row r="33" spans="1:23" ht="15" x14ac:dyDescent="0.25">
      <c r="A33" s="15" t="s">
        <v>367</v>
      </c>
      <c r="B33" s="15" t="s">
        <v>376</v>
      </c>
      <c r="C33" t="s">
        <v>412</v>
      </c>
      <c r="D33" s="15" t="s">
        <v>412</v>
      </c>
      <c r="E33" s="15" t="str">
        <f t="shared" si="0"/>
        <v>SGN</v>
      </c>
      <c r="F33" s="15" t="str">
        <f t="shared" si="1"/>
        <v>VCS</v>
      </c>
      <c r="G33" t="s">
        <v>420</v>
      </c>
      <c r="H33" s="9">
        <v>325</v>
      </c>
      <c r="I33" s="9">
        <v>19765</v>
      </c>
      <c r="J33" s="9">
        <v>333.15999999999985</v>
      </c>
      <c r="K33" s="9">
        <v>210.65000000000009</v>
      </c>
      <c r="L33" s="9">
        <v>5259800</v>
      </c>
      <c r="M33" s="9">
        <v>4688600</v>
      </c>
      <c r="N33" s="9">
        <v>29046226585.174809</v>
      </c>
      <c r="O33" s="9">
        <v>28619512585.174809</v>
      </c>
      <c r="P33" s="9">
        <v>413664000</v>
      </c>
      <c r="Q33" s="9">
        <v>13050000</v>
      </c>
      <c r="R33" s="9">
        <v>22044639804</v>
      </c>
      <c r="S33" s="9">
        <v>3768514490</v>
      </c>
      <c r="T33" s="9">
        <v>7927795541</v>
      </c>
      <c r="U33" s="9">
        <v>10348329773</v>
      </c>
      <c r="V33" s="10">
        <f t="shared" si="2"/>
        <v>67.829660935384609</v>
      </c>
      <c r="W33" s="59">
        <f t="shared" si="3"/>
        <v>87.184015443555111</v>
      </c>
    </row>
    <row r="34" spans="1:23" ht="15" x14ac:dyDescent="0.25">
      <c r="A34" s="15" t="s">
        <v>367</v>
      </c>
      <c r="B34" s="15" t="s">
        <v>376</v>
      </c>
      <c r="C34" t="s">
        <v>412</v>
      </c>
      <c r="D34" s="15" t="s">
        <v>412</v>
      </c>
      <c r="E34" s="15" t="str">
        <f t="shared" si="0"/>
        <v>SGN</v>
      </c>
      <c r="F34" s="15" t="str">
        <f t="shared" si="1"/>
        <v>VCS</v>
      </c>
      <c r="G34" t="s">
        <v>421</v>
      </c>
      <c r="H34" s="9">
        <v>339</v>
      </c>
      <c r="I34" s="9">
        <v>19868</v>
      </c>
      <c r="J34" s="9">
        <v>326.57</v>
      </c>
      <c r="K34" s="9">
        <v>223.46000000000004</v>
      </c>
      <c r="L34" s="9">
        <v>5486376</v>
      </c>
      <c r="M34" s="9">
        <v>4711448</v>
      </c>
      <c r="N34" s="9">
        <v>28851437774.938004</v>
      </c>
      <c r="O34" s="9">
        <v>28517721774.938004</v>
      </c>
      <c r="P34" s="9">
        <v>316566000</v>
      </c>
      <c r="Q34" s="9">
        <v>17150000</v>
      </c>
      <c r="R34" s="9">
        <v>22805428219</v>
      </c>
      <c r="S34" s="9">
        <v>3759991040</v>
      </c>
      <c r="T34" s="9">
        <v>8273214567</v>
      </c>
      <c r="U34" s="9">
        <v>10772222612</v>
      </c>
      <c r="V34" s="10">
        <f t="shared" si="2"/>
        <v>67.272649613569314</v>
      </c>
      <c r="W34" s="59">
        <f t="shared" si="3"/>
        <v>88.346871344391715</v>
      </c>
    </row>
    <row r="35" spans="1:23" ht="15" x14ac:dyDescent="0.25">
      <c r="A35" s="15" t="s">
        <v>367</v>
      </c>
      <c r="B35" s="15" t="s">
        <v>376</v>
      </c>
      <c r="C35" t="s">
        <v>412</v>
      </c>
      <c r="D35" s="15" t="s">
        <v>412</v>
      </c>
      <c r="E35" s="15" t="str">
        <f t="shared" si="0"/>
        <v>SGN</v>
      </c>
      <c r="F35" s="15" t="str">
        <f t="shared" si="1"/>
        <v>VCS</v>
      </c>
      <c r="G35" t="s">
        <v>422</v>
      </c>
      <c r="H35" s="9">
        <v>27</v>
      </c>
      <c r="I35" s="9">
        <v>1285</v>
      </c>
      <c r="J35" s="9">
        <v>28.700000000000006</v>
      </c>
      <c r="K35" s="9">
        <v>18.29</v>
      </c>
      <c r="L35" s="9">
        <v>436968</v>
      </c>
      <c r="M35" s="9">
        <v>304164</v>
      </c>
      <c r="N35" s="9">
        <v>1887997778.5219998</v>
      </c>
      <c r="O35" s="9">
        <v>1867317778.5219998</v>
      </c>
      <c r="P35" s="9">
        <v>19380000</v>
      </c>
      <c r="Q35" s="9">
        <v>1300000</v>
      </c>
      <c r="R35" s="9">
        <v>1785843665</v>
      </c>
      <c r="S35" s="9">
        <v>302552267</v>
      </c>
      <c r="T35" s="9">
        <v>621455077</v>
      </c>
      <c r="U35" s="9">
        <v>861836321</v>
      </c>
      <c r="V35" s="10">
        <f t="shared" si="2"/>
        <v>66.142357962962961</v>
      </c>
      <c r="W35" s="59">
        <f t="shared" si="3"/>
        <v>65.783894722020889</v>
      </c>
    </row>
    <row r="36" spans="1:23" ht="15" x14ac:dyDescent="0.25">
      <c r="A36" s="15" t="s">
        <v>367</v>
      </c>
      <c r="B36" s="15" t="s">
        <v>376</v>
      </c>
      <c r="C36" t="s">
        <v>412</v>
      </c>
      <c r="D36" s="15" t="s">
        <v>412</v>
      </c>
      <c r="E36" s="15" t="str">
        <f t="shared" si="0"/>
        <v>SGN</v>
      </c>
      <c r="F36" s="15" t="str">
        <f t="shared" si="1"/>
        <v>VCS</v>
      </c>
      <c r="G36" t="s">
        <v>423</v>
      </c>
      <c r="H36" s="9">
        <v>332</v>
      </c>
      <c r="I36" s="9">
        <v>20402</v>
      </c>
      <c r="J36" s="9">
        <v>323.7700000000001</v>
      </c>
      <c r="K36" s="9">
        <v>216.04</v>
      </c>
      <c r="L36" s="9">
        <v>5373088</v>
      </c>
      <c r="M36" s="9">
        <v>4838540</v>
      </c>
      <c r="N36" s="9">
        <v>29722608417.357006</v>
      </c>
      <c r="O36" s="9">
        <v>29502378417.357006</v>
      </c>
      <c r="P36" s="9">
        <v>204798000</v>
      </c>
      <c r="Q36" s="9">
        <v>15432000</v>
      </c>
      <c r="R36" s="9">
        <v>22275961831</v>
      </c>
      <c r="S36" s="9">
        <v>3698057752</v>
      </c>
      <c r="T36" s="9">
        <v>8096187376</v>
      </c>
      <c r="U36" s="9">
        <v>10481716703</v>
      </c>
      <c r="V36" s="10">
        <f t="shared" si="2"/>
        <v>67.096270575301205</v>
      </c>
      <c r="W36" s="59">
        <f t="shared" si="3"/>
        <v>91.801613544667504</v>
      </c>
    </row>
    <row r="37" spans="1:23" ht="15" x14ac:dyDescent="0.25">
      <c r="A37" s="15" t="s">
        <v>367</v>
      </c>
      <c r="B37" s="15" t="s">
        <v>376</v>
      </c>
      <c r="C37" t="s">
        <v>412</v>
      </c>
      <c r="D37" s="15" t="s">
        <v>412</v>
      </c>
      <c r="E37" s="15" t="str">
        <f t="shared" si="0"/>
        <v>SGN</v>
      </c>
      <c r="F37" s="15" t="str">
        <f t="shared" si="1"/>
        <v>VCS</v>
      </c>
      <c r="G37" t="s">
        <v>424</v>
      </c>
      <c r="H37" s="9">
        <v>1</v>
      </c>
      <c r="I37" s="9">
        <v>47</v>
      </c>
      <c r="J37" s="9">
        <v>0.83</v>
      </c>
      <c r="K37" s="9">
        <v>0.7</v>
      </c>
      <c r="L37" s="9">
        <v>16184</v>
      </c>
      <c r="M37" s="9">
        <v>11186</v>
      </c>
      <c r="N37" s="9">
        <v>72417000</v>
      </c>
      <c r="O37" s="9">
        <v>72417000</v>
      </c>
      <c r="P37" s="9">
        <v>0</v>
      </c>
      <c r="Q37" s="9">
        <v>0</v>
      </c>
      <c r="R37" s="9">
        <v>63184427</v>
      </c>
      <c r="S37" s="9">
        <v>10340377</v>
      </c>
      <c r="T37" s="9">
        <v>22834548</v>
      </c>
      <c r="U37" s="9">
        <v>30009502</v>
      </c>
      <c r="V37" s="10">
        <f t="shared" si="2"/>
        <v>63.184426999999999</v>
      </c>
      <c r="W37" s="59">
        <f t="shared" si="3"/>
        <v>87.24939759036144</v>
      </c>
    </row>
    <row r="38" spans="1:23" ht="15" x14ac:dyDescent="0.25">
      <c r="A38" s="15" t="s">
        <v>367</v>
      </c>
      <c r="B38" s="15" t="s">
        <v>376</v>
      </c>
      <c r="C38" t="s">
        <v>412</v>
      </c>
      <c r="D38" s="15" t="s">
        <v>412</v>
      </c>
      <c r="E38" s="15" t="str">
        <f t="shared" si="0"/>
        <v>SGN</v>
      </c>
      <c r="F38" s="15" t="str">
        <f t="shared" si="1"/>
        <v>VCS</v>
      </c>
      <c r="G38" t="s">
        <v>425</v>
      </c>
      <c r="H38" s="9">
        <v>1</v>
      </c>
      <c r="I38" s="9">
        <v>44</v>
      </c>
      <c r="J38" s="9">
        <v>1.45</v>
      </c>
      <c r="K38" s="9">
        <v>0.7</v>
      </c>
      <c r="L38" s="9">
        <v>16184</v>
      </c>
      <c r="M38" s="9">
        <v>10234</v>
      </c>
      <c r="N38" s="9">
        <v>68034888.599999994</v>
      </c>
      <c r="O38" s="9">
        <v>68034888.599999994</v>
      </c>
      <c r="P38" s="9">
        <v>0</v>
      </c>
      <c r="Q38" s="9">
        <v>0</v>
      </c>
      <c r="R38" s="9">
        <v>72681785</v>
      </c>
      <c r="S38" s="9">
        <v>15717373</v>
      </c>
      <c r="T38" s="9">
        <v>22990425</v>
      </c>
      <c r="U38" s="9">
        <v>33973987</v>
      </c>
      <c r="V38" s="10">
        <f t="shared" si="2"/>
        <v>72.681785000000005</v>
      </c>
      <c r="W38" s="59">
        <f t="shared" si="3"/>
        <v>46.920612827586204</v>
      </c>
    </row>
    <row r="39" spans="1:23" ht="15" x14ac:dyDescent="0.25">
      <c r="A39" s="15" t="s">
        <v>367</v>
      </c>
      <c r="B39" s="15" t="s">
        <v>376</v>
      </c>
      <c r="C39" t="s">
        <v>412</v>
      </c>
      <c r="D39" s="15" t="s">
        <v>412</v>
      </c>
      <c r="E39" s="15" t="str">
        <f t="shared" si="0"/>
        <v>SGN</v>
      </c>
      <c r="F39" s="15" t="str">
        <f t="shared" si="1"/>
        <v>VCS</v>
      </c>
      <c r="G39" t="s">
        <v>426</v>
      </c>
      <c r="H39" s="9">
        <v>232</v>
      </c>
      <c r="I39" s="9">
        <v>13318</v>
      </c>
      <c r="J39" s="9">
        <v>218.07000000000008</v>
      </c>
      <c r="K39" s="9">
        <v>153.40000000000009</v>
      </c>
      <c r="L39" s="9">
        <v>3754688</v>
      </c>
      <c r="M39" s="9">
        <v>3156832</v>
      </c>
      <c r="N39" s="9">
        <v>19334609264.581993</v>
      </c>
      <c r="O39" s="9">
        <v>19260800048.581993</v>
      </c>
      <c r="P39" s="9">
        <v>57138000</v>
      </c>
      <c r="Q39" s="9">
        <v>16671216</v>
      </c>
      <c r="R39" s="9">
        <v>15715941166</v>
      </c>
      <c r="S39" s="9">
        <v>2564633172</v>
      </c>
      <c r="T39" s="9">
        <v>5696293877</v>
      </c>
      <c r="U39" s="9">
        <v>7455014117</v>
      </c>
      <c r="V39" s="10">
        <f t="shared" si="2"/>
        <v>67.741125715517242</v>
      </c>
      <c r="W39" s="59">
        <f t="shared" si="3"/>
        <v>88.662398608621018</v>
      </c>
    </row>
    <row r="40" spans="1:23" ht="15" x14ac:dyDescent="0.25">
      <c r="A40" s="15" t="s">
        <v>367</v>
      </c>
      <c r="B40" s="15" t="s">
        <v>376</v>
      </c>
      <c r="C40" t="s">
        <v>412</v>
      </c>
      <c r="D40" s="15" t="s">
        <v>427</v>
      </c>
      <c r="E40" s="15" t="str">
        <f t="shared" si="0"/>
        <v>VCS</v>
      </c>
      <c r="F40" s="15" t="str">
        <f t="shared" si="1"/>
        <v>SGN</v>
      </c>
      <c r="G40" t="s">
        <v>428</v>
      </c>
      <c r="H40" s="9">
        <v>261</v>
      </c>
      <c r="I40" s="9">
        <v>14778</v>
      </c>
      <c r="J40" s="9">
        <v>258.67</v>
      </c>
      <c r="K40" s="9">
        <v>188.80000000000004</v>
      </c>
      <c r="L40" s="9">
        <v>4224024</v>
      </c>
      <c r="M40" s="9">
        <v>3502408</v>
      </c>
      <c r="N40" s="9">
        <v>21084016307.841984</v>
      </c>
      <c r="O40" s="9">
        <v>20936170307.841984</v>
      </c>
      <c r="P40" s="9">
        <v>147846000</v>
      </c>
      <c r="Q40" s="9">
        <v>0</v>
      </c>
      <c r="R40" s="9">
        <v>18202432175</v>
      </c>
      <c r="S40" s="9">
        <v>3023536915</v>
      </c>
      <c r="T40" s="9">
        <v>6571493632</v>
      </c>
      <c r="U40" s="9">
        <v>8607401628</v>
      </c>
      <c r="V40" s="10">
        <f t="shared" si="2"/>
        <v>69.74111944444445</v>
      </c>
      <c r="W40" s="59">
        <f t="shared" si="3"/>
        <v>81.509321946271243</v>
      </c>
    </row>
    <row r="41" spans="1:23" ht="15" x14ac:dyDescent="0.25">
      <c r="A41" s="15" t="s">
        <v>367</v>
      </c>
      <c r="B41" s="15" t="s">
        <v>376</v>
      </c>
      <c r="C41" t="s">
        <v>412</v>
      </c>
      <c r="D41" s="15" t="s">
        <v>427</v>
      </c>
      <c r="E41" s="15" t="str">
        <f t="shared" si="0"/>
        <v>VCS</v>
      </c>
      <c r="F41" s="15" t="str">
        <f t="shared" si="1"/>
        <v>SGN</v>
      </c>
      <c r="G41" t="s">
        <v>429</v>
      </c>
      <c r="H41" s="9">
        <v>296</v>
      </c>
      <c r="I41" s="9">
        <v>17493</v>
      </c>
      <c r="J41" s="9">
        <v>291.59000000000009</v>
      </c>
      <c r="K41" s="9">
        <v>210.96999999999994</v>
      </c>
      <c r="L41" s="9">
        <v>4790464</v>
      </c>
      <c r="M41" s="9">
        <v>4148102</v>
      </c>
      <c r="N41" s="9">
        <v>25319950274.769989</v>
      </c>
      <c r="O41" s="9">
        <v>25119163579.769989</v>
      </c>
      <c r="P41" s="9">
        <v>198978000</v>
      </c>
      <c r="Q41" s="9">
        <v>1808695</v>
      </c>
      <c r="R41" s="9">
        <v>20627269428</v>
      </c>
      <c r="S41" s="9">
        <v>3391628193</v>
      </c>
      <c r="T41" s="9">
        <v>7479440619</v>
      </c>
      <c r="U41" s="9">
        <v>9756200616</v>
      </c>
      <c r="V41" s="10">
        <f t="shared" si="2"/>
        <v>69.686721040540547</v>
      </c>
      <c r="W41" s="59">
        <f t="shared" si="3"/>
        <v>86.834083043897181</v>
      </c>
    </row>
    <row r="42" spans="1:23" ht="15" x14ac:dyDescent="0.25">
      <c r="A42" s="15" t="s">
        <v>367</v>
      </c>
      <c r="B42" s="15" t="s">
        <v>376</v>
      </c>
      <c r="C42" t="s">
        <v>412</v>
      </c>
      <c r="D42" s="15" t="s">
        <v>427</v>
      </c>
      <c r="E42" s="15" t="str">
        <f t="shared" si="0"/>
        <v>VCS</v>
      </c>
      <c r="F42" s="15" t="str">
        <f t="shared" si="1"/>
        <v>SGN</v>
      </c>
      <c r="G42" t="s">
        <v>430</v>
      </c>
      <c r="H42" s="9">
        <v>327</v>
      </c>
      <c r="I42" s="9">
        <v>20146</v>
      </c>
      <c r="J42" s="9">
        <v>325.25000000000017</v>
      </c>
      <c r="K42" s="9">
        <v>235.67000000000002</v>
      </c>
      <c r="L42" s="9">
        <v>5292168</v>
      </c>
      <c r="M42" s="9">
        <v>4777136</v>
      </c>
      <c r="N42" s="9">
        <v>29722579977.718407</v>
      </c>
      <c r="O42" s="9">
        <v>29056675977.718407</v>
      </c>
      <c r="P42" s="9">
        <v>664704000</v>
      </c>
      <c r="Q42" s="9">
        <v>1200000</v>
      </c>
      <c r="R42" s="9">
        <v>23228193653</v>
      </c>
      <c r="S42" s="9">
        <v>3787452250</v>
      </c>
      <c r="T42" s="9">
        <v>8456578414</v>
      </c>
      <c r="U42" s="9">
        <v>10984162989</v>
      </c>
      <c r="V42" s="10">
        <f t="shared" si="2"/>
        <v>71.034231354740072</v>
      </c>
      <c r="W42" s="59">
        <f t="shared" si="3"/>
        <v>91.383797010663756</v>
      </c>
    </row>
    <row r="43" spans="1:23" ht="15" x14ac:dyDescent="0.25">
      <c r="A43" s="15" t="s">
        <v>367</v>
      </c>
      <c r="B43" s="15" t="s">
        <v>376</v>
      </c>
      <c r="C43" t="s">
        <v>412</v>
      </c>
      <c r="D43" s="15" t="s">
        <v>427</v>
      </c>
      <c r="E43" s="15" t="str">
        <f t="shared" si="0"/>
        <v>VCS</v>
      </c>
      <c r="F43" s="15" t="str">
        <f t="shared" si="1"/>
        <v>SGN</v>
      </c>
      <c r="G43" t="s">
        <v>431</v>
      </c>
      <c r="H43" s="9">
        <v>353</v>
      </c>
      <c r="I43" s="9">
        <v>21833</v>
      </c>
      <c r="J43" s="9">
        <v>362.22</v>
      </c>
      <c r="K43" s="9">
        <v>264.82</v>
      </c>
      <c r="L43" s="9">
        <v>5712952</v>
      </c>
      <c r="M43" s="9">
        <v>5181498</v>
      </c>
      <c r="N43" s="9">
        <v>31856620659.280613</v>
      </c>
      <c r="O43" s="9">
        <v>31802092659.280613</v>
      </c>
      <c r="P43" s="9">
        <v>52128000</v>
      </c>
      <c r="Q43" s="9">
        <v>2400000</v>
      </c>
      <c r="R43" s="9">
        <v>26126403203</v>
      </c>
      <c r="S43" s="9">
        <v>4236124276</v>
      </c>
      <c r="T43" s="9">
        <v>9457807824</v>
      </c>
      <c r="U43" s="9">
        <v>12432471103</v>
      </c>
      <c r="V43" s="10">
        <f t="shared" si="2"/>
        <v>74.012473662889519</v>
      </c>
      <c r="W43" s="59">
        <f t="shared" si="3"/>
        <v>87.948265306390056</v>
      </c>
    </row>
    <row r="44" spans="1:23" ht="15" x14ac:dyDescent="0.25">
      <c r="A44" s="15" t="s">
        <v>367</v>
      </c>
      <c r="B44" s="15" t="s">
        <v>376</v>
      </c>
      <c r="C44" t="s">
        <v>412</v>
      </c>
      <c r="D44" s="15" t="s">
        <v>427</v>
      </c>
      <c r="E44" s="15" t="str">
        <f t="shared" si="0"/>
        <v>VCS</v>
      </c>
      <c r="F44" s="15" t="str">
        <f t="shared" si="1"/>
        <v>SGN</v>
      </c>
      <c r="G44" t="s">
        <v>432</v>
      </c>
      <c r="H44" s="9">
        <v>321</v>
      </c>
      <c r="I44" s="9">
        <v>20516</v>
      </c>
      <c r="J44" s="9">
        <v>312.1500000000002</v>
      </c>
      <c r="K44" s="9">
        <v>224.30999999999983</v>
      </c>
      <c r="L44" s="9">
        <v>5195064</v>
      </c>
      <c r="M44" s="9">
        <v>4866624</v>
      </c>
      <c r="N44" s="9">
        <v>30272101655.909027</v>
      </c>
      <c r="O44" s="9">
        <v>29971741655.909023</v>
      </c>
      <c r="P44" s="9">
        <v>300360000</v>
      </c>
      <c r="Q44" s="9">
        <v>0</v>
      </c>
      <c r="R44" s="9">
        <v>22315084927</v>
      </c>
      <c r="S44" s="9">
        <v>3628634352</v>
      </c>
      <c r="T44" s="9">
        <v>8167338861</v>
      </c>
      <c r="U44" s="9">
        <v>10519111714</v>
      </c>
      <c r="V44" s="10">
        <f t="shared" si="2"/>
        <v>69.517398526479752</v>
      </c>
      <c r="W44" s="59">
        <f t="shared" si="3"/>
        <v>96.979342162130422</v>
      </c>
    </row>
    <row r="45" spans="1:23" ht="15" x14ac:dyDescent="0.25">
      <c r="A45" s="15" t="s">
        <v>367</v>
      </c>
      <c r="B45" s="15" t="s">
        <v>376</v>
      </c>
      <c r="C45" t="s">
        <v>412</v>
      </c>
      <c r="D45" s="15" t="s">
        <v>427</v>
      </c>
      <c r="E45" s="15" t="str">
        <f t="shared" si="0"/>
        <v>VCS</v>
      </c>
      <c r="F45" s="15" t="str">
        <f t="shared" si="1"/>
        <v>SGN</v>
      </c>
      <c r="G45" t="s">
        <v>433</v>
      </c>
      <c r="H45" s="9">
        <v>267</v>
      </c>
      <c r="I45" s="9">
        <v>15856</v>
      </c>
      <c r="J45" s="9">
        <v>289.74000000000018</v>
      </c>
      <c r="K45" s="9">
        <v>218.20999999999998</v>
      </c>
      <c r="L45" s="9">
        <v>4321128</v>
      </c>
      <c r="M45" s="9">
        <v>3761114</v>
      </c>
      <c r="N45" s="9">
        <v>23620686615.430595</v>
      </c>
      <c r="O45" s="9">
        <v>23558436615.430595</v>
      </c>
      <c r="P45" s="9">
        <v>61050000</v>
      </c>
      <c r="Q45" s="9">
        <v>1200000</v>
      </c>
      <c r="R45" s="9">
        <v>21179408421</v>
      </c>
      <c r="S45" s="9">
        <v>3448811298</v>
      </c>
      <c r="T45" s="9">
        <v>7572566040</v>
      </c>
      <c r="U45" s="9">
        <v>10158031083</v>
      </c>
      <c r="V45" s="10">
        <f t="shared" si="2"/>
        <v>79.323627044943819</v>
      </c>
      <c r="W45" s="59">
        <f t="shared" si="3"/>
        <v>81.523733745532482</v>
      </c>
    </row>
    <row r="46" spans="1:23" ht="15" x14ac:dyDescent="0.25">
      <c r="A46" s="15" t="s">
        <v>367</v>
      </c>
      <c r="B46" s="15" t="s">
        <v>376</v>
      </c>
      <c r="C46" t="s">
        <v>412</v>
      </c>
      <c r="D46" s="15" t="s">
        <v>427</v>
      </c>
      <c r="E46" s="15" t="str">
        <f t="shared" si="0"/>
        <v>VCS</v>
      </c>
      <c r="F46" s="15" t="str">
        <f t="shared" si="1"/>
        <v>SGN</v>
      </c>
      <c r="G46" t="s">
        <v>434</v>
      </c>
      <c r="H46" s="9">
        <v>48</v>
      </c>
      <c r="I46" s="9">
        <v>2944</v>
      </c>
      <c r="J46" s="9">
        <v>47.929999999999993</v>
      </c>
      <c r="K46" s="9">
        <v>34.509999999999991</v>
      </c>
      <c r="L46" s="9">
        <v>776832</v>
      </c>
      <c r="M46" s="9">
        <v>699006</v>
      </c>
      <c r="N46" s="9">
        <v>4322256500.3760014</v>
      </c>
      <c r="O46" s="9">
        <v>4270914500.3760014</v>
      </c>
      <c r="P46" s="9">
        <v>51342000</v>
      </c>
      <c r="Q46" s="9">
        <v>0</v>
      </c>
      <c r="R46" s="9">
        <v>3115900324</v>
      </c>
      <c r="S46" s="9">
        <v>559361843</v>
      </c>
      <c r="T46" s="9">
        <v>1118950977</v>
      </c>
      <c r="U46" s="9">
        <v>1437587504</v>
      </c>
      <c r="V46" s="10">
        <f t="shared" si="2"/>
        <v>64.914590083333337</v>
      </c>
      <c r="W46" s="59">
        <f t="shared" si="3"/>
        <v>90.178520767285661</v>
      </c>
    </row>
    <row r="47" spans="1:23" ht="15" x14ac:dyDescent="0.25">
      <c r="A47" s="15" t="s">
        <v>367</v>
      </c>
      <c r="B47" s="15" t="s">
        <v>376</v>
      </c>
      <c r="C47" t="s">
        <v>412</v>
      </c>
      <c r="D47" s="15" t="s">
        <v>427</v>
      </c>
      <c r="E47" s="15" t="str">
        <f t="shared" si="0"/>
        <v>VCS</v>
      </c>
      <c r="F47" s="15" t="str">
        <f t="shared" si="1"/>
        <v>SGN</v>
      </c>
      <c r="G47" t="s">
        <v>435</v>
      </c>
      <c r="H47" s="9">
        <v>328</v>
      </c>
      <c r="I47" s="9">
        <v>21007</v>
      </c>
      <c r="J47" s="9">
        <v>332.56999999999965</v>
      </c>
      <c r="K47" s="9">
        <v>244.31</v>
      </c>
      <c r="L47" s="9">
        <v>5308352</v>
      </c>
      <c r="M47" s="9">
        <v>4978960</v>
      </c>
      <c r="N47" s="9">
        <v>30790261635.921997</v>
      </c>
      <c r="O47" s="9">
        <v>30649171635.921997</v>
      </c>
      <c r="P47" s="9">
        <v>141090000</v>
      </c>
      <c r="Q47" s="9">
        <v>0</v>
      </c>
      <c r="R47" s="9">
        <v>23950235627</v>
      </c>
      <c r="S47" s="9">
        <v>3890685134</v>
      </c>
      <c r="T47" s="9">
        <v>8717055073</v>
      </c>
      <c r="U47" s="9">
        <v>11342495420</v>
      </c>
      <c r="V47" s="10">
        <f t="shared" si="2"/>
        <v>73.019011057926832</v>
      </c>
      <c r="W47" s="59">
        <f t="shared" si="3"/>
        <v>92.582799518663819</v>
      </c>
    </row>
    <row r="48" spans="1:23" ht="15" x14ac:dyDescent="0.25">
      <c r="A48" s="15" t="s">
        <v>367</v>
      </c>
      <c r="B48" s="15" t="s">
        <v>376</v>
      </c>
      <c r="C48" t="s">
        <v>412</v>
      </c>
      <c r="D48" s="15" t="s">
        <v>427</v>
      </c>
      <c r="E48" s="15" t="str">
        <f t="shared" si="0"/>
        <v>VCS</v>
      </c>
      <c r="F48" s="15" t="str">
        <f t="shared" si="1"/>
        <v>SGN</v>
      </c>
      <c r="G48" t="s">
        <v>436</v>
      </c>
      <c r="H48" s="9">
        <v>340</v>
      </c>
      <c r="I48" s="9">
        <v>20881</v>
      </c>
      <c r="J48" s="9">
        <v>352.35</v>
      </c>
      <c r="K48" s="9">
        <v>261.08</v>
      </c>
      <c r="L48" s="9">
        <v>5502560</v>
      </c>
      <c r="M48" s="9">
        <v>4953732</v>
      </c>
      <c r="N48" s="9">
        <v>30249803932.685017</v>
      </c>
      <c r="O48" s="9">
        <v>30184179932.685017</v>
      </c>
      <c r="P48" s="9">
        <v>64374000</v>
      </c>
      <c r="Q48" s="9">
        <v>1250000</v>
      </c>
      <c r="R48" s="9">
        <v>25354035962</v>
      </c>
      <c r="S48" s="9">
        <v>4132811140</v>
      </c>
      <c r="T48" s="9">
        <v>9152089546</v>
      </c>
      <c r="U48" s="9">
        <v>12069135276</v>
      </c>
      <c r="V48" s="10">
        <f t="shared" si="2"/>
        <v>74.570694005882359</v>
      </c>
      <c r="W48" s="59">
        <f t="shared" si="3"/>
        <v>85.851579204441649</v>
      </c>
    </row>
    <row r="49" spans="1:23" ht="15" x14ac:dyDescent="0.25">
      <c r="A49" s="15" t="s">
        <v>367</v>
      </c>
      <c r="B49" s="15" t="s">
        <v>376</v>
      </c>
      <c r="C49" t="s">
        <v>412</v>
      </c>
      <c r="D49" s="15" t="s">
        <v>427</v>
      </c>
      <c r="E49" s="15" t="str">
        <f t="shared" si="0"/>
        <v>VCS</v>
      </c>
      <c r="F49" s="15" t="str">
        <f t="shared" si="1"/>
        <v>SGN</v>
      </c>
      <c r="G49" t="s">
        <v>437</v>
      </c>
      <c r="H49" s="9">
        <v>1</v>
      </c>
      <c r="I49" s="9">
        <v>60</v>
      </c>
      <c r="J49" s="9">
        <v>0.88</v>
      </c>
      <c r="K49" s="9">
        <v>0.63</v>
      </c>
      <c r="L49" s="9">
        <v>16184</v>
      </c>
      <c r="M49" s="9">
        <v>14280</v>
      </c>
      <c r="N49" s="9">
        <v>92385000</v>
      </c>
      <c r="O49" s="9">
        <v>92385000</v>
      </c>
      <c r="P49" s="9">
        <v>0</v>
      </c>
      <c r="Q49" s="9">
        <v>0</v>
      </c>
      <c r="R49" s="9">
        <v>60622748</v>
      </c>
      <c r="S49" s="9">
        <v>10537070</v>
      </c>
      <c r="T49" s="9">
        <v>19676774</v>
      </c>
      <c r="U49" s="9">
        <v>30408904</v>
      </c>
      <c r="V49" s="10">
        <f t="shared" si="2"/>
        <v>60.622748000000001</v>
      </c>
      <c r="W49" s="59">
        <f t="shared" si="3"/>
        <v>104.98295454545455</v>
      </c>
    </row>
    <row r="50" spans="1:23" ht="15" x14ac:dyDescent="0.25">
      <c r="A50" s="15" t="s">
        <v>367</v>
      </c>
      <c r="B50" s="15" t="s">
        <v>376</v>
      </c>
      <c r="C50" t="s">
        <v>412</v>
      </c>
      <c r="D50" s="15" t="s">
        <v>427</v>
      </c>
      <c r="E50" s="15" t="str">
        <f t="shared" si="0"/>
        <v>VCS</v>
      </c>
      <c r="F50" s="15" t="str">
        <f t="shared" si="1"/>
        <v>SGN</v>
      </c>
      <c r="G50" t="s">
        <v>438</v>
      </c>
      <c r="H50" s="9">
        <v>27</v>
      </c>
      <c r="I50" s="9">
        <v>1449</v>
      </c>
      <c r="J50" s="9">
        <v>27.6</v>
      </c>
      <c r="K50" s="9">
        <v>19.680000000000003</v>
      </c>
      <c r="L50" s="9">
        <v>436968</v>
      </c>
      <c r="M50" s="9">
        <v>343434</v>
      </c>
      <c r="N50" s="9">
        <v>2091213555.8940001</v>
      </c>
      <c r="O50" s="9">
        <v>2041479555.8940001</v>
      </c>
      <c r="P50" s="9">
        <v>49734000</v>
      </c>
      <c r="Q50" s="9">
        <v>0</v>
      </c>
      <c r="R50" s="9">
        <v>1848375326</v>
      </c>
      <c r="S50" s="9">
        <v>299684366</v>
      </c>
      <c r="T50" s="9">
        <v>655395797</v>
      </c>
      <c r="U50" s="9">
        <v>893295163</v>
      </c>
      <c r="V50" s="10">
        <f t="shared" si="2"/>
        <v>68.458345407407407</v>
      </c>
      <c r="W50" s="59">
        <f t="shared" si="3"/>
        <v>75.768607097608694</v>
      </c>
    </row>
    <row r="51" spans="1:23" ht="15" x14ac:dyDescent="0.25">
      <c r="A51" s="15" t="s">
        <v>367</v>
      </c>
      <c r="B51" s="15" t="s">
        <v>376</v>
      </c>
      <c r="C51" t="s">
        <v>412</v>
      </c>
      <c r="D51" s="15" t="s">
        <v>427</v>
      </c>
      <c r="E51" s="15" t="str">
        <f t="shared" si="0"/>
        <v>VCS</v>
      </c>
      <c r="F51" s="15" t="str">
        <f t="shared" si="1"/>
        <v>SGN</v>
      </c>
      <c r="G51" t="s">
        <v>439</v>
      </c>
      <c r="H51" s="9">
        <v>330</v>
      </c>
      <c r="I51" s="9">
        <v>20629</v>
      </c>
      <c r="J51" s="9">
        <v>332.66000000000014</v>
      </c>
      <c r="K51" s="9">
        <v>243.00999999999985</v>
      </c>
      <c r="L51" s="9">
        <v>5340720</v>
      </c>
      <c r="M51" s="9">
        <v>4896136</v>
      </c>
      <c r="N51" s="9">
        <v>29978228194.575012</v>
      </c>
      <c r="O51" s="9">
        <v>29887457762.575012</v>
      </c>
      <c r="P51" s="9">
        <v>90528000</v>
      </c>
      <c r="Q51" s="9">
        <v>242432</v>
      </c>
      <c r="R51" s="9">
        <v>23878091556</v>
      </c>
      <c r="S51" s="9">
        <v>3885443808</v>
      </c>
      <c r="T51" s="9">
        <v>8668610440</v>
      </c>
      <c r="U51" s="9">
        <v>11324037308</v>
      </c>
      <c r="V51" s="10">
        <f t="shared" si="2"/>
        <v>72.357853200000008</v>
      </c>
      <c r="W51" s="59">
        <f t="shared" si="3"/>
        <v>90.116720358849889</v>
      </c>
    </row>
    <row r="52" spans="1:23" ht="15" x14ac:dyDescent="0.25">
      <c r="A52" s="15" t="s">
        <v>367</v>
      </c>
      <c r="B52" s="15" t="s">
        <v>376</v>
      </c>
      <c r="C52" t="s">
        <v>412</v>
      </c>
      <c r="D52" s="15" t="s">
        <v>427</v>
      </c>
      <c r="E52" s="15" t="str">
        <f t="shared" si="0"/>
        <v>VCS</v>
      </c>
      <c r="F52" s="15" t="str">
        <f t="shared" si="1"/>
        <v>SGN</v>
      </c>
      <c r="G52" t="s">
        <v>440</v>
      </c>
      <c r="H52" s="9">
        <v>1</v>
      </c>
      <c r="I52" s="9">
        <v>69</v>
      </c>
      <c r="J52" s="9">
        <v>1.1200000000000001</v>
      </c>
      <c r="K52" s="9">
        <v>0.87</v>
      </c>
      <c r="L52" s="9">
        <v>16184</v>
      </c>
      <c r="M52" s="9">
        <v>16422</v>
      </c>
      <c r="N52" s="9">
        <v>97366280</v>
      </c>
      <c r="O52" s="9">
        <v>97366280</v>
      </c>
      <c r="P52" s="9">
        <v>0</v>
      </c>
      <c r="Q52" s="9">
        <v>0</v>
      </c>
      <c r="R52" s="9">
        <v>77950591</v>
      </c>
      <c r="S52" s="9">
        <v>13442490</v>
      </c>
      <c r="T52" s="9">
        <v>27917605</v>
      </c>
      <c r="U52" s="9">
        <v>36590496</v>
      </c>
      <c r="V52" s="10">
        <f t="shared" si="2"/>
        <v>77.950591000000003</v>
      </c>
      <c r="W52" s="59">
        <f t="shared" si="3"/>
        <v>86.934178571428561</v>
      </c>
    </row>
    <row r="53" spans="1:23" ht="15" x14ac:dyDescent="0.25">
      <c r="A53" s="15" t="s">
        <v>367</v>
      </c>
      <c r="B53" s="15" t="s">
        <v>376</v>
      </c>
      <c r="C53" t="s">
        <v>412</v>
      </c>
      <c r="D53" s="15" t="s">
        <v>427</v>
      </c>
      <c r="E53" s="15" t="str">
        <f t="shared" si="0"/>
        <v>VCS</v>
      </c>
      <c r="F53" s="15" t="str">
        <f t="shared" si="1"/>
        <v>SGN</v>
      </c>
      <c r="G53" t="s">
        <v>441</v>
      </c>
      <c r="H53" s="9">
        <v>1</v>
      </c>
      <c r="I53" s="9">
        <v>68</v>
      </c>
      <c r="J53" s="9">
        <v>0.93</v>
      </c>
      <c r="K53" s="9">
        <v>0.72</v>
      </c>
      <c r="L53" s="9">
        <v>16184</v>
      </c>
      <c r="M53" s="9">
        <v>16184</v>
      </c>
      <c r="N53" s="9">
        <v>99719076.920000002</v>
      </c>
      <c r="O53" s="9">
        <v>99719076.920000002</v>
      </c>
      <c r="P53" s="9">
        <v>0</v>
      </c>
      <c r="Q53" s="9">
        <v>0</v>
      </c>
      <c r="R53" s="9">
        <v>67300212</v>
      </c>
      <c r="S53" s="9">
        <v>11167607</v>
      </c>
      <c r="T53" s="9">
        <v>24792507</v>
      </c>
      <c r="U53" s="9">
        <v>31340098</v>
      </c>
      <c r="V53" s="10">
        <f t="shared" si="2"/>
        <v>67.300212000000002</v>
      </c>
      <c r="W53" s="59">
        <f t="shared" si="3"/>
        <v>107.22481389247312</v>
      </c>
    </row>
    <row r="54" spans="1:23" ht="15" x14ac:dyDescent="0.25">
      <c r="A54" s="15" t="s">
        <v>367</v>
      </c>
      <c r="B54" s="15" t="s">
        <v>376</v>
      </c>
      <c r="C54" t="s">
        <v>412</v>
      </c>
      <c r="D54" s="15" t="s">
        <v>427</v>
      </c>
      <c r="E54" s="15" t="str">
        <f t="shared" si="0"/>
        <v>VCS</v>
      </c>
      <c r="F54" s="15" t="str">
        <f t="shared" si="1"/>
        <v>SGN</v>
      </c>
      <c r="G54" t="s">
        <v>442</v>
      </c>
      <c r="H54" s="9">
        <v>236</v>
      </c>
      <c r="I54" s="9">
        <v>14138</v>
      </c>
      <c r="J54" s="9">
        <v>237.89000000000007</v>
      </c>
      <c r="K54" s="9">
        <v>174.97000000000003</v>
      </c>
      <c r="L54" s="9">
        <v>3819424</v>
      </c>
      <c r="M54" s="9">
        <v>3356276</v>
      </c>
      <c r="N54" s="9">
        <v>20824546298.631001</v>
      </c>
      <c r="O54" s="9">
        <v>20822752298.631001</v>
      </c>
      <c r="P54" s="9">
        <v>594000</v>
      </c>
      <c r="Q54" s="9">
        <v>1200000</v>
      </c>
      <c r="R54" s="9">
        <v>17408137975</v>
      </c>
      <c r="S54" s="9">
        <v>2822815174</v>
      </c>
      <c r="T54" s="9">
        <v>6278501488</v>
      </c>
      <c r="U54" s="9">
        <v>8306821313</v>
      </c>
      <c r="V54" s="10">
        <f t="shared" si="2"/>
        <v>73.763296504237289</v>
      </c>
      <c r="W54" s="59">
        <f t="shared" si="3"/>
        <v>87.53855268666608</v>
      </c>
    </row>
    <row r="55" spans="1:23" ht="15" x14ac:dyDescent="0.25">
      <c r="A55" s="15" t="s">
        <v>367</v>
      </c>
      <c r="B55" s="15" t="s">
        <v>376</v>
      </c>
      <c r="C55" t="s">
        <v>443</v>
      </c>
      <c r="D55" s="15" t="s">
        <v>443</v>
      </c>
      <c r="E55" s="15" t="str">
        <f t="shared" si="0"/>
        <v>SGN</v>
      </c>
      <c r="F55" s="15" t="str">
        <f t="shared" si="1"/>
        <v>VKG</v>
      </c>
      <c r="G55" t="s">
        <v>444</v>
      </c>
      <c r="H55" s="9">
        <v>360</v>
      </c>
      <c r="I55" s="9">
        <v>15937</v>
      </c>
      <c r="J55" s="9">
        <v>279.84000000000015</v>
      </c>
      <c r="K55" s="9">
        <v>192.61999999999992</v>
      </c>
      <c r="L55" s="9">
        <v>4724640</v>
      </c>
      <c r="M55" s="9">
        <v>3034153</v>
      </c>
      <c r="N55" s="9">
        <v>21559906420.262577</v>
      </c>
      <c r="O55" s="9">
        <v>21415505442.262577</v>
      </c>
      <c r="P55" s="9">
        <v>106986000</v>
      </c>
      <c r="Q55" s="9">
        <v>37414978</v>
      </c>
      <c r="R55" s="9">
        <v>19986694699</v>
      </c>
      <c r="S55" s="9">
        <v>3210486246</v>
      </c>
      <c r="T55" s="9">
        <v>7432975360</v>
      </c>
      <c r="U55" s="9">
        <v>9343233093</v>
      </c>
      <c r="V55" s="10">
        <f t="shared" si="2"/>
        <v>55.518596386111113</v>
      </c>
      <c r="W55" s="59">
        <f t="shared" si="3"/>
        <v>77.043690752796465</v>
      </c>
    </row>
    <row r="56" spans="1:23" ht="15" x14ac:dyDescent="0.25">
      <c r="A56" s="15" t="s">
        <v>367</v>
      </c>
      <c r="B56" s="15" t="s">
        <v>376</v>
      </c>
      <c r="C56" t="s">
        <v>443</v>
      </c>
      <c r="D56" s="15" t="s">
        <v>445</v>
      </c>
      <c r="E56" s="15" t="str">
        <f t="shared" si="0"/>
        <v>VKG</v>
      </c>
      <c r="F56" s="15" t="str">
        <f t="shared" si="1"/>
        <v>SGN</v>
      </c>
      <c r="G56" t="s">
        <v>446</v>
      </c>
      <c r="H56" s="9">
        <v>360</v>
      </c>
      <c r="I56" s="9">
        <v>15834</v>
      </c>
      <c r="J56" s="9">
        <v>329.31000000000006</v>
      </c>
      <c r="K56" s="9">
        <v>227.68999999999986</v>
      </c>
      <c r="L56" s="9">
        <v>4724640</v>
      </c>
      <c r="M56" s="9">
        <v>3006940</v>
      </c>
      <c r="N56" s="9">
        <v>21056888833.486992</v>
      </c>
      <c r="O56" s="9">
        <v>20988818833.486992</v>
      </c>
      <c r="P56" s="9">
        <v>53970000</v>
      </c>
      <c r="Q56" s="9">
        <v>14100000</v>
      </c>
      <c r="R56" s="9">
        <v>24040286334</v>
      </c>
      <c r="S56" s="9">
        <v>3807576664</v>
      </c>
      <c r="T56" s="9">
        <v>9498892000</v>
      </c>
      <c r="U56" s="9">
        <v>10733817670</v>
      </c>
      <c r="V56" s="10">
        <f t="shared" si="2"/>
        <v>66.77857315</v>
      </c>
      <c r="W56" s="59">
        <f t="shared" si="3"/>
        <v>63.942451894831585</v>
      </c>
    </row>
    <row r="57" spans="1:23" ht="15" x14ac:dyDescent="0.25">
      <c r="A57" s="15" t="s">
        <v>367</v>
      </c>
      <c r="B57" s="15" t="s">
        <v>376</v>
      </c>
      <c r="C57" t="s">
        <v>447</v>
      </c>
      <c r="D57" s="15" t="s">
        <v>447</v>
      </c>
      <c r="E57" s="15" t="str">
        <f t="shared" si="0"/>
        <v>VCA</v>
      </c>
      <c r="F57" s="15" t="str">
        <f t="shared" si="1"/>
        <v>VCS</v>
      </c>
      <c r="G57" t="s">
        <v>448</v>
      </c>
      <c r="H57" s="9">
        <v>21</v>
      </c>
      <c r="I57" s="9">
        <v>969</v>
      </c>
      <c r="J57" s="9">
        <v>15.870000000000003</v>
      </c>
      <c r="K57" s="9">
        <v>11.3</v>
      </c>
      <c r="L57" s="9">
        <v>257040</v>
      </c>
      <c r="M57" s="9">
        <v>174060</v>
      </c>
      <c r="N57" s="9">
        <v>1121493818.154</v>
      </c>
      <c r="O57" s="9">
        <v>1096215818.154</v>
      </c>
      <c r="P57" s="9">
        <v>25278000</v>
      </c>
      <c r="Q57" s="9">
        <v>0</v>
      </c>
      <c r="R57" s="9">
        <v>1058109156</v>
      </c>
      <c r="S57" s="9">
        <v>180459011</v>
      </c>
      <c r="T57" s="9">
        <v>394143589</v>
      </c>
      <c r="U57" s="9">
        <v>483506556</v>
      </c>
      <c r="V57" s="10">
        <f t="shared" si="2"/>
        <v>50.386150285714287</v>
      </c>
      <c r="W57" s="59">
        <f t="shared" si="3"/>
        <v>70.667537375803391</v>
      </c>
    </row>
    <row r="58" spans="1:23" ht="15" x14ac:dyDescent="0.25">
      <c r="A58" s="15" t="s">
        <v>367</v>
      </c>
      <c r="B58" s="15" t="s">
        <v>376</v>
      </c>
      <c r="C58" t="s">
        <v>447</v>
      </c>
      <c r="D58" s="15" t="s">
        <v>447</v>
      </c>
      <c r="E58" s="15" t="str">
        <f t="shared" si="0"/>
        <v>VCA</v>
      </c>
      <c r="F58" s="15" t="str">
        <f t="shared" si="1"/>
        <v>VCS</v>
      </c>
      <c r="G58" t="s">
        <v>411</v>
      </c>
      <c r="H58" s="9">
        <v>351</v>
      </c>
      <c r="I58" s="9">
        <v>17793</v>
      </c>
      <c r="J58" s="9">
        <v>266.70999999999981</v>
      </c>
      <c r="K58" s="9">
        <v>185.66000000000014</v>
      </c>
      <c r="L58" s="9">
        <v>4296240</v>
      </c>
      <c r="M58" s="9">
        <v>3188880</v>
      </c>
      <c r="N58" s="9">
        <v>20462891535.140015</v>
      </c>
      <c r="O58" s="9">
        <v>20330201535.140015</v>
      </c>
      <c r="P58" s="9">
        <v>132690000</v>
      </c>
      <c r="Q58" s="9">
        <v>0</v>
      </c>
      <c r="R58" s="9">
        <v>19301529968</v>
      </c>
      <c r="S58" s="9">
        <v>3140018041</v>
      </c>
      <c r="T58" s="9">
        <v>7282268023</v>
      </c>
      <c r="U58" s="9">
        <v>8879243904</v>
      </c>
      <c r="V58" s="10">
        <f t="shared" si="2"/>
        <v>54.990113868945869</v>
      </c>
      <c r="W58" s="59">
        <f t="shared" si="3"/>
        <v>76.72337570822252</v>
      </c>
    </row>
    <row r="59" spans="1:23" ht="15" x14ac:dyDescent="0.25">
      <c r="A59" s="15" t="s">
        <v>367</v>
      </c>
      <c r="B59" s="15" t="s">
        <v>376</v>
      </c>
      <c r="C59" t="s">
        <v>447</v>
      </c>
      <c r="D59" s="15" t="s">
        <v>447</v>
      </c>
      <c r="E59" s="15" t="str">
        <f t="shared" si="0"/>
        <v>VCA</v>
      </c>
      <c r="F59" s="15" t="str">
        <f t="shared" si="1"/>
        <v>VCS</v>
      </c>
      <c r="G59" t="s">
        <v>437</v>
      </c>
      <c r="H59" s="9">
        <v>135</v>
      </c>
      <c r="I59" s="9">
        <v>7175</v>
      </c>
      <c r="J59" s="9">
        <v>109.64999999999998</v>
      </c>
      <c r="K59" s="9">
        <v>76.659999999999968</v>
      </c>
      <c r="L59" s="9">
        <v>1652400</v>
      </c>
      <c r="M59" s="9">
        <v>1286820</v>
      </c>
      <c r="N59" s="9">
        <v>8547168322.815999</v>
      </c>
      <c r="O59" s="9">
        <v>8547168322.815999</v>
      </c>
      <c r="P59" s="9">
        <v>0</v>
      </c>
      <c r="Q59" s="9">
        <v>0</v>
      </c>
      <c r="R59" s="9">
        <v>7996058226</v>
      </c>
      <c r="S59" s="9">
        <v>1310346305</v>
      </c>
      <c r="T59" s="9">
        <v>2997576082</v>
      </c>
      <c r="U59" s="9">
        <v>3688135839</v>
      </c>
      <c r="V59" s="10">
        <f t="shared" si="2"/>
        <v>59.230060933333327</v>
      </c>
      <c r="W59" s="59">
        <f t="shared" si="3"/>
        <v>77.949551507669867</v>
      </c>
    </row>
    <row r="60" spans="1:23" ht="15" x14ac:dyDescent="0.25">
      <c r="A60" s="15" t="s">
        <v>367</v>
      </c>
      <c r="B60" s="15" t="s">
        <v>376</v>
      </c>
      <c r="C60" t="s">
        <v>447</v>
      </c>
      <c r="D60" s="15" t="s">
        <v>449</v>
      </c>
      <c r="E60" s="15" t="str">
        <f t="shared" si="0"/>
        <v>VCS</v>
      </c>
      <c r="F60" s="15" t="str">
        <f t="shared" si="1"/>
        <v>VCA</v>
      </c>
      <c r="G60" t="s">
        <v>450</v>
      </c>
      <c r="H60" s="9">
        <v>20</v>
      </c>
      <c r="I60" s="9">
        <v>755</v>
      </c>
      <c r="J60" s="9">
        <v>15.22</v>
      </c>
      <c r="K60" s="9">
        <v>11.529999999999998</v>
      </c>
      <c r="L60" s="9">
        <v>244800</v>
      </c>
      <c r="M60" s="9">
        <v>135180</v>
      </c>
      <c r="N60" s="9">
        <v>867225808.23000002</v>
      </c>
      <c r="O60" s="9">
        <v>867165808.23000002</v>
      </c>
      <c r="P60" s="9">
        <v>60000</v>
      </c>
      <c r="Q60" s="9">
        <v>0</v>
      </c>
      <c r="R60" s="9">
        <v>1031418175</v>
      </c>
      <c r="S60" s="9">
        <v>172743160</v>
      </c>
      <c r="T60" s="9">
        <v>378890826</v>
      </c>
      <c r="U60" s="9">
        <v>479784189</v>
      </c>
      <c r="V60" s="10">
        <f t="shared" si="2"/>
        <v>51.570908750000001</v>
      </c>
      <c r="W60" s="59">
        <f t="shared" si="3"/>
        <v>56.979356651116952</v>
      </c>
    </row>
    <row r="61" spans="1:23" ht="15" x14ac:dyDescent="0.25">
      <c r="A61" s="15" t="s">
        <v>367</v>
      </c>
      <c r="B61" s="15" t="s">
        <v>376</v>
      </c>
      <c r="C61" t="s">
        <v>447</v>
      </c>
      <c r="D61" s="15" t="s">
        <v>449</v>
      </c>
      <c r="E61" s="15" t="str">
        <f t="shared" si="0"/>
        <v>VCS</v>
      </c>
      <c r="F61" s="15" t="str">
        <f t="shared" si="1"/>
        <v>VCA</v>
      </c>
      <c r="G61" t="s">
        <v>451</v>
      </c>
      <c r="H61" s="9">
        <v>359</v>
      </c>
      <c r="I61" s="9">
        <v>18106</v>
      </c>
      <c r="J61" s="9">
        <v>282.12000000000006</v>
      </c>
      <c r="K61" s="9">
        <v>219.31000000000012</v>
      </c>
      <c r="L61" s="9">
        <v>4394160</v>
      </c>
      <c r="M61" s="9">
        <v>3244860</v>
      </c>
      <c r="N61" s="9">
        <v>20499054133.271996</v>
      </c>
      <c r="O61" s="9">
        <v>20435572133.271996</v>
      </c>
      <c r="P61" s="9">
        <v>62982000</v>
      </c>
      <c r="Q61" s="9">
        <v>500000</v>
      </c>
      <c r="R61" s="9">
        <v>21384003510</v>
      </c>
      <c r="S61" s="9">
        <v>3363323245</v>
      </c>
      <c r="T61" s="9">
        <v>8015742170</v>
      </c>
      <c r="U61" s="9">
        <v>10004938095</v>
      </c>
      <c r="V61" s="10">
        <f t="shared" si="2"/>
        <v>59.565469387186631</v>
      </c>
      <c r="W61" s="59">
        <f t="shared" si="3"/>
        <v>72.660761850531657</v>
      </c>
    </row>
    <row r="62" spans="1:23" ht="15" x14ac:dyDescent="0.25">
      <c r="A62" s="16" t="s">
        <v>367</v>
      </c>
      <c r="B62" s="15" t="s">
        <v>376</v>
      </c>
      <c r="C62" t="s">
        <v>447</v>
      </c>
      <c r="D62" s="15" t="s">
        <v>449</v>
      </c>
      <c r="E62" s="15" t="str">
        <f t="shared" si="0"/>
        <v>VCS</v>
      </c>
      <c r="F62" s="15" t="str">
        <f t="shared" si="1"/>
        <v>VCA</v>
      </c>
      <c r="G62" t="s">
        <v>452</v>
      </c>
      <c r="H62" s="9">
        <v>135</v>
      </c>
      <c r="I62" s="9">
        <v>6865</v>
      </c>
      <c r="J62" s="9">
        <v>104.10000000000001</v>
      </c>
      <c r="K62" s="9">
        <v>80.859999999999971</v>
      </c>
      <c r="L62" s="9">
        <v>1652400</v>
      </c>
      <c r="M62" s="9">
        <v>1231380</v>
      </c>
      <c r="N62" s="9">
        <v>8109474820.0809975</v>
      </c>
      <c r="O62" s="9">
        <v>8108004820.0809975</v>
      </c>
      <c r="P62" s="9">
        <v>1470000</v>
      </c>
      <c r="Q62" s="9">
        <v>0</v>
      </c>
      <c r="R62" s="9">
        <v>8084368059</v>
      </c>
      <c r="S62" s="9">
        <v>1253032483</v>
      </c>
      <c r="T62" s="9">
        <v>3052301568</v>
      </c>
      <c r="U62" s="9">
        <v>3779034008</v>
      </c>
      <c r="V62" s="10">
        <f t="shared" si="2"/>
        <v>59.884207844444447</v>
      </c>
      <c r="W62" s="59">
        <f t="shared" si="3"/>
        <v>77.900814794245889</v>
      </c>
    </row>
  </sheetData>
  <autoFilter ref="A2:V62" xr:uid="{5E72D314-4317-4E56-B5CC-BBA3D38AA7E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801CF-6E7E-4223-B143-05E880A9AF1E}">
  <dimension ref="A1:S724"/>
  <sheetViews>
    <sheetView workbookViewId="0">
      <selection activeCell="A4" sqref="A4"/>
    </sheetView>
  </sheetViews>
  <sheetFormatPr defaultRowHeight="14.25" x14ac:dyDescent="0.2"/>
  <cols>
    <col min="1" max="1" width="8.875" bestFit="1" customWidth="1"/>
    <col min="2" max="2" width="9.125" bestFit="1" customWidth="1"/>
    <col min="3" max="3" width="8.875" bestFit="1" customWidth="1"/>
    <col min="4" max="4" width="7.125" bestFit="1" customWidth="1"/>
    <col min="5" max="5" width="4.125" bestFit="1" customWidth="1"/>
    <col min="6" max="6" width="10.625" bestFit="1" customWidth="1"/>
    <col min="7" max="7" width="12.375" bestFit="1" customWidth="1"/>
    <col min="8" max="8" width="5.625" bestFit="1" customWidth="1"/>
    <col min="9" max="9" width="10.375" bestFit="1" customWidth="1"/>
    <col min="10" max="10" width="12.125" bestFit="1" customWidth="1"/>
    <col min="11" max="11" width="5.625" bestFit="1" customWidth="1"/>
    <col min="12" max="12" width="12.125" bestFit="1" customWidth="1"/>
  </cols>
  <sheetData>
    <row r="1" spans="1:19" x14ac:dyDescent="0.2">
      <c r="D1">
        <v>1</v>
      </c>
      <c r="E1">
        <v>2</v>
      </c>
      <c r="F1">
        <v>3</v>
      </c>
      <c r="G1">
        <v>4</v>
      </c>
      <c r="H1">
        <v>5</v>
      </c>
      <c r="I1">
        <v>6</v>
      </c>
      <c r="J1">
        <v>7</v>
      </c>
      <c r="K1">
        <v>8</v>
      </c>
      <c r="L1">
        <v>9</v>
      </c>
    </row>
    <row r="2" spans="1:19" ht="15" x14ac:dyDescent="0.25">
      <c r="A2" s="14" t="s">
        <v>323</v>
      </c>
      <c r="B2" s="14" t="s">
        <v>322</v>
      </c>
      <c r="C2" s="14" t="s">
        <v>470</v>
      </c>
      <c r="D2" s="14" t="s">
        <v>471</v>
      </c>
      <c r="E2" s="14" t="s">
        <v>332</v>
      </c>
      <c r="F2" s="33" t="s">
        <v>496</v>
      </c>
      <c r="G2" s="33" t="s">
        <v>497</v>
      </c>
      <c r="H2" s="14" t="s">
        <v>472</v>
      </c>
      <c r="I2" s="33" t="s">
        <v>460</v>
      </c>
      <c r="J2" s="33" t="s">
        <v>463</v>
      </c>
      <c r="K2" s="14" t="s">
        <v>473</v>
      </c>
      <c r="L2" s="14" t="s">
        <v>474</v>
      </c>
    </row>
    <row r="3" spans="1:19" ht="15" x14ac:dyDescent="0.25">
      <c r="A3" s="15" t="s">
        <v>23</v>
      </c>
      <c r="B3" s="15" t="s">
        <v>23</v>
      </c>
      <c r="C3" t="s">
        <v>23</v>
      </c>
      <c r="D3" s="15" t="s">
        <v>475</v>
      </c>
      <c r="E3" t="s">
        <v>454</v>
      </c>
      <c r="F3" s="15">
        <v>5</v>
      </c>
      <c r="G3" s="10">
        <v>45</v>
      </c>
      <c r="H3" s="35">
        <f>F3+G3/60</f>
        <v>5.75</v>
      </c>
      <c r="I3" s="15">
        <v>9</v>
      </c>
      <c r="J3" s="10">
        <v>15</v>
      </c>
      <c r="K3" s="35">
        <f>I3+J3/60</f>
        <v>9.25</v>
      </c>
      <c r="L3" s="37">
        <v>1</v>
      </c>
      <c r="N3">
        <v>5</v>
      </c>
      <c r="O3" t="s">
        <v>461</v>
      </c>
      <c r="P3">
        <f>IF(AND(O3=$O$3,N3=12),0,IF(AND(O3=$O$4,N3=12),12,IF(O3=$O$3,N3,N3+12)))</f>
        <v>5</v>
      </c>
      <c r="Q3">
        <v>9</v>
      </c>
      <c r="R3" t="s">
        <v>461</v>
      </c>
      <c r="S3">
        <f>IF(AND(R3=$O$3,Q3=12),0,IF(AND(R3=$O$4,Q3=12),12,IF(R3=$O$3,Q3,Q3+12)))</f>
        <v>9</v>
      </c>
    </row>
    <row r="4" spans="1:19" ht="15" x14ac:dyDescent="0.25">
      <c r="A4" s="15" t="s">
        <v>23</v>
      </c>
      <c r="B4" s="15" t="s">
        <v>23</v>
      </c>
      <c r="C4" t="s">
        <v>23</v>
      </c>
      <c r="D4" s="15" t="s">
        <v>475</v>
      </c>
      <c r="E4" t="s">
        <v>454</v>
      </c>
      <c r="F4" s="15">
        <v>23</v>
      </c>
      <c r="G4" s="10">
        <v>10</v>
      </c>
      <c r="H4" s="35">
        <f t="shared" ref="H4:H67" si="0">F4+G4/60</f>
        <v>23.166666666666668</v>
      </c>
      <c r="I4" s="15">
        <v>2</v>
      </c>
      <c r="J4" s="10">
        <v>50</v>
      </c>
      <c r="K4" s="35">
        <f t="shared" ref="K4:K67" si="1">I4+J4/60</f>
        <v>2.8333333333333335</v>
      </c>
      <c r="L4" s="37">
        <v>1</v>
      </c>
      <c r="N4">
        <v>11</v>
      </c>
      <c r="O4" t="s">
        <v>462</v>
      </c>
      <c r="P4">
        <f t="shared" ref="P4:P67" si="2">IF(AND(O4=$O$3,N4=12),0,IF(AND(O4=$O$4,N4=12),12,IF(O4=$O$3,N4,N4+12)))</f>
        <v>23</v>
      </c>
      <c r="Q4">
        <v>2</v>
      </c>
      <c r="R4" t="s">
        <v>461</v>
      </c>
      <c r="S4">
        <f t="shared" ref="S4:S67" si="3">IF(AND(R4=$O$3,Q4=12),0,IF(AND(R4=$O$4,Q4=12),12,IF(R4=$O$3,Q4,Q4+12)))</f>
        <v>2</v>
      </c>
    </row>
    <row r="5" spans="1:19" ht="15" x14ac:dyDescent="0.25">
      <c r="A5" s="15" t="s">
        <v>23</v>
      </c>
      <c r="B5" s="15" t="s">
        <v>23</v>
      </c>
      <c r="C5" t="s">
        <v>23</v>
      </c>
      <c r="D5" s="15" t="s">
        <v>476</v>
      </c>
      <c r="E5" t="s">
        <v>454</v>
      </c>
      <c r="F5" s="15">
        <v>12</v>
      </c>
      <c r="G5" s="10">
        <v>0</v>
      </c>
      <c r="H5" s="35">
        <f t="shared" si="0"/>
        <v>12</v>
      </c>
      <c r="I5" s="15">
        <v>15</v>
      </c>
      <c r="J5" s="10">
        <v>30</v>
      </c>
      <c r="K5" s="35">
        <f t="shared" si="1"/>
        <v>15.5</v>
      </c>
      <c r="L5" s="37">
        <v>1</v>
      </c>
      <c r="N5">
        <v>12</v>
      </c>
      <c r="O5" t="s">
        <v>462</v>
      </c>
      <c r="P5">
        <f t="shared" si="2"/>
        <v>12</v>
      </c>
      <c r="Q5">
        <v>3</v>
      </c>
      <c r="R5" t="s">
        <v>462</v>
      </c>
      <c r="S5">
        <f t="shared" si="3"/>
        <v>15</v>
      </c>
    </row>
    <row r="6" spans="1:19" ht="15" x14ac:dyDescent="0.25">
      <c r="A6" s="15" t="s">
        <v>23</v>
      </c>
      <c r="B6" s="15" t="s">
        <v>23</v>
      </c>
      <c r="C6" t="s">
        <v>23</v>
      </c>
      <c r="D6" s="15" t="s">
        <v>477</v>
      </c>
      <c r="E6" t="s">
        <v>454</v>
      </c>
      <c r="F6" s="15">
        <v>3</v>
      </c>
      <c r="G6" s="10">
        <v>0</v>
      </c>
      <c r="H6" s="35">
        <f t="shared" si="0"/>
        <v>3</v>
      </c>
      <c r="I6" s="15">
        <v>6</v>
      </c>
      <c r="J6" s="10">
        <v>20</v>
      </c>
      <c r="K6" s="35">
        <f t="shared" si="1"/>
        <v>6.333333333333333</v>
      </c>
      <c r="L6" s="37">
        <v>1</v>
      </c>
      <c r="N6">
        <v>3</v>
      </c>
      <c r="O6" t="s">
        <v>461</v>
      </c>
      <c r="P6">
        <f t="shared" si="2"/>
        <v>3</v>
      </c>
      <c r="Q6">
        <v>6</v>
      </c>
      <c r="R6" t="s">
        <v>461</v>
      </c>
      <c r="S6">
        <f t="shared" si="3"/>
        <v>6</v>
      </c>
    </row>
    <row r="7" spans="1:19" ht="15" x14ac:dyDescent="0.25">
      <c r="A7" s="15" t="s">
        <v>23</v>
      </c>
      <c r="B7" s="15" t="s">
        <v>23</v>
      </c>
      <c r="C7" t="s">
        <v>478</v>
      </c>
      <c r="D7" s="15" t="s">
        <v>479</v>
      </c>
      <c r="E7" t="s">
        <v>454</v>
      </c>
      <c r="F7" s="15">
        <v>9</v>
      </c>
      <c r="G7" s="10">
        <v>0</v>
      </c>
      <c r="H7" s="35">
        <f t="shared" si="0"/>
        <v>9</v>
      </c>
      <c r="I7" s="15">
        <v>12</v>
      </c>
      <c r="J7" s="10">
        <v>20</v>
      </c>
      <c r="K7" s="35">
        <f t="shared" si="1"/>
        <v>12.333333333333334</v>
      </c>
      <c r="L7" s="37">
        <v>1</v>
      </c>
      <c r="N7">
        <v>9</v>
      </c>
      <c r="O7" t="s">
        <v>461</v>
      </c>
      <c r="P7">
        <f t="shared" si="2"/>
        <v>9</v>
      </c>
      <c r="Q7">
        <v>12</v>
      </c>
      <c r="R7" t="s">
        <v>462</v>
      </c>
      <c r="S7">
        <f t="shared" si="3"/>
        <v>12</v>
      </c>
    </row>
    <row r="8" spans="1:19" ht="15" x14ac:dyDescent="0.25">
      <c r="A8" s="15" t="s">
        <v>23</v>
      </c>
      <c r="B8" s="15" t="s">
        <v>23</v>
      </c>
      <c r="C8" t="s">
        <v>478</v>
      </c>
      <c r="D8" s="15" t="s">
        <v>480</v>
      </c>
      <c r="E8" t="s">
        <v>454</v>
      </c>
      <c r="F8" s="15">
        <v>1</v>
      </c>
      <c r="G8" s="10">
        <v>30</v>
      </c>
      <c r="H8" s="35">
        <f t="shared" si="0"/>
        <v>1.5</v>
      </c>
      <c r="I8" s="15">
        <v>5</v>
      </c>
      <c r="J8" s="10">
        <v>0</v>
      </c>
      <c r="K8" s="35">
        <f t="shared" si="1"/>
        <v>5</v>
      </c>
      <c r="L8" s="37">
        <v>1</v>
      </c>
      <c r="N8">
        <v>1</v>
      </c>
      <c r="O8" t="s">
        <v>461</v>
      </c>
      <c r="P8">
        <f t="shared" si="2"/>
        <v>1</v>
      </c>
      <c r="Q8">
        <v>5</v>
      </c>
      <c r="R8" t="s">
        <v>461</v>
      </c>
      <c r="S8">
        <f t="shared" si="3"/>
        <v>5</v>
      </c>
    </row>
    <row r="9" spans="1:19" ht="15" x14ac:dyDescent="0.25">
      <c r="A9" s="15" t="s">
        <v>23</v>
      </c>
      <c r="B9" s="15" t="s">
        <v>23</v>
      </c>
      <c r="C9" t="s">
        <v>478</v>
      </c>
      <c r="D9" s="15" t="s">
        <v>480</v>
      </c>
      <c r="E9" t="s">
        <v>454</v>
      </c>
      <c r="F9" s="15">
        <v>1</v>
      </c>
      <c r="G9" s="10">
        <v>30</v>
      </c>
      <c r="H9" s="35">
        <f t="shared" si="0"/>
        <v>1.5</v>
      </c>
      <c r="I9" s="15">
        <v>5</v>
      </c>
      <c r="J9" s="10">
        <v>10</v>
      </c>
      <c r="K9" s="35">
        <f t="shared" si="1"/>
        <v>5.166666666666667</v>
      </c>
      <c r="L9" s="37">
        <v>1</v>
      </c>
      <c r="N9">
        <v>1</v>
      </c>
      <c r="O9" t="s">
        <v>461</v>
      </c>
      <c r="P9">
        <f t="shared" si="2"/>
        <v>1</v>
      </c>
      <c r="Q9">
        <v>5</v>
      </c>
      <c r="R9" t="s">
        <v>461</v>
      </c>
      <c r="S9">
        <f t="shared" si="3"/>
        <v>5</v>
      </c>
    </row>
    <row r="10" spans="1:19" ht="15" x14ac:dyDescent="0.25">
      <c r="A10" s="16" t="s">
        <v>23</v>
      </c>
      <c r="B10" s="15" t="s">
        <v>23</v>
      </c>
      <c r="C10" t="s">
        <v>478</v>
      </c>
      <c r="D10" s="15" t="s">
        <v>481</v>
      </c>
      <c r="E10" t="s">
        <v>454</v>
      </c>
      <c r="F10" s="15">
        <v>0</v>
      </c>
      <c r="G10" s="10">
        <v>0</v>
      </c>
      <c r="H10" s="35">
        <f t="shared" si="0"/>
        <v>0</v>
      </c>
      <c r="I10" s="15">
        <v>3</v>
      </c>
      <c r="J10" s="10">
        <v>0</v>
      </c>
      <c r="K10" s="35">
        <f t="shared" si="1"/>
        <v>3</v>
      </c>
      <c r="L10" s="37">
        <v>1</v>
      </c>
      <c r="N10">
        <v>12</v>
      </c>
      <c r="O10" t="s">
        <v>461</v>
      </c>
      <c r="P10">
        <f t="shared" si="2"/>
        <v>0</v>
      </c>
      <c r="Q10">
        <v>3</v>
      </c>
      <c r="R10" t="s">
        <v>461</v>
      </c>
      <c r="S10">
        <f t="shared" si="3"/>
        <v>3</v>
      </c>
    </row>
    <row r="11" spans="1:19" ht="15" x14ac:dyDescent="0.25">
      <c r="A11" s="16" t="s">
        <v>301</v>
      </c>
      <c r="B11" s="15" t="s">
        <v>482</v>
      </c>
      <c r="C11" t="s">
        <v>483</v>
      </c>
      <c r="D11" s="15" t="s">
        <v>484</v>
      </c>
      <c r="E11" t="s">
        <v>454</v>
      </c>
      <c r="F11" s="15">
        <v>3</v>
      </c>
      <c r="G11" s="10">
        <v>0</v>
      </c>
      <c r="H11" s="35">
        <f t="shared" si="0"/>
        <v>3</v>
      </c>
      <c r="I11" s="15">
        <v>5</v>
      </c>
      <c r="J11" s="10">
        <v>50</v>
      </c>
      <c r="K11" s="35">
        <f t="shared" si="1"/>
        <v>5.833333333333333</v>
      </c>
      <c r="L11" s="37">
        <v>1</v>
      </c>
      <c r="N11">
        <v>3</v>
      </c>
      <c r="O11" t="s">
        <v>461</v>
      </c>
      <c r="P11">
        <f t="shared" si="2"/>
        <v>3</v>
      </c>
      <c r="Q11">
        <v>5</v>
      </c>
      <c r="R11" t="s">
        <v>461</v>
      </c>
      <c r="S11">
        <f t="shared" si="3"/>
        <v>5</v>
      </c>
    </row>
    <row r="12" spans="1:19" ht="15" x14ac:dyDescent="0.25">
      <c r="A12" s="17" t="s">
        <v>303</v>
      </c>
      <c r="B12" s="15" t="s">
        <v>368</v>
      </c>
      <c r="C12" t="s">
        <v>368</v>
      </c>
      <c r="D12" s="15" t="s">
        <v>369</v>
      </c>
      <c r="E12" t="s">
        <v>454</v>
      </c>
      <c r="F12" s="15">
        <v>3</v>
      </c>
      <c r="G12" s="10">
        <v>10</v>
      </c>
      <c r="H12" s="35">
        <f t="shared" si="0"/>
        <v>3.1666666666666665</v>
      </c>
      <c r="I12" s="15">
        <v>4</v>
      </c>
      <c r="J12" s="10">
        <v>50</v>
      </c>
      <c r="K12" s="35">
        <f t="shared" si="1"/>
        <v>4.833333333333333</v>
      </c>
      <c r="L12" s="37">
        <v>32</v>
      </c>
      <c r="N12">
        <v>3</v>
      </c>
      <c r="O12" t="s">
        <v>461</v>
      </c>
      <c r="P12">
        <f t="shared" si="2"/>
        <v>3</v>
      </c>
      <c r="Q12">
        <v>4</v>
      </c>
      <c r="R12" t="s">
        <v>461</v>
      </c>
      <c r="S12">
        <f t="shared" si="3"/>
        <v>4</v>
      </c>
    </row>
    <row r="13" spans="1:19" ht="15" x14ac:dyDescent="0.25">
      <c r="A13" s="17" t="s">
        <v>303</v>
      </c>
      <c r="B13" s="15" t="s">
        <v>368</v>
      </c>
      <c r="C13" t="s">
        <v>368</v>
      </c>
      <c r="D13" s="15" t="s">
        <v>369</v>
      </c>
      <c r="E13" t="s">
        <v>454</v>
      </c>
      <c r="F13" s="15">
        <v>4</v>
      </c>
      <c r="G13" s="10">
        <v>10</v>
      </c>
      <c r="H13" s="35">
        <f t="shared" si="0"/>
        <v>4.166666666666667</v>
      </c>
      <c r="I13" s="15">
        <v>5</v>
      </c>
      <c r="J13" s="10">
        <v>50</v>
      </c>
      <c r="K13" s="35">
        <f t="shared" si="1"/>
        <v>5.833333333333333</v>
      </c>
      <c r="L13" s="37">
        <v>1</v>
      </c>
      <c r="N13">
        <v>4</v>
      </c>
      <c r="O13" t="s">
        <v>461</v>
      </c>
      <c r="P13">
        <f t="shared" si="2"/>
        <v>4</v>
      </c>
      <c r="Q13">
        <v>5</v>
      </c>
      <c r="R13" t="s">
        <v>461</v>
      </c>
      <c r="S13">
        <f t="shared" si="3"/>
        <v>5</v>
      </c>
    </row>
    <row r="14" spans="1:19" ht="15" x14ac:dyDescent="0.25">
      <c r="A14" s="17" t="s">
        <v>303</v>
      </c>
      <c r="B14" s="15" t="s">
        <v>368</v>
      </c>
      <c r="C14" t="s">
        <v>368</v>
      </c>
      <c r="D14" s="15" t="s">
        <v>369</v>
      </c>
      <c r="E14" t="s">
        <v>454</v>
      </c>
      <c r="F14" s="15">
        <v>5</v>
      </c>
      <c r="G14" s="10">
        <v>10</v>
      </c>
      <c r="H14" s="35">
        <f t="shared" si="0"/>
        <v>5.166666666666667</v>
      </c>
      <c r="I14" s="15">
        <v>6</v>
      </c>
      <c r="J14" s="10">
        <v>50</v>
      </c>
      <c r="K14" s="35">
        <f t="shared" si="1"/>
        <v>6.833333333333333</v>
      </c>
      <c r="L14" s="37">
        <v>1</v>
      </c>
      <c r="N14">
        <v>5</v>
      </c>
      <c r="O14" t="s">
        <v>461</v>
      </c>
      <c r="P14">
        <f t="shared" si="2"/>
        <v>5</v>
      </c>
      <c r="Q14">
        <v>6</v>
      </c>
      <c r="R14" t="s">
        <v>461</v>
      </c>
      <c r="S14">
        <f t="shared" si="3"/>
        <v>6</v>
      </c>
    </row>
    <row r="15" spans="1:19" ht="15" x14ac:dyDescent="0.25">
      <c r="A15" s="17" t="s">
        <v>303</v>
      </c>
      <c r="B15" s="15" t="s">
        <v>368</v>
      </c>
      <c r="C15" t="s">
        <v>368</v>
      </c>
      <c r="D15" s="15" t="s">
        <v>369</v>
      </c>
      <c r="E15" t="s">
        <v>454</v>
      </c>
      <c r="F15" s="15">
        <v>5</v>
      </c>
      <c r="G15" s="10">
        <v>50</v>
      </c>
      <c r="H15" s="35">
        <f t="shared" si="0"/>
        <v>5.833333333333333</v>
      </c>
      <c r="I15" s="15">
        <v>7</v>
      </c>
      <c r="J15" s="10">
        <v>30</v>
      </c>
      <c r="K15" s="35">
        <f t="shared" si="1"/>
        <v>7.5</v>
      </c>
      <c r="L15" s="37">
        <v>1</v>
      </c>
      <c r="N15">
        <v>5</v>
      </c>
      <c r="O15" t="s">
        <v>461</v>
      </c>
      <c r="P15">
        <f t="shared" si="2"/>
        <v>5</v>
      </c>
      <c r="Q15">
        <v>7</v>
      </c>
      <c r="R15" t="s">
        <v>461</v>
      </c>
      <c r="S15">
        <f t="shared" si="3"/>
        <v>7</v>
      </c>
    </row>
    <row r="16" spans="1:19" ht="15" x14ac:dyDescent="0.25">
      <c r="A16" s="17" t="s">
        <v>303</v>
      </c>
      <c r="B16" s="15" t="s">
        <v>368</v>
      </c>
      <c r="C16" t="s">
        <v>368</v>
      </c>
      <c r="D16" s="15" t="s">
        <v>369</v>
      </c>
      <c r="E16" t="s">
        <v>454</v>
      </c>
      <c r="F16" s="15">
        <v>6</v>
      </c>
      <c r="G16" s="10">
        <v>10</v>
      </c>
      <c r="H16" s="35">
        <f t="shared" si="0"/>
        <v>6.166666666666667</v>
      </c>
      <c r="I16" s="15">
        <v>7</v>
      </c>
      <c r="J16" s="10">
        <v>50</v>
      </c>
      <c r="K16" s="35">
        <f t="shared" si="1"/>
        <v>7.833333333333333</v>
      </c>
      <c r="L16" s="37">
        <v>1</v>
      </c>
      <c r="N16">
        <v>6</v>
      </c>
      <c r="O16" t="s">
        <v>461</v>
      </c>
      <c r="P16">
        <f t="shared" si="2"/>
        <v>6</v>
      </c>
      <c r="Q16">
        <v>7</v>
      </c>
      <c r="R16" t="s">
        <v>461</v>
      </c>
      <c r="S16">
        <f t="shared" si="3"/>
        <v>7</v>
      </c>
    </row>
    <row r="17" spans="1:19" ht="15" x14ac:dyDescent="0.25">
      <c r="A17" s="17" t="s">
        <v>303</v>
      </c>
      <c r="B17" s="15" t="s">
        <v>368</v>
      </c>
      <c r="C17" t="s">
        <v>368</v>
      </c>
      <c r="D17" s="15" t="s">
        <v>369</v>
      </c>
      <c r="E17" t="s">
        <v>454</v>
      </c>
      <c r="F17" s="15">
        <v>7</v>
      </c>
      <c r="G17" s="10">
        <v>25</v>
      </c>
      <c r="H17" s="35">
        <f t="shared" si="0"/>
        <v>7.416666666666667</v>
      </c>
      <c r="I17" s="15">
        <v>9</v>
      </c>
      <c r="J17" s="10">
        <v>5</v>
      </c>
      <c r="K17" s="35">
        <f t="shared" si="1"/>
        <v>9.0833333333333339</v>
      </c>
      <c r="L17" s="37">
        <v>1</v>
      </c>
      <c r="N17">
        <v>7</v>
      </c>
      <c r="O17" t="s">
        <v>461</v>
      </c>
      <c r="P17">
        <f t="shared" si="2"/>
        <v>7</v>
      </c>
      <c r="Q17">
        <v>9</v>
      </c>
      <c r="R17" t="s">
        <v>461</v>
      </c>
      <c r="S17">
        <f t="shared" si="3"/>
        <v>9</v>
      </c>
    </row>
    <row r="18" spans="1:19" ht="15" x14ac:dyDescent="0.25">
      <c r="A18" s="17" t="s">
        <v>303</v>
      </c>
      <c r="B18" s="15" t="s">
        <v>368</v>
      </c>
      <c r="C18" t="s">
        <v>368</v>
      </c>
      <c r="D18" s="15" t="s">
        <v>369</v>
      </c>
      <c r="E18" t="s">
        <v>454</v>
      </c>
      <c r="F18" s="15">
        <v>11</v>
      </c>
      <c r="G18" s="10">
        <v>0</v>
      </c>
      <c r="H18" s="35">
        <f t="shared" si="0"/>
        <v>11</v>
      </c>
      <c r="I18" s="15">
        <v>12</v>
      </c>
      <c r="J18" s="10">
        <v>40</v>
      </c>
      <c r="K18" s="35">
        <f t="shared" si="1"/>
        <v>12.666666666666666</v>
      </c>
      <c r="L18" s="37">
        <v>1</v>
      </c>
      <c r="N18">
        <v>11</v>
      </c>
      <c r="O18" t="s">
        <v>461</v>
      </c>
      <c r="P18">
        <f t="shared" si="2"/>
        <v>11</v>
      </c>
      <c r="Q18">
        <v>12</v>
      </c>
      <c r="R18" t="s">
        <v>462</v>
      </c>
      <c r="S18">
        <f t="shared" si="3"/>
        <v>12</v>
      </c>
    </row>
    <row r="19" spans="1:19" ht="15" x14ac:dyDescent="0.25">
      <c r="A19" s="17" t="s">
        <v>303</v>
      </c>
      <c r="B19" s="15" t="s">
        <v>368</v>
      </c>
      <c r="C19" t="s">
        <v>368</v>
      </c>
      <c r="D19" s="15" t="s">
        <v>369</v>
      </c>
      <c r="E19" t="s">
        <v>454</v>
      </c>
      <c r="F19" s="15">
        <v>12</v>
      </c>
      <c r="G19" s="10">
        <v>10</v>
      </c>
      <c r="H19" s="35">
        <f t="shared" si="0"/>
        <v>12.166666666666666</v>
      </c>
      <c r="I19" s="15">
        <v>13</v>
      </c>
      <c r="J19" s="10">
        <v>50</v>
      </c>
      <c r="K19" s="35">
        <f t="shared" si="1"/>
        <v>13.833333333333334</v>
      </c>
      <c r="L19" s="37">
        <v>42</v>
      </c>
      <c r="N19">
        <v>12</v>
      </c>
      <c r="O19" t="s">
        <v>462</v>
      </c>
      <c r="P19">
        <f t="shared" si="2"/>
        <v>12</v>
      </c>
      <c r="Q19">
        <v>1</v>
      </c>
      <c r="R19" t="s">
        <v>462</v>
      </c>
      <c r="S19">
        <f t="shared" si="3"/>
        <v>13</v>
      </c>
    </row>
    <row r="20" spans="1:19" ht="15" x14ac:dyDescent="0.25">
      <c r="A20" s="17" t="s">
        <v>303</v>
      </c>
      <c r="B20" s="15" t="s">
        <v>368</v>
      </c>
      <c r="C20" t="s">
        <v>368</v>
      </c>
      <c r="D20" s="15" t="s">
        <v>369</v>
      </c>
      <c r="E20" t="s">
        <v>454</v>
      </c>
      <c r="F20" s="15">
        <v>12</v>
      </c>
      <c r="G20" s="10">
        <v>15</v>
      </c>
      <c r="H20" s="35">
        <f t="shared" si="0"/>
        <v>12.25</v>
      </c>
      <c r="I20" s="15">
        <v>13</v>
      </c>
      <c r="J20" s="10">
        <v>55</v>
      </c>
      <c r="K20" s="35">
        <f t="shared" si="1"/>
        <v>13.916666666666666</v>
      </c>
      <c r="L20" s="37">
        <v>1</v>
      </c>
      <c r="N20">
        <v>12</v>
      </c>
      <c r="O20" t="s">
        <v>462</v>
      </c>
      <c r="P20">
        <f t="shared" si="2"/>
        <v>12</v>
      </c>
      <c r="Q20">
        <v>1</v>
      </c>
      <c r="R20" t="s">
        <v>462</v>
      </c>
      <c r="S20">
        <f t="shared" si="3"/>
        <v>13</v>
      </c>
    </row>
    <row r="21" spans="1:19" ht="15" x14ac:dyDescent="0.25">
      <c r="A21" s="17" t="s">
        <v>303</v>
      </c>
      <c r="B21" s="15" t="s">
        <v>368</v>
      </c>
      <c r="C21" t="s">
        <v>368</v>
      </c>
      <c r="D21" s="15" t="s">
        <v>369</v>
      </c>
      <c r="E21" t="s">
        <v>454</v>
      </c>
      <c r="F21" s="15">
        <v>12</v>
      </c>
      <c r="G21" s="10">
        <v>25</v>
      </c>
      <c r="H21" s="35">
        <f t="shared" si="0"/>
        <v>12.416666666666666</v>
      </c>
      <c r="I21" s="15">
        <v>14</v>
      </c>
      <c r="J21" s="10">
        <v>5</v>
      </c>
      <c r="K21" s="35">
        <f t="shared" si="1"/>
        <v>14.083333333333334</v>
      </c>
      <c r="L21" s="37">
        <v>1</v>
      </c>
      <c r="N21">
        <v>12</v>
      </c>
      <c r="O21" t="s">
        <v>462</v>
      </c>
      <c r="P21">
        <f t="shared" si="2"/>
        <v>12</v>
      </c>
      <c r="Q21">
        <v>2</v>
      </c>
      <c r="R21" t="s">
        <v>462</v>
      </c>
      <c r="S21">
        <f t="shared" si="3"/>
        <v>14</v>
      </c>
    </row>
    <row r="22" spans="1:19" ht="15" x14ac:dyDescent="0.25">
      <c r="A22" s="17" t="s">
        <v>303</v>
      </c>
      <c r="B22" s="15" t="s">
        <v>368</v>
      </c>
      <c r="C22" t="s">
        <v>368</v>
      </c>
      <c r="D22" s="15" t="s">
        <v>369</v>
      </c>
      <c r="E22" t="s">
        <v>454</v>
      </c>
      <c r="F22" s="15">
        <v>12</v>
      </c>
      <c r="G22" s="10">
        <v>45</v>
      </c>
      <c r="H22" s="35">
        <f t="shared" si="0"/>
        <v>12.75</v>
      </c>
      <c r="I22" s="15">
        <v>14</v>
      </c>
      <c r="J22" s="10">
        <v>25</v>
      </c>
      <c r="K22" s="35">
        <f t="shared" si="1"/>
        <v>14.416666666666666</v>
      </c>
      <c r="L22" s="37">
        <v>1</v>
      </c>
      <c r="N22">
        <v>12</v>
      </c>
      <c r="O22" t="s">
        <v>462</v>
      </c>
      <c r="P22">
        <f t="shared" si="2"/>
        <v>12</v>
      </c>
      <c r="Q22">
        <v>2</v>
      </c>
      <c r="R22" t="s">
        <v>462</v>
      </c>
      <c r="S22">
        <f t="shared" si="3"/>
        <v>14</v>
      </c>
    </row>
    <row r="23" spans="1:19" ht="15" x14ac:dyDescent="0.25">
      <c r="A23" s="17" t="s">
        <v>303</v>
      </c>
      <c r="B23" s="15" t="s">
        <v>368</v>
      </c>
      <c r="C23" t="s">
        <v>368</v>
      </c>
      <c r="D23" s="15" t="s">
        <v>369</v>
      </c>
      <c r="E23" t="s">
        <v>454</v>
      </c>
      <c r="F23" s="15">
        <v>12</v>
      </c>
      <c r="G23" s="10">
        <v>55</v>
      </c>
      <c r="H23" s="35">
        <f t="shared" si="0"/>
        <v>12.916666666666666</v>
      </c>
      <c r="I23" s="15">
        <v>14</v>
      </c>
      <c r="J23" s="10">
        <v>35</v>
      </c>
      <c r="K23" s="35">
        <f t="shared" si="1"/>
        <v>14.583333333333334</v>
      </c>
      <c r="L23" s="37">
        <v>1</v>
      </c>
      <c r="N23">
        <v>12</v>
      </c>
      <c r="O23" t="s">
        <v>462</v>
      </c>
      <c r="P23">
        <f t="shared" si="2"/>
        <v>12</v>
      </c>
      <c r="Q23">
        <v>2</v>
      </c>
      <c r="R23" t="s">
        <v>462</v>
      </c>
      <c r="S23">
        <f t="shared" si="3"/>
        <v>14</v>
      </c>
    </row>
    <row r="24" spans="1:19" ht="15" x14ac:dyDescent="0.25">
      <c r="A24" s="17" t="s">
        <v>303</v>
      </c>
      <c r="B24" s="15" t="s">
        <v>368</v>
      </c>
      <c r="C24" t="s">
        <v>368</v>
      </c>
      <c r="D24" s="15" t="s">
        <v>369</v>
      </c>
      <c r="E24" t="s">
        <v>454</v>
      </c>
      <c r="F24" s="15">
        <v>13</v>
      </c>
      <c r="G24" s="10">
        <v>0</v>
      </c>
      <c r="H24" s="35">
        <f t="shared" si="0"/>
        <v>13</v>
      </c>
      <c r="I24" s="15">
        <v>14</v>
      </c>
      <c r="J24" s="10">
        <v>40</v>
      </c>
      <c r="K24" s="35">
        <f t="shared" si="1"/>
        <v>14.666666666666666</v>
      </c>
      <c r="L24" s="37">
        <v>1</v>
      </c>
      <c r="N24">
        <v>1</v>
      </c>
      <c r="O24" t="s">
        <v>462</v>
      </c>
      <c r="P24">
        <f t="shared" si="2"/>
        <v>13</v>
      </c>
      <c r="Q24">
        <v>2</v>
      </c>
      <c r="R24" t="s">
        <v>462</v>
      </c>
      <c r="S24">
        <f t="shared" si="3"/>
        <v>14</v>
      </c>
    </row>
    <row r="25" spans="1:19" ht="15" x14ac:dyDescent="0.25">
      <c r="A25" s="17" t="s">
        <v>303</v>
      </c>
      <c r="B25" s="15" t="s">
        <v>368</v>
      </c>
      <c r="C25" t="s">
        <v>368</v>
      </c>
      <c r="D25" s="15" t="s">
        <v>369</v>
      </c>
      <c r="E25" t="s">
        <v>454</v>
      </c>
      <c r="F25" s="15">
        <v>13</v>
      </c>
      <c r="G25" s="10">
        <v>5</v>
      </c>
      <c r="H25" s="35">
        <f t="shared" si="0"/>
        <v>13.083333333333334</v>
      </c>
      <c r="I25" s="15">
        <v>14</v>
      </c>
      <c r="J25" s="10">
        <v>45</v>
      </c>
      <c r="K25" s="35">
        <f t="shared" si="1"/>
        <v>14.75</v>
      </c>
      <c r="L25" s="37">
        <v>4</v>
      </c>
      <c r="N25">
        <v>1</v>
      </c>
      <c r="O25" t="s">
        <v>462</v>
      </c>
      <c r="P25">
        <f t="shared" si="2"/>
        <v>13</v>
      </c>
      <c r="Q25">
        <v>2</v>
      </c>
      <c r="R25" t="s">
        <v>462</v>
      </c>
      <c r="S25">
        <f t="shared" si="3"/>
        <v>14</v>
      </c>
    </row>
    <row r="26" spans="1:19" ht="15" x14ac:dyDescent="0.25">
      <c r="A26" s="17" t="s">
        <v>303</v>
      </c>
      <c r="B26" s="15" t="s">
        <v>368</v>
      </c>
      <c r="C26" t="s">
        <v>368</v>
      </c>
      <c r="D26" s="15" t="s">
        <v>369</v>
      </c>
      <c r="E26" t="s">
        <v>454</v>
      </c>
      <c r="F26" s="15">
        <v>13</v>
      </c>
      <c r="G26" s="10">
        <v>25</v>
      </c>
      <c r="H26" s="35">
        <f t="shared" si="0"/>
        <v>13.416666666666666</v>
      </c>
      <c r="I26" s="15">
        <v>15</v>
      </c>
      <c r="J26" s="10">
        <v>5</v>
      </c>
      <c r="K26" s="35">
        <f t="shared" si="1"/>
        <v>15.083333333333334</v>
      </c>
      <c r="L26" s="37">
        <v>11</v>
      </c>
      <c r="N26">
        <v>1</v>
      </c>
      <c r="O26" t="s">
        <v>462</v>
      </c>
      <c r="P26">
        <f t="shared" si="2"/>
        <v>13</v>
      </c>
      <c r="Q26">
        <v>3</v>
      </c>
      <c r="R26" t="s">
        <v>462</v>
      </c>
      <c r="S26">
        <f t="shared" si="3"/>
        <v>15</v>
      </c>
    </row>
    <row r="27" spans="1:19" ht="15" x14ac:dyDescent="0.25">
      <c r="A27" s="17" t="s">
        <v>303</v>
      </c>
      <c r="B27" s="15" t="s">
        <v>368</v>
      </c>
      <c r="C27" t="s">
        <v>368</v>
      </c>
      <c r="D27" s="15" t="s">
        <v>369</v>
      </c>
      <c r="E27" t="s">
        <v>454</v>
      </c>
      <c r="F27" s="15">
        <v>15</v>
      </c>
      <c r="G27" s="10">
        <v>35</v>
      </c>
      <c r="H27" s="35">
        <f t="shared" si="0"/>
        <v>15.583333333333334</v>
      </c>
      <c r="I27" s="15">
        <v>17</v>
      </c>
      <c r="J27" s="10">
        <v>15</v>
      </c>
      <c r="K27" s="35">
        <f t="shared" si="1"/>
        <v>17.25</v>
      </c>
      <c r="L27" s="37">
        <v>1</v>
      </c>
      <c r="N27">
        <v>3</v>
      </c>
      <c r="O27" t="s">
        <v>462</v>
      </c>
      <c r="P27">
        <f t="shared" si="2"/>
        <v>15</v>
      </c>
      <c r="Q27">
        <v>5</v>
      </c>
      <c r="R27" t="s">
        <v>462</v>
      </c>
      <c r="S27">
        <f t="shared" si="3"/>
        <v>17</v>
      </c>
    </row>
    <row r="28" spans="1:19" ht="15" x14ac:dyDescent="0.25">
      <c r="A28" s="17" t="s">
        <v>303</v>
      </c>
      <c r="B28" s="15" t="s">
        <v>368</v>
      </c>
      <c r="C28" t="s">
        <v>370</v>
      </c>
      <c r="D28" s="15" t="s">
        <v>371</v>
      </c>
      <c r="E28" t="s">
        <v>454</v>
      </c>
      <c r="F28" s="15">
        <v>5</v>
      </c>
      <c r="G28" s="10">
        <v>10</v>
      </c>
      <c r="H28" s="35">
        <f t="shared" si="0"/>
        <v>5.166666666666667</v>
      </c>
      <c r="I28" s="15">
        <v>6</v>
      </c>
      <c r="J28" s="10">
        <v>30</v>
      </c>
      <c r="K28" s="35">
        <f t="shared" si="1"/>
        <v>6.5</v>
      </c>
      <c r="L28" s="37">
        <v>32</v>
      </c>
      <c r="N28">
        <v>5</v>
      </c>
      <c r="O28" t="s">
        <v>461</v>
      </c>
      <c r="P28">
        <f t="shared" si="2"/>
        <v>5</v>
      </c>
      <c r="Q28">
        <v>6</v>
      </c>
      <c r="R28" t="s">
        <v>461</v>
      </c>
      <c r="S28">
        <f t="shared" si="3"/>
        <v>6</v>
      </c>
    </row>
    <row r="29" spans="1:19" ht="15" x14ac:dyDescent="0.25">
      <c r="A29" s="17" t="s">
        <v>303</v>
      </c>
      <c r="B29" s="15" t="s">
        <v>368</v>
      </c>
      <c r="C29" t="s">
        <v>370</v>
      </c>
      <c r="D29" s="15" t="s">
        <v>371</v>
      </c>
      <c r="E29" t="s">
        <v>454</v>
      </c>
      <c r="F29" s="15">
        <v>5</v>
      </c>
      <c r="G29" s="10">
        <v>35</v>
      </c>
      <c r="H29" s="35">
        <f t="shared" si="0"/>
        <v>5.583333333333333</v>
      </c>
      <c r="I29" s="15">
        <v>6</v>
      </c>
      <c r="J29" s="10">
        <v>55</v>
      </c>
      <c r="K29" s="35">
        <f t="shared" si="1"/>
        <v>6.916666666666667</v>
      </c>
      <c r="L29" s="37">
        <v>2</v>
      </c>
      <c r="N29">
        <v>5</v>
      </c>
      <c r="O29" t="s">
        <v>461</v>
      </c>
      <c r="P29">
        <f t="shared" si="2"/>
        <v>5</v>
      </c>
      <c r="Q29">
        <v>6</v>
      </c>
      <c r="R29" t="s">
        <v>461</v>
      </c>
      <c r="S29">
        <f t="shared" si="3"/>
        <v>6</v>
      </c>
    </row>
    <row r="30" spans="1:19" ht="15" x14ac:dyDescent="0.25">
      <c r="A30" s="17" t="s">
        <v>303</v>
      </c>
      <c r="B30" s="15" t="s">
        <v>368</v>
      </c>
      <c r="C30" t="s">
        <v>370</v>
      </c>
      <c r="D30" s="15" t="s">
        <v>371</v>
      </c>
      <c r="E30" t="s">
        <v>454</v>
      </c>
      <c r="F30" s="15">
        <v>6</v>
      </c>
      <c r="G30" s="10">
        <v>10</v>
      </c>
      <c r="H30" s="35">
        <f t="shared" si="0"/>
        <v>6.166666666666667</v>
      </c>
      <c r="I30" s="15">
        <v>7</v>
      </c>
      <c r="J30" s="10">
        <v>30</v>
      </c>
      <c r="K30" s="35">
        <f t="shared" si="1"/>
        <v>7.5</v>
      </c>
      <c r="L30" s="37">
        <v>1</v>
      </c>
      <c r="N30">
        <v>6</v>
      </c>
      <c r="O30" t="s">
        <v>461</v>
      </c>
      <c r="P30">
        <f t="shared" si="2"/>
        <v>6</v>
      </c>
      <c r="Q30">
        <v>7</v>
      </c>
      <c r="R30" t="s">
        <v>461</v>
      </c>
      <c r="S30">
        <f t="shared" si="3"/>
        <v>7</v>
      </c>
    </row>
    <row r="31" spans="1:19" ht="15" x14ac:dyDescent="0.25">
      <c r="A31" s="17" t="s">
        <v>303</v>
      </c>
      <c r="B31" s="15" t="s">
        <v>368</v>
      </c>
      <c r="C31" t="s">
        <v>370</v>
      </c>
      <c r="D31" s="15" t="s">
        <v>371</v>
      </c>
      <c r="E31" t="s">
        <v>454</v>
      </c>
      <c r="F31" s="15">
        <v>7</v>
      </c>
      <c r="G31" s="10">
        <v>10</v>
      </c>
      <c r="H31" s="35">
        <f t="shared" si="0"/>
        <v>7.166666666666667</v>
      </c>
      <c r="I31" s="15">
        <v>8</v>
      </c>
      <c r="J31" s="10">
        <v>30</v>
      </c>
      <c r="K31" s="35">
        <f t="shared" si="1"/>
        <v>8.5</v>
      </c>
      <c r="L31" s="37">
        <v>1</v>
      </c>
      <c r="N31">
        <v>7</v>
      </c>
      <c r="O31" t="s">
        <v>461</v>
      </c>
      <c r="P31">
        <f t="shared" si="2"/>
        <v>7</v>
      </c>
      <c r="Q31">
        <v>8</v>
      </c>
      <c r="R31" t="s">
        <v>461</v>
      </c>
      <c r="S31">
        <f t="shared" si="3"/>
        <v>8</v>
      </c>
    </row>
    <row r="32" spans="1:19" ht="15" x14ac:dyDescent="0.25">
      <c r="A32" s="17" t="s">
        <v>303</v>
      </c>
      <c r="B32" s="15" t="s">
        <v>368</v>
      </c>
      <c r="C32" t="s">
        <v>370</v>
      </c>
      <c r="D32" s="15" t="s">
        <v>371</v>
      </c>
      <c r="E32" t="s">
        <v>454</v>
      </c>
      <c r="F32" s="15">
        <v>7</v>
      </c>
      <c r="G32" s="10">
        <v>50</v>
      </c>
      <c r="H32" s="35">
        <f t="shared" si="0"/>
        <v>7.833333333333333</v>
      </c>
      <c r="I32" s="15">
        <v>9</v>
      </c>
      <c r="J32" s="10">
        <v>10</v>
      </c>
      <c r="K32" s="35">
        <f t="shared" si="1"/>
        <v>9.1666666666666661</v>
      </c>
      <c r="L32" s="37">
        <v>1</v>
      </c>
      <c r="N32">
        <v>7</v>
      </c>
      <c r="O32" t="s">
        <v>461</v>
      </c>
      <c r="P32">
        <f t="shared" si="2"/>
        <v>7</v>
      </c>
      <c r="Q32">
        <v>9</v>
      </c>
      <c r="R32" t="s">
        <v>461</v>
      </c>
      <c r="S32">
        <f t="shared" si="3"/>
        <v>9</v>
      </c>
    </row>
    <row r="33" spans="1:19" ht="15" x14ac:dyDescent="0.25">
      <c r="A33" s="17" t="s">
        <v>303</v>
      </c>
      <c r="B33" s="15" t="s">
        <v>368</v>
      </c>
      <c r="C33" t="s">
        <v>370</v>
      </c>
      <c r="D33" s="15" t="s">
        <v>371</v>
      </c>
      <c r="E33" t="s">
        <v>454</v>
      </c>
      <c r="F33" s="15">
        <v>8</v>
      </c>
      <c r="G33" s="10">
        <v>10</v>
      </c>
      <c r="H33" s="35">
        <f t="shared" si="0"/>
        <v>8.1666666666666661</v>
      </c>
      <c r="I33" s="15">
        <v>9</v>
      </c>
      <c r="J33" s="10">
        <v>30</v>
      </c>
      <c r="K33" s="35">
        <f t="shared" si="1"/>
        <v>9.5</v>
      </c>
      <c r="L33" s="37">
        <v>1</v>
      </c>
      <c r="N33">
        <v>8</v>
      </c>
      <c r="O33" t="s">
        <v>461</v>
      </c>
      <c r="P33">
        <f t="shared" si="2"/>
        <v>8</v>
      </c>
      <c r="Q33">
        <v>9</v>
      </c>
      <c r="R33" t="s">
        <v>461</v>
      </c>
      <c r="S33">
        <f t="shared" si="3"/>
        <v>9</v>
      </c>
    </row>
    <row r="34" spans="1:19" ht="15" x14ac:dyDescent="0.25">
      <c r="A34" s="17" t="s">
        <v>303</v>
      </c>
      <c r="B34" s="15" t="s">
        <v>368</v>
      </c>
      <c r="C34" t="s">
        <v>370</v>
      </c>
      <c r="D34" s="15" t="s">
        <v>371</v>
      </c>
      <c r="E34" t="s">
        <v>454</v>
      </c>
      <c r="F34" s="15">
        <v>10</v>
      </c>
      <c r="G34" s="10">
        <v>20</v>
      </c>
      <c r="H34" s="35">
        <f t="shared" si="0"/>
        <v>10.333333333333334</v>
      </c>
      <c r="I34" s="15">
        <v>11</v>
      </c>
      <c r="J34" s="10">
        <v>40</v>
      </c>
      <c r="K34" s="35">
        <f t="shared" si="1"/>
        <v>11.666666666666666</v>
      </c>
      <c r="L34" s="37">
        <v>42</v>
      </c>
      <c r="N34">
        <v>10</v>
      </c>
      <c r="O34" t="s">
        <v>461</v>
      </c>
      <c r="P34">
        <f t="shared" si="2"/>
        <v>10</v>
      </c>
      <c r="Q34">
        <v>11</v>
      </c>
      <c r="R34" t="s">
        <v>461</v>
      </c>
      <c r="S34">
        <f t="shared" si="3"/>
        <v>11</v>
      </c>
    </row>
    <row r="35" spans="1:19" ht="15" x14ac:dyDescent="0.25">
      <c r="A35" s="17" t="s">
        <v>303</v>
      </c>
      <c r="B35" s="15" t="s">
        <v>368</v>
      </c>
      <c r="C35" t="s">
        <v>370</v>
      </c>
      <c r="D35" s="15" t="s">
        <v>371</v>
      </c>
      <c r="E35" t="s">
        <v>454</v>
      </c>
      <c r="F35" s="15">
        <v>10</v>
      </c>
      <c r="G35" s="10">
        <v>25</v>
      </c>
      <c r="H35" s="35">
        <f t="shared" si="0"/>
        <v>10.416666666666666</v>
      </c>
      <c r="I35" s="15">
        <v>11</v>
      </c>
      <c r="J35" s="10">
        <v>45</v>
      </c>
      <c r="K35" s="35">
        <f t="shared" si="1"/>
        <v>11.75</v>
      </c>
      <c r="L35" s="37">
        <v>1</v>
      </c>
      <c r="N35">
        <v>10</v>
      </c>
      <c r="O35" t="s">
        <v>461</v>
      </c>
      <c r="P35">
        <f t="shared" si="2"/>
        <v>10</v>
      </c>
      <c r="Q35">
        <v>11</v>
      </c>
      <c r="R35" t="s">
        <v>461</v>
      </c>
      <c r="S35">
        <f t="shared" si="3"/>
        <v>11</v>
      </c>
    </row>
    <row r="36" spans="1:19" ht="15" x14ac:dyDescent="0.25">
      <c r="A36" s="17" t="s">
        <v>303</v>
      </c>
      <c r="B36" s="15" t="s">
        <v>368</v>
      </c>
      <c r="C36" t="s">
        <v>370</v>
      </c>
      <c r="D36" s="15" t="s">
        <v>371</v>
      </c>
      <c r="E36" t="s">
        <v>454</v>
      </c>
      <c r="F36" s="15">
        <v>10</v>
      </c>
      <c r="G36" s="10">
        <v>35</v>
      </c>
      <c r="H36" s="35">
        <f t="shared" si="0"/>
        <v>10.583333333333334</v>
      </c>
      <c r="I36" s="15">
        <v>11</v>
      </c>
      <c r="J36" s="10">
        <v>55</v>
      </c>
      <c r="K36" s="35">
        <f t="shared" si="1"/>
        <v>11.916666666666666</v>
      </c>
      <c r="L36" s="37">
        <v>1</v>
      </c>
      <c r="N36">
        <v>10</v>
      </c>
      <c r="O36" t="s">
        <v>461</v>
      </c>
      <c r="P36">
        <f t="shared" si="2"/>
        <v>10</v>
      </c>
      <c r="Q36">
        <v>11</v>
      </c>
      <c r="R36" t="s">
        <v>461</v>
      </c>
      <c r="S36">
        <f t="shared" si="3"/>
        <v>11</v>
      </c>
    </row>
    <row r="37" spans="1:19" ht="15" x14ac:dyDescent="0.25">
      <c r="A37" s="17" t="s">
        <v>303</v>
      </c>
      <c r="B37" s="15" t="s">
        <v>368</v>
      </c>
      <c r="C37" t="s">
        <v>370</v>
      </c>
      <c r="D37" s="15" t="s">
        <v>371</v>
      </c>
      <c r="E37" t="s">
        <v>454</v>
      </c>
      <c r="F37" s="15">
        <v>10</v>
      </c>
      <c r="G37" s="10">
        <v>55</v>
      </c>
      <c r="H37" s="35">
        <f t="shared" si="0"/>
        <v>10.916666666666666</v>
      </c>
      <c r="I37" s="15">
        <v>12</v>
      </c>
      <c r="J37" s="10">
        <v>15</v>
      </c>
      <c r="K37" s="35">
        <f t="shared" si="1"/>
        <v>12.25</v>
      </c>
      <c r="L37" s="37">
        <v>1</v>
      </c>
      <c r="N37">
        <v>10</v>
      </c>
      <c r="O37" t="s">
        <v>461</v>
      </c>
      <c r="P37">
        <f t="shared" si="2"/>
        <v>10</v>
      </c>
      <c r="Q37">
        <v>12</v>
      </c>
      <c r="R37" t="s">
        <v>462</v>
      </c>
      <c r="S37">
        <f t="shared" si="3"/>
        <v>12</v>
      </c>
    </row>
    <row r="38" spans="1:19" ht="15" x14ac:dyDescent="0.25">
      <c r="A38" s="17" t="s">
        <v>303</v>
      </c>
      <c r="B38" s="15" t="s">
        <v>368</v>
      </c>
      <c r="C38" t="s">
        <v>370</v>
      </c>
      <c r="D38" s="15" t="s">
        <v>371</v>
      </c>
      <c r="E38" t="s">
        <v>454</v>
      </c>
      <c r="F38" s="15">
        <v>11</v>
      </c>
      <c r="G38" s="10">
        <v>10</v>
      </c>
      <c r="H38" s="35">
        <f t="shared" si="0"/>
        <v>11.166666666666666</v>
      </c>
      <c r="I38" s="15">
        <v>12</v>
      </c>
      <c r="J38" s="10">
        <v>30</v>
      </c>
      <c r="K38" s="35">
        <f t="shared" si="1"/>
        <v>12.5</v>
      </c>
      <c r="L38" s="37">
        <v>1</v>
      </c>
      <c r="N38">
        <v>11</v>
      </c>
      <c r="O38" t="s">
        <v>461</v>
      </c>
      <c r="P38">
        <f t="shared" si="2"/>
        <v>11</v>
      </c>
      <c r="Q38">
        <v>12</v>
      </c>
      <c r="R38" t="s">
        <v>462</v>
      </c>
      <c r="S38">
        <f t="shared" si="3"/>
        <v>12</v>
      </c>
    </row>
    <row r="39" spans="1:19" ht="15" x14ac:dyDescent="0.25">
      <c r="A39" s="17" t="s">
        <v>303</v>
      </c>
      <c r="B39" s="15" t="s">
        <v>368</v>
      </c>
      <c r="C39" t="s">
        <v>370</v>
      </c>
      <c r="D39" s="15" t="s">
        <v>371</v>
      </c>
      <c r="E39" t="s">
        <v>454</v>
      </c>
      <c r="F39" s="15">
        <v>11</v>
      </c>
      <c r="G39" s="10">
        <v>15</v>
      </c>
      <c r="H39" s="35">
        <f t="shared" si="0"/>
        <v>11.25</v>
      </c>
      <c r="I39" s="15">
        <v>12</v>
      </c>
      <c r="J39" s="10">
        <v>35</v>
      </c>
      <c r="K39" s="35">
        <f t="shared" si="1"/>
        <v>12.583333333333334</v>
      </c>
      <c r="L39" s="37">
        <v>5</v>
      </c>
      <c r="N39">
        <v>11</v>
      </c>
      <c r="O39" t="s">
        <v>461</v>
      </c>
      <c r="P39">
        <f t="shared" si="2"/>
        <v>11</v>
      </c>
      <c r="Q39">
        <v>12</v>
      </c>
      <c r="R39" t="s">
        <v>462</v>
      </c>
      <c r="S39">
        <f t="shared" si="3"/>
        <v>12</v>
      </c>
    </row>
    <row r="40" spans="1:19" ht="15" x14ac:dyDescent="0.25">
      <c r="A40" s="17" t="s">
        <v>303</v>
      </c>
      <c r="B40" s="15" t="s">
        <v>368</v>
      </c>
      <c r="C40" t="s">
        <v>370</v>
      </c>
      <c r="D40" s="15" t="s">
        <v>371</v>
      </c>
      <c r="E40" t="s">
        <v>454</v>
      </c>
      <c r="F40" s="15">
        <v>11</v>
      </c>
      <c r="G40" s="10">
        <v>35</v>
      </c>
      <c r="H40" s="35">
        <f t="shared" si="0"/>
        <v>11.583333333333334</v>
      </c>
      <c r="I40" s="15">
        <v>12</v>
      </c>
      <c r="J40" s="10">
        <v>55</v>
      </c>
      <c r="K40" s="35">
        <f t="shared" si="1"/>
        <v>12.916666666666666</v>
      </c>
      <c r="L40" s="37">
        <v>11</v>
      </c>
      <c r="N40">
        <v>11</v>
      </c>
      <c r="O40" t="s">
        <v>461</v>
      </c>
      <c r="P40">
        <f t="shared" si="2"/>
        <v>11</v>
      </c>
      <c r="Q40">
        <v>12</v>
      </c>
      <c r="R40" t="s">
        <v>462</v>
      </c>
      <c r="S40">
        <f t="shared" si="3"/>
        <v>12</v>
      </c>
    </row>
    <row r="41" spans="1:19" ht="15" x14ac:dyDescent="0.25">
      <c r="A41" s="17" t="s">
        <v>303</v>
      </c>
      <c r="B41" s="15" t="s">
        <v>368</v>
      </c>
      <c r="C41" t="s">
        <v>370</v>
      </c>
      <c r="D41" s="15" t="s">
        <v>371</v>
      </c>
      <c r="E41" t="s">
        <v>454</v>
      </c>
      <c r="F41" s="15">
        <v>11</v>
      </c>
      <c r="G41" s="10">
        <v>40</v>
      </c>
      <c r="H41" s="35">
        <f t="shared" si="0"/>
        <v>11.666666666666666</v>
      </c>
      <c r="I41" s="15">
        <v>13</v>
      </c>
      <c r="J41" s="10">
        <v>0</v>
      </c>
      <c r="K41" s="35">
        <f t="shared" si="1"/>
        <v>13</v>
      </c>
      <c r="L41" s="37">
        <v>1</v>
      </c>
      <c r="N41">
        <v>11</v>
      </c>
      <c r="O41" t="s">
        <v>461</v>
      </c>
      <c r="P41">
        <f t="shared" si="2"/>
        <v>11</v>
      </c>
      <c r="Q41">
        <v>1</v>
      </c>
      <c r="R41" t="s">
        <v>462</v>
      </c>
      <c r="S41">
        <f t="shared" si="3"/>
        <v>13</v>
      </c>
    </row>
    <row r="42" spans="1:19" ht="15" x14ac:dyDescent="0.25">
      <c r="A42" s="17" t="s">
        <v>303</v>
      </c>
      <c r="B42" s="15" t="s">
        <v>372</v>
      </c>
      <c r="C42" t="s">
        <v>373</v>
      </c>
      <c r="D42" s="15" t="s">
        <v>374</v>
      </c>
      <c r="E42" t="s">
        <v>454</v>
      </c>
      <c r="F42" s="15">
        <v>5</v>
      </c>
      <c r="G42" s="10">
        <v>20</v>
      </c>
      <c r="H42" s="35">
        <f t="shared" si="0"/>
        <v>5.333333333333333</v>
      </c>
      <c r="I42" s="15">
        <v>6</v>
      </c>
      <c r="J42" s="10">
        <v>10</v>
      </c>
      <c r="K42" s="35">
        <f t="shared" si="1"/>
        <v>6.166666666666667</v>
      </c>
      <c r="L42" s="37">
        <v>1</v>
      </c>
      <c r="N42">
        <v>5</v>
      </c>
      <c r="O42" t="s">
        <v>461</v>
      </c>
      <c r="P42">
        <f t="shared" si="2"/>
        <v>5</v>
      </c>
      <c r="Q42">
        <v>6</v>
      </c>
      <c r="R42" t="s">
        <v>461</v>
      </c>
      <c r="S42">
        <f t="shared" si="3"/>
        <v>6</v>
      </c>
    </row>
    <row r="43" spans="1:19" ht="15" x14ac:dyDescent="0.25">
      <c r="A43" s="17" t="s">
        <v>303</v>
      </c>
      <c r="B43" s="15" t="s">
        <v>372</v>
      </c>
      <c r="C43" t="s">
        <v>373</v>
      </c>
      <c r="D43" s="15" t="s">
        <v>374</v>
      </c>
      <c r="E43" t="s">
        <v>454</v>
      </c>
      <c r="F43" s="15">
        <v>9</v>
      </c>
      <c r="G43" s="10">
        <v>35</v>
      </c>
      <c r="H43" s="35">
        <f t="shared" si="0"/>
        <v>9.5833333333333339</v>
      </c>
      <c r="I43" s="15">
        <v>10</v>
      </c>
      <c r="J43" s="10">
        <v>25</v>
      </c>
      <c r="K43" s="35">
        <f t="shared" si="1"/>
        <v>10.416666666666666</v>
      </c>
      <c r="L43" s="37">
        <v>1</v>
      </c>
      <c r="N43">
        <v>9</v>
      </c>
      <c r="O43" t="s">
        <v>461</v>
      </c>
      <c r="P43">
        <f t="shared" si="2"/>
        <v>9</v>
      </c>
      <c r="Q43">
        <v>10</v>
      </c>
      <c r="R43" t="s">
        <v>461</v>
      </c>
      <c r="S43">
        <f t="shared" si="3"/>
        <v>10</v>
      </c>
    </row>
    <row r="44" spans="1:19" ht="15" x14ac:dyDescent="0.25">
      <c r="A44" s="17" t="s">
        <v>303</v>
      </c>
      <c r="B44" s="15" t="s">
        <v>372</v>
      </c>
      <c r="C44" t="s">
        <v>373</v>
      </c>
      <c r="D44" s="15" t="s">
        <v>374</v>
      </c>
      <c r="E44" t="s">
        <v>454</v>
      </c>
      <c r="F44" s="15">
        <v>11</v>
      </c>
      <c r="G44" s="10">
        <v>5</v>
      </c>
      <c r="H44" s="35">
        <f t="shared" si="0"/>
        <v>11.083333333333334</v>
      </c>
      <c r="I44" s="15">
        <v>11</v>
      </c>
      <c r="J44" s="10">
        <v>55</v>
      </c>
      <c r="K44" s="35">
        <f t="shared" si="1"/>
        <v>11.916666666666666</v>
      </c>
      <c r="L44" s="37">
        <v>3</v>
      </c>
      <c r="N44">
        <v>11</v>
      </c>
      <c r="O44" t="s">
        <v>461</v>
      </c>
      <c r="P44">
        <f t="shared" si="2"/>
        <v>11</v>
      </c>
      <c r="Q44">
        <v>11</v>
      </c>
      <c r="R44" t="s">
        <v>461</v>
      </c>
      <c r="S44">
        <f t="shared" si="3"/>
        <v>11</v>
      </c>
    </row>
    <row r="45" spans="1:19" ht="15" x14ac:dyDescent="0.25">
      <c r="A45" s="17" t="s">
        <v>303</v>
      </c>
      <c r="B45" s="15" t="s">
        <v>372</v>
      </c>
      <c r="C45" t="s">
        <v>373</v>
      </c>
      <c r="D45" s="15" t="s">
        <v>374</v>
      </c>
      <c r="E45" t="s">
        <v>454</v>
      </c>
      <c r="F45" s="15">
        <v>11</v>
      </c>
      <c r="G45" s="10">
        <v>20</v>
      </c>
      <c r="H45" s="35">
        <f t="shared" si="0"/>
        <v>11.333333333333334</v>
      </c>
      <c r="I45" s="15">
        <v>12</v>
      </c>
      <c r="J45" s="10">
        <v>10</v>
      </c>
      <c r="K45" s="35">
        <f t="shared" si="1"/>
        <v>12.166666666666666</v>
      </c>
      <c r="L45" s="37">
        <v>16</v>
      </c>
      <c r="N45">
        <v>11</v>
      </c>
      <c r="O45" t="s">
        <v>461</v>
      </c>
      <c r="P45">
        <f t="shared" si="2"/>
        <v>11</v>
      </c>
      <c r="Q45">
        <v>12</v>
      </c>
      <c r="R45" t="s">
        <v>462</v>
      </c>
      <c r="S45">
        <f t="shared" si="3"/>
        <v>12</v>
      </c>
    </row>
    <row r="46" spans="1:19" ht="15" x14ac:dyDescent="0.25">
      <c r="A46" s="17" t="s">
        <v>303</v>
      </c>
      <c r="B46" s="15" t="s">
        <v>372</v>
      </c>
      <c r="C46" t="s">
        <v>373</v>
      </c>
      <c r="D46" s="15" t="s">
        <v>374</v>
      </c>
      <c r="E46" t="s">
        <v>454</v>
      </c>
      <c r="F46" s="15">
        <v>11</v>
      </c>
      <c r="G46" s="10">
        <v>25</v>
      </c>
      <c r="H46" s="35">
        <f t="shared" si="0"/>
        <v>11.416666666666666</v>
      </c>
      <c r="I46" s="15">
        <v>12</v>
      </c>
      <c r="J46" s="10">
        <v>15</v>
      </c>
      <c r="K46" s="35">
        <f t="shared" si="1"/>
        <v>12.25</v>
      </c>
      <c r="L46" s="37">
        <v>9</v>
      </c>
      <c r="N46">
        <v>11</v>
      </c>
      <c r="O46" t="s">
        <v>461</v>
      </c>
      <c r="P46">
        <f t="shared" si="2"/>
        <v>11</v>
      </c>
      <c r="Q46">
        <v>12</v>
      </c>
      <c r="R46" t="s">
        <v>462</v>
      </c>
      <c r="S46">
        <f t="shared" si="3"/>
        <v>12</v>
      </c>
    </row>
    <row r="47" spans="1:19" ht="15" x14ac:dyDescent="0.25">
      <c r="A47" s="17" t="s">
        <v>303</v>
      </c>
      <c r="B47" s="15" t="s">
        <v>372</v>
      </c>
      <c r="C47" t="s">
        <v>373</v>
      </c>
      <c r="D47" s="15" t="s">
        <v>374</v>
      </c>
      <c r="E47" t="s">
        <v>454</v>
      </c>
      <c r="F47" s="15">
        <v>11</v>
      </c>
      <c r="G47" s="10">
        <v>35</v>
      </c>
      <c r="H47" s="35">
        <f t="shared" si="0"/>
        <v>11.583333333333334</v>
      </c>
      <c r="I47" s="15">
        <v>12</v>
      </c>
      <c r="J47" s="10">
        <v>25</v>
      </c>
      <c r="K47" s="35">
        <f t="shared" si="1"/>
        <v>12.416666666666666</v>
      </c>
      <c r="L47" s="37">
        <v>2</v>
      </c>
      <c r="N47">
        <v>11</v>
      </c>
      <c r="O47" t="s">
        <v>461</v>
      </c>
      <c r="P47">
        <f t="shared" si="2"/>
        <v>11</v>
      </c>
      <c r="Q47">
        <v>12</v>
      </c>
      <c r="R47" t="s">
        <v>462</v>
      </c>
      <c r="S47">
        <f t="shared" si="3"/>
        <v>12</v>
      </c>
    </row>
    <row r="48" spans="1:19" ht="15" x14ac:dyDescent="0.25">
      <c r="A48" s="17" t="s">
        <v>303</v>
      </c>
      <c r="B48" s="15" t="s">
        <v>372</v>
      </c>
      <c r="C48" t="s">
        <v>373</v>
      </c>
      <c r="D48" s="15" t="s">
        <v>374</v>
      </c>
      <c r="E48" t="s">
        <v>454</v>
      </c>
      <c r="F48" s="15">
        <v>11</v>
      </c>
      <c r="G48" s="10">
        <v>55</v>
      </c>
      <c r="H48" s="35">
        <f t="shared" si="0"/>
        <v>11.916666666666666</v>
      </c>
      <c r="I48" s="15">
        <v>12</v>
      </c>
      <c r="J48" s="10">
        <v>45</v>
      </c>
      <c r="K48" s="35">
        <f t="shared" si="1"/>
        <v>12.75</v>
      </c>
      <c r="L48" s="37">
        <v>1</v>
      </c>
      <c r="N48">
        <v>11</v>
      </c>
      <c r="O48" t="s">
        <v>461</v>
      </c>
      <c r="P48">
        <f t="shared" si="2"/>
        <v>11</v>
      </c>
      <c r="Q48">
        <v>12</v>
      </c>
      <c r="R48" t="s">
        <v>462</v>
      </c>
      <c r="S48">
        <f t="shared" si="3"/>
        <v>12</v>
      </c>
    </row>
    <row r="49" spans="1:19" ht="15" x14ac:dyDescent="0.25">
      <c r="A49" s="17" t="s">
        <v>303</v>
      </c>
      <c r="B49" s="15" t="s">
        <v>372</v>
      </c>
      <c r="C49" t="s">
        <v>373</v>
      </c>
      <c r="D49" s="15" t="s">
        <v>374</v>
      </c>
      <c r="E49" t="s">
        <v>454</v>
      </c>
      <c r="F49" s="15">
        <v>12</v>
      </c>
      <c r="G49" s="10">
        <v>20</v>
      </c>
      <c r="H49" s="35">
        <f t="shared" si="0"/>
        <v>12.333333333333334</v>
      </c>
      <c r="I49" s="15">
        <v>13</v>
      </c>
      <c r="J49" s="10">
        <v>10</v>
      </c>
      <c r="K49" s="35">
        <f t="shared" si="1"/>
        <v>13.166666666666666</v>
      </c>
      <c r="L49" s="37">
        <v>2</v>
      </c>
      <c r="N49">
        <v>12</v>
      </c>
      <c r="O49" t="s">
        <v>462</v>
      </c>
      <c r="P49">
        <f t="shared" si="2"/>
        <v>12</v>
      </c>
      <c r="Q49">
        <v>1</v>
      </c>
      <c r="R49" t="s">
        <v>462</v>
      </c>
      <c r="S49">
        <f t="shared" si="3"/>
        <v>13</v>
      </c>
    </row>
    <row r="50" spans="1:19" ht="15" x14ac:dyDescent="0.25">
      <c r="A50" s="17" t="s">
        <v>303</v>
      </c>
      <c r="B50" s="15" t="s">
        <v>372</v>
      </c>
      <c r="C50" t="s">
        <v>373</v>
      </c>
      <c r="D50" s="15" t="s">
        <v>374</v>
      </c>
      <c r="E50" t="s">
        <v>454</v>
      </c>
      <c r="F50" s="15">
        <v>12</v>
      </c>
      <c r="G50" s="10">
        <v>25</v>
      </c>
      <c r="H50" s="35">
        <f t="shared" si="0"/>
        <v>12.416666666666666</v>
      </c>
      <c r="I50" s="15">
        <v>13</v>
      </c>
      <c r="J50" s="10">
        <v>15</v>
      </c>
      <c r="K50" s="35">
        <f t="shared" si="1"/>
        <v>13.25</v>
      </c>
      <c r="L50" s="37">
        <v>1</v>
      </c>
      <c r="N50">
        <v>12</v>
      </c>
      <c r="O50" t="s">
        <v>462</v>
      </c>
      <c r="P50">
        <f t="shared" si="2"/>
        <v>12</v>
      </c>
      <c r="Q50">
        <v>1</v>
      </c>
      <c r="R50" t="s">
        <v>462</v>
      </c>
      <c r="S50">
        <f t="shared" si="3"/>
        <v>13</v>
      </c>
    </row>
    <row r="51" spans="1:19" ht="15" x14ac:dyDescent="0.25">
      <c r="A51" s="17" t="s">
        <v>303</v>
      </c>
      <c r="B51" s="15" t="s">
        <v>372</v>
      </c>
      <c r="C51" t="s">
        <v>373</v>
      </c>
      <c r="D51" s="15" t="s">
        <v>374</v>
      </c>
      <c r="E51" t="s">
        <v>454</v>
      </c>
      <c r="F51" s="15">
        <v>13</v>
      </c>
      <c r="G51" s="10">
        <v>0</v>
      </c>
      <c r="H51" s="35">
        <f t="shared" si="0"/>
        <v>13</v>
      </c>
      <c r="I51" s="15">
        <v>13</v>
      </c>
      <c r="J51" s="10">
        <v>50</v>
      </c>
      <c r="K51" s="35">
        <f t="shared" si="1"/>
        <v>13.833333333333334</v>
      </c>
      <c r="L51" s="37">
        <v>1</v>
      </c>
      <c r="N51">
        <v>1</v>
      </c>
      <c r="O51" t="s">
        <v>462</v>
      </c>
      <c r="P51">
        <f t="shared" si="2"/>
        <v>13</v>
      </c>
      <c r="Q51">
        <v>1</v>
      </c>
      <c r="R51" t="s">
        <v>462</v>
      </c>
      <c r="S51">
        <f t="shared" si="3"/>
        <v>13</v>
      </c>
    </row>
    <row r="52" spans="1:19" ht="15" x14ac:dyDescent="0.25">
      <c r="A52" s="17" t="s">
        <v>303</v>
      </c>
      <c r="B52" s="15" t="s">
        <v>372</v>
      </c>
      <c r="C52" t="s">
        <v>373</v>
      </c>
      <c r="D52" s="15" t="s">
        <v>374</v>
      </c>
      <c r="E52" t="s">
        <v>454</v>
      </c>
      <c r="F52" s="15">
        <v>14</v>
      </c>
      <c r="G52" s="10">
        <v>10</v>
      </c>
      <c r="H52" s="35">
        <f t="shared" si="0"/>
        <v>14.166666666666666</v>
      </c>
      <c r="I52" s="15">
        <v>15</v>
      </c>
      <c r="J52" s="10">
        <v>0</v>
      </c>
      <c r="K52" s="35">
        <f t="shared" si="1"/>
        <v>15</v>
      </c>
      <c r="L52" s="37">
        <v>42</v>
      </c>
      <c r="N52">
        <v>2</v>
      </c>
      <c r="O52" t="s">
        <v>462</v>
      </c>
      <c r="P52">
        <f t="shared" si="2"/>
        <v>14</v>
      </c>
      <c r="Q52">
        <v>3</v>
      </c>
      <c r="R52" t="s">
        <v>462</v>
      </c>
      <c r="S52">
        <f t="shared" si="3"/>
        <v>15</v>
      </c>
    </row>
    <row r="53" spans="1:19" ht="15" x14ac:dyDescent="0.25">
      <c r="A53" s="17" t="s">
        <v>303</v>
      </c>
      <c r="B53" s="15" t="s">
        <v>372</v>
      </c>
      <c r="C53" t="s">
        <v>373</v>
      </c>
      <c r="D53" s="15" t="s">
        <v>374</v>
      </c>
      <c r="E53" t="s">
        <v>454</v>
      </c>
      <c r="F53" s="15">
        <v>14</v>
      </c>
      <c r="G53" s="10">
        <v>15</v>
      </c>
      <c r="H53" s="35">
        <f t="shared" si="0"/>
        <v>14.25</v>
      </c>
      <c r="I53" s="15">
        <v>15</v>
      </c>
      <c r="J53" s="10">
        <v>5</v>
      </c>
      <c r="K53" s="35">
        <f t="shared" si="1"/>
        <v>15.083333333333334</v>
      </c>
      <c r="L53" s="37">
        <v>1</v>
      </c>
      <c r="N53">
        <v>2</v>
      </c>
      <c r="O53" t="s">
        <v>462</v>
      </c>
      <c r="P53">
        <f t="shared" si="2"/>
        <v>14</v>
      </c>
      <c r="Q53">
        <v>3</v>
      </c>
      <c r="R53" t="s">
        <v>462</v>
      </c>
      <c r="S53">
        <f t="shared" si="3"/>
        <v>15</v>
      </c>
    </row>
    <row r="54" spans="1:19" ht="15" x14ac:dyDescent="0.25">
      <c r="A54" s="17" t="s">
        <v>303</v>
      </c>
      <c r="B54" s="15" t="s">
        <v>372</v>
      </c>
      <c r="C54" t="s">
        <v>373</v>
      </c>
      <c r="D54" s="15" t="s">
        <v>374</v>
      </c>
      <c r="E54" t="s">
        <v>454</v>
      </c>
      <c r="F54" s="15">
        <v>14</v>
      </c>
      <c r="G54" s="10">
        <v>25</v>
      </c>
      <c r="H54" s="35">
        <f t="shared" si="0"/>
        <v>14.416666666666666</v>
      </c>
      <c r="I54" s="15">
        <v>15</v>
      </c>
      <c r="J54" s="10">
        <v>15</v>
      </c>
      <c r="K54" s="35">
        <f t="shared" si="1"/>
        <v>15.25</v>
      </c>
      <c r="L54" s="37">
        <v>1</v>
      </c>
      <c r="N54">
        <v>2</v>
      </c>
      <c r="O54" t="s">
        <v>462</v>
      </c>
      <c r="P54">
        <f t="shared" si="2"/>
        <v>14</v>
      </c>
      <c r="Q54">
        <v>3</v>
      </c>
      <c r="R54" t="s">
        <v>462</v>
      </c>
      <c r="S54">
        <f t="shared" si="3"/>
        <v>15</v>
      </c>
    </row>
    <row r="55" spans="1:19" ht="15" x14ac:dyDescent="0.25">
      <c r="A55" s="17" t="s">
        <v>303</v>
      </c>
      <c r="B55" s="15" t="s">
        <v>372</v>
      </c>
      <c r="C55" t="s">
        <v>373</v>
      </c>
      <c r="D55" s="15" t="s">
        <v>374</v>
      </c>
      <c r="E55" t="s">
        <v>454</v>
      </c>
      <c r="F55" s="15">
        <v>14</v>
      </c>
      <c r="G55" s="10">
        <v>55</v>
      </c>
      <c r="H55" s="35">
        <f t="shared" si="0"/>
        <v>14.916666666666666</v>
      </c>
      <c r="I55" s="15">
        <v>15</v>
      </c>
      <c r="J55" s="10">
        <v>45</v>
      </c>
      <c r="K55" s="35">
        <f t="shared" si="1"/>
        <v>15.75</v>
      </c>
      <c r="L55" s="37">
        <v>1</v>
      </c>
      <c r="N55">
        <v>2</v>
      </c>
      <c r="O55" t="s">
        <v>462</v>
      </c>
      <c r="P55">
        <f t="shared" si="2"/>
        <v>14</v>
      </c>
      <c r="Q55">
        <v>3</v>
      </c>
      <c r="R55" t="s">
        <v>462</v>
      </c>
      <c r="S55">
        <f t="shared" si="3"/>
        <v>15</v>
      </c>
    </row>
    <row r="56" spans="1:19" ht="15" x14ac:dyDescent="0.25">
      <c r="A56" s="17" t="s">
        <v>303</v>
      </c>
      <c r="B56" s="15" t="s">
        <v>372</v>
      </c>
      <c r="C56" t="s">
        <v>373</v>
      </c>
      <c r="D56" s="15" t="s">
        <v>374</v>
      </c>
      <c r="E56" t="s">
        <v>454</v>
      </c>
      <c r="F56" s="15">
        <v>15</v>
      </c>
      <c r="G56" s="10">
        <v>0</v>
      </c>
      <c r="H56" s="35">
        <f t="shared" si="0"/>
        <v>15</v>
      </c>
      <c r="I56" s="15">
        <v>15</v>
      </c>
      <c r="J56" s="10">
        <v>50</v>
      </c>
      <c r="K56" s="35">
        <f t="shared" si="1"/>
        <v>15.833333333333334</v>
      </c>
      <c r="L56" s="37">
        <v>1</v>
      </c>
      <c r="N56">
        <v>3</v>
      </c>
      <c r="O56" t="s">
        <v>462</v>
      </c>
      <c r="P56">
        <f t="shared" si="2"/>
        <v>15</v>
      </c>
      <c r="Q56">
        <v>3</v>
      </c>
      <c r="R56" t="s">
        <v>462</v>
      </c>
      <c r="S56">
        <f t="shared" si="3"/>
        <v>15</v>
      </c>
    </row>
    <row r="57" spans="1:19" ht="15" x14ac:dyDescent="0.25">
      <c r="A57" s="17" t="s">
        <v>303</v>
      </c>
      <c r="B57" s="15" t="s">
        <v>372</v>
      </c>
      <c r="C57" t="s">
        <v>373</v>
      </c>
      <c r="D57" s="15" t="s">
        <v>374</v>
      </c>
      <c r="E57" t="s">
        <v>454</v>
      </c>
      <c r="F57" s="15">
        <v>15</v>
      </c>
      <c r="G57" s="10">
        <v>5</v>
      </c>
      <c r="H57" s="35">
        <f t="shared" si="0"/>
        <v>15.083333333333334</v>
      </c>
      <c r="I57" s="15">
        <v>15</v>
      </c>
      <c r="J57" s="10">
        <v>55</v>
      </c>
      <c r="K57" s="35">
        <f t="shared" si="1"/>
        <v>15.916666666666666</v>
      </c>
      <c r="L57" s="37">
        <v>4</v>
      </c>
      <c r="N57">
        <v>3</v>
      </c>
      <c r="O57" t="s">
        <v>462</v>
      </c>
      <c r="P57">
        <f t="shared" si="2"/>
        <v>15</v>
      </c>
      <c r="Q57">
        <v>3</v>
      </c>
      <c r="R57" t="s">
        <v>462</v>
      </c>
      <c r="S57">
        <f t="shared" si="3"/>
        <v>15</v>
      </c>
    </row>
    <row r="58" spans="1:19" ht="15" x14ac:dyDescent="0.25">
      <c r="A58" s="17" t="s">
        <v>303</v>
      </c>
      <c r="B58" s="15" t="s">
        <v>372</v>
      </c>
      <c r="C58" t="s">
        <v>373</v>
      </c>
      <c r="D58" s="15" t="s">
        <v>374</v>
      </c>
      <c r="E58" t="s">
        <v>454</v>
      </c>
      <c r="F58" s="15">
        <v>15</v>
      </c>
      <c r="G58" s="10">
        <v>15</v>
      </c>
      <c r="H58" s="35">
        <f t="shared" si="0"/>
        <v>15.25</v>
      </c>
      <c r="I58" s="15">
        <v>16</v>
      </c>
      <c r="J58" s="10">
        <v>5</v>
      </c>
      <c r="K58" s="35">
        <f t="shared" si="1"/>
        <v>16.083333333333332</v>
      </c>
      <c r="L58" s="37">
        <v>1</v>
      </c>
      <c r="N58">
        <v>3</v>
      </c>
      <c r="O58" t="s">
        <v>462</v>
      </c>
      <c r="P58">
        <f t="shared" si="2"/>
        <v>15</v>
      </c>
      <c r="Q58">
        <v>4</v>
      </c>
      <c r="R58" t="s">
        <v>462</v>
      </c>
      <c r="S58">
        <f t="shared" si="3"/>
        <v>16</v>
      </c>
    </row>
    <row r="59" spans="1:19" ht="15" x14ac:dyDescent="0.25">
      <c r="A59" s="17" t="s">
        <v>303</v>
      </c>
      <c r="B59" s="15" t="s">
        <v>372</v>
      </c>
      <c r="C59" t="s">
        <v>373</v>
      </c>
      <c r="D59" s="15" t="s">
        <v>374</v>
      </c>
      <c r="E59" t="s">
        <v>454</v>
      </c>
      <c r="F59" s="15">
        <v>15</v>
      </c>
      <c r="G59" s="10">
        <v>30</v>
      </c>
      <c r="H59" s="35">
        <f t="shared" si="0"/>
        <v>15.5</v>
      </c>
      <c r="I59" s="15">
        <v>16</v>
      </c>
      <c r="J59" s="10">
        <v>20</v>
      </c>
      <c r="K59" s="35">
        <f t="shared" si="1"/>
        <v>16.333333333333332</v>
      </c>
      <c r="L59" s="37">
        <v>1</v>
      </c>
      <c r="N59">
        <v>3</v>
      </c>
      <c r="O59" t="s">
        <v>462</v>
      </c>
      <c r="P59">
        <f t="shared" si="2"/>
        <v>15</v>
      </c>
      <c r="Q59">
        <v>4</v>
      </c>
      <c r="R59" t="s">
        <v>462</v>
      </c>
      <c r="S59">
        <f t="shared" si="3"/>
        <v>16</v>
      </c>
    </row>
    <row r="60" spans="1:19" ht="15" x14ac:dyDescent="0.25">
      <c r="A60" s="17" t="s">
        <v>303</v>
      </c>
      <c r="B60" s="15" t="s">
        <v>372</v>
      </c>
      <c r="C60" t="s">
        <v>373</v>
      </c>
      <c r="D60" s="15" t="s">
        <v>374</v>
      </c>
      <c r="E60" t="s">
        <v>454</v>
      </c>
      <c r="F60" s="15">
        <v>15</v>
      </c>
      <c r="G60" s="10">
        <v>35</v>
      </c>
      <c r="H60" s="35">
        <f t="shared" si="0"/>
        <v>15.583333333333334</v>
      </c>
      <c r="I60" s="15">
        <v>16</v>
      </c>
      <c r="J60" s="10">
        <v>25</v>
      </c>
      <c r="K60" s="35">
        <f t="shared" si="1"/>
        <v>16.416666666666668</v>
      </c>
      <c r="L60" s="37">
        <v>10</v>
      </c>
      <c r="N60">
        <v>3</v>
      </c>
      <c r="O60" t="s">
        <v>462</v>
      </c>
      <c r="P60">
        <f t="shared" si="2"/>
        <v>15</v>
      </c>
      <c r="Q60">
        <v>4</v>
      </c>
      <c r="R60" t="s">
        <v>462</v>
      </c>
      <c r="S60">
        <f t="shared" si="3"/>
        <v>16</v>
      </c>
    </row>
    <row r="61" spans="1:19" ht="15" x14ac:dyDescent="0.25">
      <c r="A61" s="17" t="s">
        <v>303</v>
      </c>
      <c r="B61" s="15" t="s">
        <v>372</v>
      </c>
      <c r="C61" t="s">
        <v>373</v>
      </c>
      <c r="D61" s="15" t="s">
        <v>374</v>
      </c>
      <c r="E61" t="s">
        <v>454</v>
      </c>
      <c r="F61" s="15">
        <v>17</v>
      </c>
      <c r="G61" s="10">
        <v>35</v>
      </c>
      <c r="H61" s="35">
        <f t="shared" si="0"/>
        <v>17.583333333333332</v>
      </c>
      <c r="I61" s="15">
        <v>18</v>
      </c>
      <c r="J61" s="10">
        <v>25</v>
      </c>
      <c r="K61" s="35">
        <f t="shared" si="1"/>
        <v>18.416666666666668</v>
      </c>
      <c r="L61" s="37">
        <v>1</v>
      </c>
      <c r="N61">
        <v>5</v>
      </c>
      <c r="O61" t="s">
        <v>462</v>
      </c>
      <c r="P61">
        <f t="shared" si="2"/>
        <v>17</v>
      </c>
      <c r="Q61">
        <v>6</v>
      </c>
      <c r="R61" t="s">
        <v>462</v>
      </c>
      <c r="S61">
        <f t="shared" si="3"/>
        <v>18</v>
      </c>
    </row>
    <row r="62" spans="1:19" ht="15" x14ac:dyDescent="0.25">
      <c r="A62" s="17" t="s">
        <v>303</v>
      </c>
      <c r="B62" s="15" t="s">
        <v>372</v>
      </c>
      <c r="C62" t="s">
        <v>372</v>
      </c>
      <c r="D62" s="15" t="s">
        <v>375</v>
      </c>
      <c r="E62" t="s">
        <v>454</v>
      </c>
      <c r="F62" s="15">
        <v>3</v>
      </c>
      <c r="G62" s="10">
        <v>50</v>
      </c>
      <c r="H62" s="35">
        <f t="shared" si="0"/>
        <v>3.8333333333333335</v>
      </c>
      <c r="I62" s="15">
        <v>4</v>
      </c>
      <c r="J62" s="10">
        <v>40</v>
      </c>
      <c r="K62" s="35">
        <f t="shared" si="1"/>
        <v>4.666666666666667</v>
      </c>
      <c r="L62" s="37">
        <v>1</v>
      </c>
      <c r="N62">
        <v>3</v>
      </c>
      <c r="O62" t="s">
        <v>461</v>
      </c>
      <c r="P62">
        <f t="shared" si="2"/>
        <v>3</v>
      </c>
      <c r="Q62">
        <v>4</v>
      </c>
      <c r="R62" t="s">
        <v>461</v>
      </c>
      <c r="S62">
        <f t="shared" si="3"/>
        <v>4</v>
      </c>
    </row>
    <row r="63" spans="1:19" ht="15" x14ac:dyDescent="0.25">
      <c r="A63" s="17" t="s">
        <v>303</v>
      </c>
      <c r="B63" s="15" t="s">
        <v>372</v>
      </c>
      <c r="C63" t="s">
        <v>372</v>
      </c>
      <c r="D63" s="15" t="s">
        <v>375</v>
      </c>
      <c r="E63" t="s">
        <v>454</v>
      </c>
      <c r="F63" s="15">
        <v>4</v>
      </c>
      <c r="G63" s="10">
        <v>25</v>
      </c>
      <c r="H63" s="35">
        <f t="shared" si="0"/>
        <v>4.416666666666667</v>
      </c>
      <c r="I63" s="15">
        <v>5</v>
      </c>
      <c r="J63" s="10">
        <v>15</v>
      </c>
      <c r="K63" s="35">
        <f t="shared" si="1"/>
        <v>5.25</v>
      </c>
      <c r="L63" s="37">
        <v>2</v>
      </c>
      <c r="N63">
        <v>4</v>
      </c>
      <c r="O63" t="s">
        <v>461</v>
      </c>
      <c r="P63">
        <f t="shared" si="2"/>
        <v>4</v>
      </c>
      <c r="Q63">
        <v>5</v>
      </c>
      <c r="R63" t="s">
        <v>461</v>
      </c>
      <c r="S63">
        <f t="shared" si="3"/>
        <v>5</v>
      </c>
    </row>
    <row r="64" spans="1:19" ht="15" x14ac:dyDescent="0.25">
      <c r="A64" s="17" t="s">
        <v>303</v>
      </c>
      <c r="B64" s="15" t="s">
        <v>372</v>
      </c>
      <c r="C64" t="s">
        <v>372</v>
      </c>
      <c r="D64" s="15" t="s">
        <v>375</v>
      </c>
      <c r="E64" t="s">
        <v>454</v>
      </c>
      <c r="F64" s="15">
        <v>9</v>
      </c>
      <c r="G64" s="10">
        <v>10</v>
      </c>
      <c r="H64" s="35">
        <f t="shared" si="0"/>
        <v>9.1666666666666661</v>
      </c>
      <c r="I64" s="15">
        <v>10</v>
      </c>
      <c r="J64" s="10">
        <v>0</v>
      </c>
      <c r="K64" s="35">
        <f t="shared" si="1"/>
        <v>10</v>
      </c>
      <c r="L64" s="37">
        <v>43</v>
      </c>
      <c r="N64">
        <v>9</v>
      </c>
      <c r="O64" t="s">
        <v>461</v>
      </c>
      <c r="P64">
        <f t="shared" si="2"/>
        <v>9</v>
      </c>
      <c r="Q64">
        <v>10</v>
      </c>
      <c r="R64" t="s">
        <v>461</v>
      </c>
      <c r="S64">
        <f t="shared" si="3"/>
        <v>10</v>
      </c>
    </row>
    <row r="65" spans="1:19" ht="15" x14ac:dyDescent="0.25">
      <c r="A65" s="17" t="s">
        <v>303</v>
      </c>
      <c r="B65" s="15" t="s">
        <v>372</v>
      </c>
      <c r="C65" t="s">
        <v>372</v>
      </c>
      <c r="D65" s="15" t="s">
        <v>375</v>
      </c>
      <c r="E65" t="s">
        <v>454</v>
      </c>
      <c r="F65" s="15">
        <v>9</v>
      </c>
      <c r="G65" s="10">
        <v>15</v>
      </c>
      <c r="H65" s="35">
        <f t="shared" si="0"/>
        <v>9.25</v>
      </c>
      <c r="I65" s="15">
        <v>10</v>
      </c>
      <c r="J65" s="10">
        <v>5</v>
      </c>
      <c r="K65" s="35">
        <f t="shared" si="1"/>
        <v>10.083333333333334</v>
      </c>
      <c r="L65" s="37">
        <v>1</v>
      </c>
      <c r="N65">
        <v>9</v>
      </c>
      <c r="O65" t="s">
        <v>461</v>
      </c>
      <c r="P65">
        <f t="shared" si="2"/>
        <v>9</v>
      </c>
      <c r="Q65">
        <v>10</v>
      </c>
      <c r="R65" t="s">
        <v>461</v>
      </c>
      <c r="S65">
        <f t="shared" si="3"/>
        <v>10</v>
      </c>
    </row>
    <row r="66" spans="1:19" ht="15" x14ac:dyDescent="0.25">
      <c r="A66" s="17" t="s">
        <v>303</v>
      </c>
      <c r="B66" s="15" t="s">
        <v>372</v>
      </c>
      <c r="C66" t="s">
        <v>372</v>
      </c>
      <c r="D66" s="15" t="s">
        <v>375</v>
      </c>
      <c r="E66" t="s">
        <v>454</v>
      </c>
      <c r="F66" s="15">
        <v>9</v>
      </c>
      <c r="G66" s="10">
        <v>25</v>
      </c>
      <c r="H66" s="35">
        <f t="shared" si="0"/>
        <v>9.4166666666666661</v>
      </c>
      <c r="I66" s="15">
        <v>10</v>
      </c>
      <c r="J66" s="10">
        <v>15</v>
      </c>
      <c r="K66" s="35">
        <f t="shared" si="1"/>
        <v>10.25</v>
      </c>
      <c r="L66" s="37">
        <v>1</v>
      </c>
      <c r="N66">
        <v>9</v>
      </c>
      <c r="O66" t="s">
        <v>461</v>
      </c>
      <c r="P66">
        <f t="shared" si="2"/>
        <v>9</v>
      </c>
      <c r="Q66">
        <v>10</v>
      </c>
      <c r="R66" t="s">
        <v>461</v>
      </c>
      <c r="S66">
        <f t="shared" si="3"/>
        <v>10</v>
      </c>
    </row>
    <row r="67" spans="1:19" ht="15" x14ac:dyDescent="0.25">
      <c r="A67" s="17" t="s">
        <v>303</v>
      </c>
      <c r="B67" s="15" t="s">
        <v>372</v>
      </c>
      <c r="C67" t="s">
        <v>372</v>
      </c>
      <c r="D67" s="15" t="s">
        <v>375</v>
      </c>
      <c r="E67" t="s">
        <v>454</v>
      </c>
      <c r="F67" s="15">
        <v>9</v>
      </c>
      <c r="G67" s="10">
        <v>35</v>
      </c>
      <c r="H67" s="35">
        <f t="shared" si="0"/>
        <v>9.5833333333333339</v>
      </c>
      <c r="I67" s="15">
        <v>10</v>
      </c>
      <c r="J67" s="10">
        <v>25</v>
      </c>
      <c r="K67" s="35">
        <f t="shared" si="1"/>
        <v>10.416666666666666</v>
      </c>
      <c r="L67" s="37">
        <v>1</v>
      </c>
      <c r="N67">
        <v>9</v>
      </c>
      <c r="O67" t="s">
        <v>461</v>
      </c>
      <c r="P67">
        <f t="shared" si="2"/>
        <v>9</v>
      </c>
      <c r="Q67">
        <v>10</v>
      </c>
      <c r="R67" t="s">
        <v>461</v>
      </c>
      <c r="S67">
        <f t="shared" si="3"/>
        <v>10</v>
      </c>
    </row>
    <row r="68" spans="1:19" ht="15" x14ac:dyDescent="0.25">
      <c r="A68" s="17" t="s">
        <v>303</v>
      </c>
      <c r="B68" s="15" t="s">
        <v>372</v>
      </c>
      <c r="C68" t="s">
        <v>372</v>
      </c>
      <c r="D68" s="15" t="s">
        <v>375</v>
      </c>
      <c r="E68" t="s">
        <v>454</v>
      </c>
      <c r="F68" s="15">
        <v>9</v>
      </c>
      <c r="G68" s="10">
        <v>55</v>
      </c>
      <c r="H68" s="35">
        <f t="shared" ref="H68:H131" si="4">F68+G68/60</f>
        <v>9.9166666666666661</v>
      </c>
      <c r="I68" s="15">
        <v>10</v>
      </c>
      <c r="J68" s="10">
        <v>45</v>
      </c>
      <c r="K68" s="35">
        <f t="shared" ref="K68:K131" si="5">I68+J68/60</f>
        <v>10.75</v>
      </c>
      <c r="L68" s="37">
        <v>27</v>
      </c>
      <c r="N68">
        <v>9</v>
      </c>
      <c r="O68" t="s">
        <v>461</v>
      </c>
      <c r="P68">
        <f t="shared" ref="P68:P131" si="6">IF(AND(O68=$O$3,N68=12),0,IF(AND(O68=$O$4,N68=12),12,IF(O68=$O$3,N68,N68+12)))</f>
        <v>9</v>
      </c>
      <c r="Q68">
        <v>10</v>
      </c>
      <c r="R68" t="s">
        <v>461</v>
      </c>
      <c r="S68">
        <f t="shared" ref="S68:S131" si="7">IF(AND(R68=$O$3,Q68=12),0,IF(AND(R68=$O$4,Q68=12),12,IF(R68=$O$3,Q68,Q68+12)))</f>
        <v>10</v>
      </c>
    </row>
    <row r="69" spans="1:19" ht="15" x14ac:dyDescent="0.25">
      <c r="A69" s="17" t="s">
        <v>303</v>
      </c>
      <c r="B69" s="15" t="s">
        <v>372</v>
      </c>
      <c r="C69" t="s">
        <v>372</v>
      </c>
      <c r="D69" s="15" t="s">
        <v>375</v>
      </c>
      <c r="E69" t="s">
        <v>454</v>
      </c>
      <c r="F69" s="15">
        <v>10</v>
      </c>
      <c r="G69" s="10">
        <v>5</v>
      </c>
      <c r="H69" s="35">
        <f t="shared" si="4"/>
        <v>10.083333333333334</v>
      </c>
      <c r="I69" s="15">
        <v>10</v>
      </c>
      <c r="J69" s="10">
        <v>55</v>
      </c>
      <c r="K69" s="35">
        <f t="shared" si="5"/>
        <v>10.916666666666666</v>
      </c>
      <c r="L69" s="37">
        <v>1</v>
      </c>
      <c r="N69">
        <v>10</v>
      </c>
      <c r="O69" t="s">
        <v>461</v>
      </c>
      <c r="P69">
        <f t="shared" si="6"/>
        <v>10</v>
      </c>
      <c r="Q69">
        <v>10</v>
      </c>
      <c r="R69" t="s">
        <v>461</v>
      </c>
      <c r="S69">
        <f t="shared" si="7"/>
        <v>10</v>
      </c>
    </row>
    <row r="70" spans="1:19" ht="15" x14ac:dyDescent="0.25">
      <c r="A70" s="17" t="s">
        <v>303</v>
      </c>
      <c r="B70" s="15" t="s">
        <v>372</v>
      </c>
      <c r="C70" t="s">
        <v>372</v>
      </c>
      <c r="D70" s="15" t="s">
        <v>375</v>
      </c>
      <c r="E70" t="s">
        <v>454</v>
      </c>
      <c r="F70" s="15">
        <v>10</v>
      </c>
      <c r="G70" s="10">
        <v>15</v>
      </c>
      <c r="H70" s="35">
        <f t="shared" si="4"/>
        <v>10.25</v>
      </c>
      <c r="I70" s="15">
        <v>11</v>
      </c>
      <c r="J70" s="10">
        <v>5</v>
      </c>
      <c r="K70" s="35">
        <f t="shared" si="5"/>
        <v>11.083333333333334</v>
      </c>
      <c r="L70" s="37">
        <v>19</v>
      </c>
      <c r="N70">
        <v>10</v>
      </c>
      <c r="O70" t="s">
        <v>461</v>
      </c>
      <c r="P70">
        <f t="shared" si="6"/>
        <v>10</v>
      </c>
      <c r="Q70">
        <v>11</v>
      </c>
      <c r="R70" t="s">
        <v>461</v>
      </c>
      <c r="S70">
        <f t="shared" si="7"/>
        <v>11</v>
      </c>
    </row>
    <row r="71" spans="1:19" ht="15" x14ac:dyDescent="0.25">
      <c r="A71" s="17" t="s">
        <v>303</v>
      </c>
      <c r="B71" s="15" t="s">
        <v>372</v>
      </c>
      <c r="C71" t="s">
        <v>372</v>
      </c>
      <c r="D71" s="15" t="s">
        <v>375</v>
      </c>
      <c r="E71" t="s">
        <v>454</v>
      </c>
      <c r="F71" s="15">
        <v>10</v>
      </c>
      <c r="G71" s="10">
        <v>20</v>
      </c>
      <c r="H71" s="35">
        <f t="shared" si="4"/>
        <v>10.333333333333334</v>
      </c>
      <c r="I71" s="15">
        <v>11</v>
      </c>
      <c r="J71" s="10">
        <v>10</v>
      </c>
      <c r="K71" s="35">
        <f t="shared" si="5"/>
        <v>11.166666666666666</v>
      </c>
      <c r="L71" s="37">
        <v>1</v>
      </c>
      <c r="N71">
        <v>10</v>
      </c>
      <c r="O71" t="s">
        <v>461</v>
      </c>
      <c r="P71">
        <f t="shared" si="6"/>
        <v>10</v>
      </c>
      <c r="Q71">
        <v>11</v>
      </c>
      <c r="R71" t="s">
        <v>461</v>
      </c>
      <c r="S71">
        <f t="shared" si="7"/>
        <v>11</v>
      </c>
    </row>
    <row r="72" spans="1:19" ht="15" x14ac:dyDescent="0.25">
      <c r="A72" s="17" t="s">
        <v>303</v>
      </c>
      <c r="B72" s="15" t="s">
        <v>372</v>
      </c>
      <c r="C72" t="s">
        <v>372</v>
      </c>
      <c r="D72" s="15" t="s">
        <v>375</v>
      </c>
      <c r="E72" t="s">
        <v>454</v>
      </c>
      <c r="F72" s="15">
        <v>10</v>
      </c>
      <c r="G72" s="10">
        <v>35</v>
      </c>
      <c r="H72" s="35">
        <f t="shared" si="4"/>
        <v>10.583333333333334</v>
      </c>
      <c r="I72" s="15">
        <v>11</v>
      </c>
      <c r="J72" s="10">
        <v>25</v>
      </c>
      <c r="K72" s="35">
        <f t="shared" si="5"/>
        <v>11.416666666666666</v>
      </c>
      <c r="L72" s="37">
        <v>1</v>
      </c>
      <c r="N72">
        <v>10</v>
      </c>
      <c r="O72" t="s">
        <v>461</v>
      </c>
      <c r="P72">
        <f t="shared" si="6"/>
        <v>10</v>
      </c>
      <c r="Q72">
        <v>11</v>
      </c>
      <c r="R72" t="s">
        <v>461</v>
      </c>
      <c r="S72">
        <f t="shared" si="7"/>
        <v>11</v>
      </c>
    </row>
    <row r="73" spans="1:19" ht="15" x14ac:dyDescent="0.25">
      <c r="A73" s="17" t="s">
        <v>303</v>
      </c>
      <c r="B73" s="15" t="s">
        <v>372</v>
      </c>
      <c r="C73" t="s">
        <v>372</v>
      </c>
      <c r="D73" s="15" t="s">
        <v>375</v>
      </c>
      <c r="E73" t="s">
        <v>454</v>
      </c>
      <c r="F73" s="15">
        <v>10</v>
      </c>
      <c r="G73" s="10">
        <v>55</v>
      </c>
      <c r="H73" s="35">
        <f t="shared" si="4"/>
        <v>10.916666666666666</v>
      </c>
      <c r="I73" s="15">
        <v>11</v>
      </c>
      <c r="J73" s="10">
        <v>45</v>
      </c>
      <c r="K73" s="35">
        <f t="shared" si="5"/>
        <v>11.75</v>
      </c>
      <c r="L73" s="37">
        <v>1</v>
      </c>
      <c r="N73">
        <v>10</v>
      </c>
      <c r="O73" t="s">
        <v>461</v>
      </c>
      <c r="P73">
        <f t="shared" si="6"/>
        <v>10</v>
      </c>
      <c r="Q73">
        <v>11</v>
      </c>
      <c r="R73" t="s">
        <v>461</v>
      </c>
      <c r="S73">
        <f t="shared" si="7"/>
        <v>11</v>
      </c>
    </row>
    <row r="74" spans="1:19" ht="15" x14ac:dyDescent="0.25">
      <c r="A74" s="17" t="s">
        <v>303</v>
      </c>
      <c r="B74" s="15" t="s">
        <v>372</v>
      </c>
      <c r="C74" t="s">
        <v>372</v>
      </c>
      <c r="D74" s="15" t="s">
        <v>375</v>
      </c>
      <c r="E74" t="s">
        <v>454</v>
      </c>
      <c r="F74" s="15">
        <v>11</v>
      </c>
      <c r="G74" s="10">
        <v>0</v>
      </c>
      <c r="H74" s="35">
        <f t="shared" si="4"/>
        <v>11</v>
      </c>
      <c r="I74" s="15">
        <v>11</v>
      </c>
      <c r="J74" s="10">
        <v>50</v>
      </c>
      <c r="K74" s="35">
        <f t="shared" si="5"/>
        <v>11.833333333333334</v>
      </c>
      <c r="L74" s="37">
        <v>1</v>
      </c>
      <c r="N74">
        <v>11</v>
      </c>
      <c r="O74" t="s">
        <v>461</v>
      </c>
      <c r="P74">
        <f t="shared" si="6"/>
        <v>11</v>
      </c>
      <c r="Q74">
        <v>11</v>
      </c>
      <c r="R74" t="s">
        <v>461</v>
      </c>
      <c r="S74">
        <f t="shared" si="7"/>
        <v>11</v>
      </c>
    </row>
    <row r="75" spans="1:19" ht="15" x14ac:dyDescent="0.25">
      <c r="A75" s="16" t="s">
        <v>303</v>
      </c>
      <c r="B75" s="15" t="s">
        <v>485</v>
      </c>
      <c r="C75" t="s">
        <v>486</v>
      </c>
      <c r="D75" s="15" t="s">
        <v>487</v>
      </c>
      <c r="E75" t="s">
        <v>454</v>
      </c>
      <c r="F75" s="15">
        <v>11</v>
      </c>
      <c r="G75" s="10">
        <v>30</v>
      </c>
      <c r="H75" s="35">
        <f t="shared" si="4"/>
        <v>11.5</v>
      </c>
      <c r="I75" s="15">
        <v>13</v>
      </c>
      <c r="J75" s="10">
        <v>0</v>
      </c>
      <c r="K75" s="35">
        <f t="shared" si="5"/>
        <v>13</v>
      </c>
      <c r="L75" s="37">
        <v>1</v>
      </c>
      <c r="N75">
        <v>11</v>
      </c>
      <c r="O75" t="s">
        <v>461</v>
      </c>
      <c r="P75">
        <f t="shared" si="6"/>
        <v>11</v>
      </c>
      <c r="Q75">
        <v>1</v>
      </c>
      <c r="R75" t="s">
        <v>462</v>
      </c>
      <c r="S75">
        <f t="shared" si="7"/>
        <v>13</v>
      </c>
    </row>
    <row r="76" spans="1:19" ht="15" x14ac:dyDescent="0.25">
      <c r="A76" s="17" t="s">
        <v>488</v>
      </c>
      <c r="B76" s="15" t="s">
        <v>377</v>
      </c>
      <c r="C76" t="s">
        <v>377</v>
      </c>
      <c r="D76" s="15" t="s">
        <v>378</v>
      </c>
      <c r="E76" t="s">
        <v>454</v>
      </c>
      <c r="F76" s="15">
        <v>3</v>
      </c>
      <c r="G76" s="10">
        <v>0</v>
      </c>
      <c r="H76" s="35">
        <f t="shared" si="4"/>
        <v>3</v>
      </c>
      <c r="I76" s="15">
        <v>4</v>
      </c>
      <c r="J76" s="10">
        <v>25</v>
      </c>
      <c r="K76" s="35">
        <f t="shared" si="5"/>
        <v>4.416666666666667</v>
      </c>
      <c r="L76" s="37">
        <v>1</v>
      </c>
      <c r="N76">
        <v>3</v>
      </c>
      <c r="O76" t="s">
        <v>461</v>
      </c>
      <c r="P76">
        <f t="shared" si="6"/>
        <v>3</v>
      </c>
      <c r="Q76">
        <v>4</v>
      </c>
      <c r="R76" t="s">
        <v>461</v>
      </c>
      <c r="S76">
        <f t="shared" si="7"/>
        <v>4</v>
      </c>
    </row>
    <row r="77" spans="1:19" ht="15" x14ac:dyDescent="0.25">
      <c r="A77" s="17" t="s">
        <v>488</v>
      </c>
      <c r="B77" s="15" t="s">
        <v>377</v>
      </c>
      <c r="C77" t="s">
        <v>377</v>
      </c>
      <c r="D77" s="15" t="s">
        <v>378</v>
      </c>
      <c r="E77" t="s">
        <v>454</v>
      </c>
      <c r="F77" s="15">
        <v>3</v>
      </c>
      <c r="G77" s="10">
        <v>10</v>
      </c>
      <c r="H77" s="35">
        <f t="shared" si="4"/>
        <v>3.1666666666666665</v>
      </c>
      <c r="I77" s="15">
        <v>4</v>
      </c>
      <c r="J77" s="10">
        <v>35</v>
      </c>
      <c r="K77" s="35">
        <f t="shared" si="5"/>
        <v>4.583333333333333</v>
      </c>
      <c r="L77" s="37">
        <v>14</v>
      </c>
      <c r="N77">
        <v>3</v>
      </c>
      <c r="O77" t="s">
        <v>461</v>
      </c>
      <c r="P77">
        <f t="shared" si="6"/>
        <v>3</v>
      </c>
      <c r="Q77">
        <v>4</v>
      </c>
      <c r="R77" t="s">
        <v>461</v>
      </c>
      <c r="S77">
        <f t="shared" si="7"/>
        <v>4</v>
      </c>
    </row>
    <row r="78" spans="1:19" ht="15" x14ac:dyDescent="0.25">
      <c r="A78" s="17" t="s">
        <v>488</v>
      </c>
      <c r="B78" s="15" t="s">
        <v>377</v>
      </c>
      <c r="C78" t="s">
        <v>377</v>
      </c>
      <c r="D78" s="15" t="s">
        <v>378</v>
      </c>
      <c r="E78" t="s">
        <v>454</v>
      </c>
      <c r="F78" s="15">
        <v>4</v>
      </c>
      <c r="G78" s="10">
        <v>0</v>
      </c>
      <c r="H78" s="35">
        <f t="shared" si="4"/>
        <v>4</v>
      </c>
      <c r="I78" s="15">
        <v>5</v>
      </c>
      <c r="J78" s="10">
        <v>25</v>
      </c>
      <c r="K78" s="35">
        <f t="shared" si="5"/>
        <v>5.416666666666667</v>
      </c>
      <c r="L78" s="37">
        <v>1</v>
      </c>
      <c r="N78">
        <v>4</v>
      </c>
      <c r="O78" t="s">
        <v>461</v>
      </c>
      <c r="P78">
        <f t="shared" si="6"/>
        <v>4</v>
      </c>
      <c r="Q78">
        <v>5</v>
      </c>
      <c r="R78" t="s">
        <v>461</v>
      </c>
      <c r="S78">
        <f t="shared" si="7"/>
        <v>5</v>
      </c>
    </row>
    <row r="79" spans="1:19" ht="15" x14ac:dyDescent="0.25">
      <c r="A79" s="17" t="s">
        <v>488</v>
      </c>
      <c r="B79" s="15" t="s">
        <v>377</v>
      </c>
      <c r="C79" t="s">
        <v>377</v>
      </c>
      <c r="D79" s="15" t="s">
        <v>378</v>
      </c>
      <c r="E79" t="s">
        <v>454</v>
      </c>
      <c r="F79" s="15">
        <v>4</v>
      </c>
      <c r="G79" s="10">
        <v>10</v>
      </c>
      <c r="H79" s="35">
        <f t="shared" si="4"/>
        <v>4.166666666666667</v>
      </c>
      <c r="I79" s="15">
        <v>5</v>
      </c>
      <c r="J79" s="10">
        <v>35</v>
      </c>
      <c r="K79" s="35">
        <f t="shared" si="5"/>
        <v>5.583333333333333</v>
      </c>
      <c r="L79" s="37">
        <v>1</v>
      </c>
      <c r="N79">
        <v>4</v>
      </c>
      <c r="O79" t="s">
        <v>461</v>
      </c>
      <c r="P79">
        <f t="shared" si="6"/>
        <v>4</v>
      </c>
      <c r="Q79">
        <v>5</v>
      </c>
      <c r="R79" t="s">
        <v>461</v>
      </c>
      <c r="S79">
        <f t="shared" si="7"/>
        <v>5</v>
      </c>
    </row>
    <row r="80" spans="1:19" ht="15" x14ac:dyDescent="0.25">
      <c r="A80" s="17" t="s">
        <v>488</v>
      </c>
      <c r="B80" s="15" t="s">
        <v>377</v>
      </c>
      <c r="C80" t="s">
        <v>377</v>
      </c>
      <c r="D80" s="15" t="s">
        <v>378</v>
      </c>
      <c r="E80" t="s">
        <v>454</v>
      </c>
      <c r="F80" s="15">
        <v>7</v>
      </c>
      <c r="G80" s="10">
        <v>0</v>
      </c>
      <c r="H80" s="35">
        <f t="shared" si="4"/>
        <v>7</v>
      </c>
      <c r="I80" s="15">
        <v>8</v>
      </c>
      <c r="J80" s="10">
        <v>25</v>
      </c>
      <c r="K80" s="35">
        <f t="shared" si="5"/>
        <v>8.4166666666666661</v>
      </c>
      <c r="L80" s="37">
        <v>32</v>
      </c>
      <c r="N80">
        <v>7</v>
      </c>
      <c r="O80" t="s">
        <v>461</v>
      </c>
      <c r="P80">
        <f t="shared" si="6"/>
        <v>7</v>
      </c>
      <c r="Q80">
        <v>8</v>
      </c>
      <c r="R80" t="s">
        <v>461</v>
      </c>
      <c r="S80">
        <f t="shared" si="7"/>
        <v>8</v>
      </c>
    </row>
    <row r="81" spans="1:19" ht="15" x14ac:dyDescent="0.25">
      <c r="A81" s="17" t="s">
        <v>488</v>
      </c>
      <c r="B81" s="15" t="s">
        <v>377</v>
      </c>
      <c r="C81" t="s">
        <v>377</v>
      </c>
      <c r="D81" s="15" t="s">
        <v>378</v>
      </c>
      <c r="E81" t="s">
        <v>454</v>
      </c>
      <c r="F81" s="15">
        <v>7</v>
      </c>
      <c r="G81" s="10">
        <v>25</v>
      </c>
      <c r="H81" s="35">
        <f t="shared" si="4"/>
        <v>7.416666666666667</v>
      </c>
      <c r="I81" s="15">
        <v>8</v>
      </c>
      <c r="J81" s="10">
        <v>50</v>
      </c>
      <c r="K81" s="35">
        <f t="shared" si="5"/>
        <v>8.8333333333333339</v>
      </c>
      <c r="L81" s="37">
        <v>1</v>
      </c>
      <c r="N81">
        <v>7</v>
      </c>
      <c r="O81" t="s">
        <v>461</v>
      </c>
      <c r="P81">
        <f t="shared" si="6"/>
        <v>7</v>
      </c>
      <c r="Q81">
        <v>8</v>
      </c>
      <c r="R81" t="s">
        <v>461</v>
      </c>
      <c r="S81">
        <f t="shared" si="7"/>
        <v>8</v>
      </c>
    </row>
    <row r="82" spans="1:19" ht="15" x14ac:dyDescent="0.25">
      <c r="A82" s="17" t="s">
        <v>488</v>
      </c>
      <c r="B82" s="15" t="s">
        <v>377</v>
      </c>
      <c r="C82" t="s">
        <v>377</v>
      </c>
      <c r="D82" s="15" t="s">
        <v>378</v>
      </c>
      <c r="E82" t="s">
        <v>454</v>
      </c>
      <c r="F82" s="15">
        <v>8</v>
      </c>
      <c r="G82" s="10">
        <v>0</v>
      </c>
      <c r="H82" s="35">
        <f t="shared" si="4"/>
        <v>8</v>
      </c>
      <c r="I82" s="15">
        <v>9</v>
      </c>
      <c r="J82" s="10">
        <v>25</v>
      </c>
      <c r="K82" s="35">
        <f t="shared" si="5"/>
        <v>9.4166666666666661</v>
      </c>
      <c r="L82" s="37">
        <v>1</v>
      </c>
      <c r="N82">
        <v>8</v>
      </c>
      <c r="O82" t="s">
        <v>461</v>
      </c>
      <c r="P82">
        <f t="shared" si="6"/>
        <v>8</v>
      </c>
      <c r="Q82">
        <v>9</v>
      </c>
      <c r="R82" t="s">
        <v>461</v>
      </c>
      <c r="S82">
        <f t="shared" si="7"/>
        <v>9</v>
      </c>
    </row>
    <row r="83" spans="1:19" ht="15" x14ac:dyDescent="0.25">
      <c r="A83" s="17" t="s">
        <v>488</v>
      </c>
      <c r="B83" s="15" t="s">
        <v>377</v>
      </c>
      <c r="C83" t="s">
        <v>377</v>
      </c>
      <c r="D83" s="15" t="s">
        <v>378</v>
      </c>
      <c r="E83" t="s">
        <v>454</v>
      </c>
      <c r="F83" s="15">
        <v>9</v>
      </c>
      <c r="G83" s="10">
        <v>0</v>
      </c>
      <c r="H83" s="35">
        <f t="shared" si="4"/>
        <v>9</v>
      </c>
      <c r="I83" s="15">
        <v>10</v>
      </c>
      <c r="J83" s="10">
        <v>25</v>
      </c>
      <c r="K83" s="35">
        <f t="shared" si="5"/>
        <v>10.416666666666666</v>
      </c>
      <c r="L83" s="37">
        <v>1</v>
      </c>
      <c r="N83">
        <v>9</v>
      </c>
      <c r="O83" t="s">
        <v>461</v>
      </c>
      <c r="P83">
        <f t="shared" si="6"/>
        <v>9</v>
      </c>
      <c r="Q83">
        <v>10</v>
      </c>
      <c r="R83" t="s">
        <v>461</v>
      </c>
      <c r="S83">
        <f t="shared" si="7"/>
        <v>10</v>
      </c>
    </row>
    <row r="84" spans="1:19" ht="15" x14ac:dyDescent="0.25">
      <c r="A84" s="17" t="s">
        <v>488</v>
      </c>
      <c r="B84" s="15" t="s">
        <v>377</v>
      </c>
      <c r="C84" t="s">
        <v>377</v>
      </c>
      <c r="D84" s="15" t="s">
        <v>378</v>
      </c>
      <c r="E84" t="s">
        <v>454</v>
      </c>
      <c r="F84" s="15">
        <v>9</v>
      </c>
      <c r="G84" s="10">
        <v>40</v>
      </c>
      <c r="H84" s="35">
        <f t="shared" si="4"/>
        <v>9.6666666666666661</v>
      </c>
      <c r="I84" s="15">
        <v>11</v>
      </c>
      <c r="J84" s="10">
        <v>5</v>
      </c>
      <c r="K84" s="35">
        <f t="shared" si="5"/>
        <v>11.083333333333334</v>
      </c>
      <c r="L84" s="37">
        <v>1</v>
      </c>
      <c r="N84">
        <v>9</v>
      </c>
      <c r="O84" t="s">
        <v>461</v>
      </c>
      <c r="P84">
        <f t="shared" si="6"/>
        <v>9</v>
      </c>
      <c r="Q84">
        <v>11</v>
      </c>
      <c r="R84" t="s">
        <v>461</v>
      </c>
      <c r="S84">
        <f t="shared" si="7"/>
        <v>11</v>
      </c>
    </row>
    <row r="85" spans="1:19" ht="15" x14ac:dyDescent="0.25">
      <c r="A85" s="17" t="s">
        <v>488</v>
      </c>
      <c r="B85" s="15" t="s">
        <v>377</v>
      </c>
      <c r="C85" t="s">
        <v>377</v>
      </c>
      <c r="D85" s="15" t="s">
        <v>378</v>
      </c>
      <c r="E85" t="s">
        <v>454</v>
      </c>
      <c r="F85" s="15">
        <v>9</v>
      </c>
      <c r="G85" s="10">
        <v>50</v>
      </c>
      <c r="H85" s="35">
        <f t="shared" si="4"/>
        <v>9.8333333333333339</v>
      </c>
      <c r="I85" s="15">
        <v>11</v>
      </c>
      <c r="J85" s="10">
        <v>15</v>
      </c>
      <c r="K85" s="35">
        <f t="shared" si="5"/>
        <v>11.25</v>
      </c>
      <c r="L85" s="37">
        <v>1</v>
      </c>
      <c r="N85">
        <v>9</v>
      </c>
      <c r="O85" t="s">
        <v>461</v>
      </c>
      <c r="P85">
        <f t="shared" si="6"/>
        <v>9</v>
      </c>
      <c r="Q85">
        <v>11</v>
      </c>
      <c r="R85" t="s">
        <v>461</v>
      </c>
      <c r="S85">
        <f t="shared" si="7"/>
        <v>11</v>
      </c>
    </row>
    <row r="86" spans="1:19" ht="15" x14ac:dyDescent="0.25">
      <c r="A86" s="17" t="s">
        <v>488</v>
      </c>
      <c r="B86" s="15" t="s">
        <v>377</v>
      </c>
      <c r="C86" t="s">
        <v>379</v>
      </c>
      <c r="D86" s="15" t="s">
        <v>380</v>
      </c>
      <c r="E86" t="s">
        <v>454</v>
      </c>
      <c r="F86" s="15">
        <v>1</v>
      </c>
      <c r="G86" s="10">
        <v>20</v>
      </c>
      <c r="H86" s="35">
        <f t="shared" si="4"/>
        <v>1.3333333333333333</v>
      </c>
      <c r="I86" s="15">
        <v>2</v>
      </c>
      <c r="J86" s="10">
        <v>40</v>
      </c>
      <c r="K86" s="35">
        <f t="shared" si="5"/>
        <v>2.6666666666666665</v>
      </c>
      <c r="L86" s="37">
        <v>48</v>
      </c>
      <c r="N86">
        <v>1</v>
      </c>
      <c r="O86" t="s">
        <v>461</v>
      </c>
      <c r="P86">
        <f t="shared" si="6"/>
        <v>1</v>
      </c>
      <c r="Q86">
        <v>2</v>
      </c>
      <c r="R86" t="s">
        <v>461</v>
      </c>
      <c r="S86">
        <f t="shared" si="7"/>
        <v>2</v>
      </c>
    </row>
    <row r="87" spans="1:19" ht="15" x14ac:dyDescent="0.25">
      <c r="A87" s="17" t="s">
        <v>488</v>
      </c>
      <c r="B87" s="15" t="s">
        <v>377</v>
      </c>
      <c r="C87" t="s">
        <v>379</v>
      </c>
      <c r="D87" s="15" t="s">
        <v>380</v>
      </c>
      <c r="E87" t="s">
        <v>454</v>
      </c>
      <c r="F87" s="15">
        <v>2</v>
      </c>
      <c r="G87" s="10">
        <v>20</v>
      </c>
      <c r="H87" s="35">
        <f t="shared" si="4"/>
        <v>2.3333333333333335</v>
      </c>
      <c r="I87" s="15">
        <v>3</v>
      </c>
      <c r="J87" s="10">
        <v>40</v>
      </c>
      <c r="K87" s="35">
        <f t="shared" si="5"/>
        <v>3.6666666666666665</v>
      </c>
      <c r="L87" s="37">
        <v>2</v>
      </c>
      <c r="N87">
        <v>2</v>
      </c>
      <c r="O87" t="s">
        <v>461</v>
      </c>
      <c r="P87">
        <f t="shared" si="6"/>
        <v>2</v>
      </c>
      <c r="Q87">
        <v>3</v>
      </c>
      <c r="R87" t="s">
        <v>461</v>
      </c>
      <c r="S87">
        <f t="shared" si="7"/>
        <v>3</v>
      </c>
    </row>
    <row r="88" spans="1:19" ht="15" x14ac:dyDescent="0.25">
      <c r="A88" s="17" t="s">
        <v>488</v>
      </c>
      <c r="B88" s="15" t="s">
        <v>377</v>
      </c>
      <c r="C88" t="s">
        <v>379</v>
      </c>
      <c r="D88" s="15" t="s">
        <v>380</v>
      </c>
      <c r="E88" t="s">
        <v>454</v>
      </c>
      <c r="F88" s="15">
        <v>3</v>
      </c>
      <c r="G88" s="10">
        <v>20</v>
      </c>
      <c r="H88" s="35">
        <f t="shared" si="4"/>
        <v>3.3333333333333335</v>
      </c>
      <c r="I88" s="15">
        <v>4</v>
      </c>
      <c r="J88" s="10">
        <v>40</v>
      </c>
      <c r="K88" s="35">
        <f t="shared" si="5"/>
        <v>4.666666666666667</v>
      </c>
      <c r="L88" s="37">
        <v>1</v>
      </c>
      <c r="N88">
        <v>3</v>
      </c>
      <c r="O88" t="s">
        <v>461</v>
      </c>
      <c r="P88">
        <f t="shared" si="6"/>
        <v>3</v>
      </c>
      <c r="Q88">
        <v>4</v>
      </c>
      <c r="R88" t="s">
        <v>461</v>
      </c>
      <c r="S88">
        <f t="shared" si="7"/>
        <v>4</v>
      </c>
    </row>
    <row r="89" spans="1:19" ht="15" x14ac:dyDescent="0.25">
      <c r="A89" s="17" t="s">
        <v>488</v>
      </c>
      <c r="B89" s="15" t="s">
        <v>377</v>
      </c>
      <c r="C89" t="s">
        <v>379</v>
      </c>
      <c r="D89" s="15" t="s">
        <v>380</v>
      </c>
      <c r="E89" t="s">
        <v>454</v>
      </c>
      <c r="F89" s="15">
        <v>4</v>
      </c>
      <c r="G89" s="10">
        <v>0</v>
      </c>
      <c r="H89" s="35">
        <f t="shared" si="4"/>
        <v>4</v>
      </c>
      <c r="I89" s="15">
        <v>5</v>
      </c>
      <c r="J89" s="10">
        <v>20</v>
      </c>
      <c r="K89" s="35">
        <f t="shared" si="5"/>
        <v>5.333333333333333</v>
      </c>
      <c r="L89" s="37">
        <v>1</v>
      </c>
      <c r="N89">
        <v>4</v>
      </c>
      <c r="O89" t="s">
        <v>461</v>
      </c>
      <c r="P89">
        <f t="shared" si="6"/>
        <v>4</v>
      </c>
      <c r="Q89">
        <v>5</v>
      </c>
      <c r="R89" t="s">
        <v>461</v>
      </c>
      <c r="S89">
        <f t="shared" si="7"/>
        <v>5</v>
      </c>
    </row>
    <row r="90" spans="1:19" ht="15" x14ac:dyDescent="0.25">
      <c r="A90" s="17" t="s">
        <v>488</v>
      </c>
      <c r="B90" s="15" t="s">
        <v>377</v>
      </c>
      <c r="C90" t="s">
        <v>379</v>
      </c>
      <c r="D90" s="15" t="s">
        <v>380</v>
      </c>
      <c r="E90" t="s">
        <v>454</v>
      </c>
      <c r="F90" s="15">
        <v>4</v>
      </c>
      <c r="G90" s="10">
        <v>30</v>
      </c>
      <c r="H90" s="35">
        <f t="shared" si="4"/>
        <v>4.5</v>
      </c>
      <c r="I90" s="15">
        <v>5</v>
      </c>
      <c r="J90" s="10">
        <v>50</v>
      </c>
      <c r="K90" s="35">
        <f t="shared" si="5"/>
        <v>5.833333333333333</v>
      </c>
      <c r="L90" s="37">
        <v>1</v>
      </c>
      <c r="N90">
        <v>4</v>
      </c>
      <c r="O90" t="s">
        <v>461</v>
      </c>
      <c r="P90">
        <f t="shared" si="6"/>
        <v>4</v>
      </c>
      <c r="Q90">
        <v>5</v>
      </c>
      <c r="R90" t="s">
        <v>461</v>
      </c>
      <c r="S90">
        <f t="shared" si="7"/>
        <v>5</v>
      </c>
    </row>
    <row r="91" spans="1:19" ht="15" x14ac:dyDescent="0.25">
      <c r="A91" s="17" t="s">
        <v>488</v>
      </c>
      <c r="B91" s="15" t="s">
        <v>377</v>
      </c>
      <c r="C91" t="s">
        <v>379</v>
      </c>
      <c r="D91" s="15" t="s">
        <v>380</v>
      </c>
      <c r="E91" t="s">
        <v>454</v>
      </c>
      <c r="F91" s="15">
        <v>9</v>
      </c>
      <c r="G91" s="10">
        <v>10</v>
      </c>
      <c r="H91" s="35">
        <f t="shared" si="4"/>
        <v>9.1666666666666661</v>
      </c>
      <c r="I91" s="15">
        <v>10</v>
      </c>
      <c r="J91" s="10">
        <v>30</v>
      </c>
      <c r="K91" s="35">
        <f t="shared" si="5"/>
        <v>10.5</v>
      </c>
      <c r="L91" s="37">
        <v>1</v>
      </c>
      <c r="N91">
        <v>9</v>
      </c>
      <c r="O91" t="s">
        <v>461</v>
      </c>
      <c r="P91">
        <f t="shared" si="6"/>
        <v>9</v>
      </c>
      <c r="Q91">
        <v>10</v>
      </c>
      <c r="R91" t="s">
        <v>461</v>
      </c>
      <c r="S91">
        <f t="shared" si="7"/>
        <v>10</v>
      </c>
    </row>
    <row r="92" spans="1:19" ht="15" x14ac:dyDescent="0.25">
      <c r="A92" s="17" t="s">
        <v>488</v>
      </c>
      <c r="B92" s="15" t="s">
        <v>381</v>
      </c>
      <c r="C92" t="s">
        <v>382</v>
      </c>
      <c r="D92" s="15" t="s">
        <v>383</v>
      </c>
      <c r="E92" t="s">
        <v>454</v>
      </c>
      <c r="F92" s="15">
        <v>5</v>
      </c>
      <c r="G92" s="10">
        <v>20</v>
      </c>
      <c r="H92" s="35">
        <f t="shared" si="4"/>
        <v>5.333333333333333</v>
      </c>
      <c r="I92" s="15">
        <v>6</v>
      </c>
      <c r="J92" s="10">
        <v>20</v>
      </c>
      <c r="K92" s="35">
        <f t="shared" si="5"/>
        <v>6.333333333333333</v>
      </c>
      <c r="L92" s="37">
        <v>157</v>
      </c>
      <c r="N92">
        <v>5</v>
      </c>
      <c r="O92" t="s">
        <v>461</v>
      </c>
      <c r="P92">
        <f t="shared" si="6"/>
        <v>5</v>
      </c>
      <c r="Q92">
        <v>6</v>
      </c>
      <c r="R92" t="s">
        <v>461</v>
      </c>
      <c r="S92">
        <f t="shared" si="7"/>
        <v>6</v>
      </c>
    </row>
    <row r="93" spans="1:19" ht="15" x14ac:dyDescent="0.25">
      <c r="A93" s="17" t="s">
        <v>488</v>
      </c>
      <c r="B93" s="15" t="s">
        <v>381</v>
      </c>
      <c r="C93" t="s">
        <v>382</v>
      </c>
      <c r="D93" s="15" t="s">
        <v>383</v>
      </c>
      <c r="E93" t="s">
        <v>454</v>
      </c>
      <c r="F93" s="15">
        <v>5</v>
      </c>
      <c r="G93" s="10">
        <v>25</v>
      </c>
      <c r="H93" s="35">
        <f t="shared" si="4"/>
        <v>5.416666666666667</v>
      </c>
      <c r="I93" s="15">
        <v>6</v>
      </c>
      <c r="J93" s="10">
        <v>25</v>
      </c>
      <c r="K93" s="35">
        <f t="shared" si="5"/>
        <v>6.416666666666667</v>
      </c>
      <c r="L93" s="37">
        <v>27</v>
      </c>
      <c r="N93">
        <v>5</v>
      </c>
      <c r="O93" t="s">
        <v>461</v>
      </c>
      <c r="P93">
        <f t="shared" si="6"/>
        <v>5</v>
      </c>
      <c r="Q93">
        <v>6</v>
      </c>
      <c r="R93" t="s">
        <v>461</v>
      </c>
      <c r="S93">
        <f t="shared" si="7"/>
        <v>6</v>
      </c>
    </row>
    <row r="94" spans="1:19" ht="15" x14ac:dyDescent="0.25">
      <c r="A94" s="17" t="s">
        <v>488</v>
      </c>
      <c r="B94" s="15" t="s">
        <v>381</v>
      </c>
      <c r="C94" t="s">
        <v>382</v>
      </c>
      <c r="D94" s="15" t="s">
        <v>383</v>
      </c>
      <c r="E94" t="s">
        <v>454</v>
      </c>
      <c r="F94" s="15">
        <v>5</v>
      </c>
      <c r="G94" s="10">
        <v>40</v>
      </c>
      <c r="H94" s="35">
        <f t="shared" si="4"/>
        <v>5.666666666666667</v>
      </c>
      <c r="I94" s="15">
        <v>6</v>
      </c>
      <c r="J94" s="10">
        <v>40</v>
      </c>
      <c r="K94" s="35">
        <f t="shared" si="5"/>
        <v>6.666666666666667</v>
      </c>
      <c r="L94" s="37">
        <v>1</v>
      </c>
      <c r="N94">
        <v>5</v>
      </c>
      <c r="O94" t="s">
        <v>461</v>
      </c>
      <c r="P94">
        <f t="shared" si="6"/>
        <v>5</v>
      </c>
      <c r="Q94">
        <v>6</v>
      </c>
      <c r="R94" t="s">
        <v>461</v>
      </c>
      <c r="S94">
        <f t="shared" si="7"/>
        <v>6</v>
      </c>
    </row>
    <row r="95" spans="1:19" ht="15" x14ac:dyDescent="0.25">
      <c r="A95" s="17" t="s">
        <v>488</v>
      </c>
      <c r="B95" s="15" t="s">
        <v>381</v>
      </c>
      <c r="C95" t="s">
        <v>382</v>
      </c>
      <c r="D95" s="15" t="s">
        <v>383</v>
      </c>
      <c r="E95" t="s">
        <v>454</v>
      </c>
      <c r="F95" s="15">
        <v>5</v>
      </c>
      <c r="G95" s="10">
        <v>45</v>
      </c>
      <c r="H95" s="35">
        <f t="shared" si="4"/>
        <v>5.75</v>
      </c>
      <c r="I95" s="15">
        <v>6</v>
      </c>
      <c r="J95" s="10">
        <v>45</v>
      </c>
      <c r="K95" s="35">
        <f t="shared" si="5"/>
        <v>6.75</v>
      </c>
      <c r="L95" s="37">
        <v>65</v>
      </c>
      <c r="N95">
        <v>5</v>
      </c>
      <c r="O95" t="s">
        <v>461</v>
      </c>
      <c r="P95">
        <f t="shared" si="6"/>
        <v>5</v>
      </c>
      <c r="Q95">
        <v>6</v>
      </c>
      <c r="R95" t="s">
        <v>461</v>
      </c>
      <c r="S95">
        <f t="shared" si="7"/>
        <v>6</v>
      </c>
    </row>
    <row r="96" spans="1:19" ht="15" x14ac:dyDescent="0.25">
      <c r="A96" s="17" t="s">
        <v>488</v>
      </c>
      <c r="B96" s="15" t="s">
        <v>381</v>
      </c>
      <c r="C96" t="s">
        <v>382</v>
      </c>
      <c r="D96" s="15" t="s">
        <v>383</v>
      </c>
      <c r="E96" t="s">
        <v>454</v>
      </c>
      <c r="F96" s="15">
        <v>5</v>
      </c>
      <c r="G96" s="10">
        <v>55</v>
      </c>
      <c r="H96" s="35">
        <f t="shared" si="4"/>
        <v>5.916666666666667</v>
      </c>
      <c r="I96" s="15">
        <v>6</v>
      </c>
      <c r="J96" s="10">
        <v>55</v>
      </c>
      <c r="K96" s="35">
        <f t="shared" si="5"/>
        <v>6.916666666666667</v>
      </c>
      <c r="L96" s="37">
        <v>3</v>
      </c>
      <c r="N96">
        <v>5</v>
      </c>
      <c r="O96" t="s">
        <v>461</v>
      </c>
      <c r="P96">
        <f t="shared" si="6"/>
        <v>5</v>
      </c>
      <c r="Q96">
        <v>6</v>
      </c>
      <c r="R96" t="s">
        <v>461</v>
      </c>
      <c r="S96">
        <f t="shared" si="7"/>
        <v>6</v>
      </c>
    </row>
    <row r="97" spans="1:19" ht="15" x14ac:dyDescent="0.25">
      <c r="A97" s="17" t="s">
        <v>488</v>
      </c>
      <c r="B97" s="15" t="s">
        <v>381</v>
      </c>
      <c r="C97" t="s">
        <v>382</v>
      </c>
      <c r="D97" s="15" t="s">
        <v>383</v>
      </c>
      <c r="E97" t="s">
        <v>454</v>
      </c>
      <c r="F97" s="15">
        <v>6</v>
      </c>
      <c r="G97" s="10">
        <v>0</v>
      </c>
      <c r="H97" s="35">
        <f t="shared" si="4"/>
        <v>6</v>
      </c>
      <c r="I97" s="15">
        <v>7</v>
      </c>
      <c r="J97" s="10">
        <v>0</v>
      </c>
      <c r="K97" s="35">
        <f t="shared" si="5"/>
        <v>7</v>
      </c>
      <c r="L97" s="37">
        <v>1</v>
      </c>
      <c r="N97">
        <v>6</v>
      </c>
      <c r="O97" t="s">
        <v>461</v>
      </c>
      <c r="P97">
        <f t="shared" si="6"/>
        <v>6</v>
      </c>
      <c r="Q97">
        <v>7</v>
      </c>
      <c r="R97" t="s">
        <v>461</v>
      </c>
      <c r="S97">
        <f t="shared" si="7"/>
        <v>7</v>
      </c>
    </row>
    <row r="98" spans="1:19" ht="15" x14ac:dyDescent="0.25">
      <c r="A98" s="17" t="s">
        <v>488</v>
      </c>
      <c r="B98" s="15" t="s">
        <v>381</v>
      </c>
      <c r="C98" t="s">
        <v>382</v>
      </c>
      <c r="D98" s="15" t="s">
        <v>383</v>
      </c>
      <c r="E98" t="s">
        <v>454</v>
      </c>
      <c r="F98" s="15">
        <v>6</v>
      </c>
      <c r="G98" s="10">
        <v>20</v>
      </c>
      <c r="H98" s="35">
        <f t="shared" si="4"/>
        <v>6.333333333333333</v>
      </c>
      <c r="I98" s="15">
        <v>7</v>
      </c>
      <c r="J98" s="10">
        <v>20</v>
      </c>
      <c r="K98" s="35">
        <f t="shared" si="5"/>
        <v>7.333333333333333</v>
      </c>
      <c r="L98" s="37">
        <v>1</v>
      </c>
      <c r="N98">
        <v>6</v>
      </c>
      <c r="O98" t="s">
        <v>461</v>
      </c>
      <c r="P98">
        <f t="shared" si="6"/>
        <v>6</v>
      </c>
      <c r="Q98">
        <v>7</v>
      </c>
      <c r="R98" t="s">
        <v>461</v>
      </c>
      <c r="S98">
        <f t="shared" si="7"/>
        <v>7</v>
      </c>
    </row>
    <row r="99" spans="1:19" ht="15" x14ac:dyDescent="0.25">
      <c r="A99" s="17" t="s">
        <v>488</v>
      </c>
      <c r="B99" s="15" t="s">
        <v>381</v>
      </c>
      <c r="C99" t="s">
        <v>382</v>
      </c>
      <c r="D99" s="15" t="s">
        <v>383</v>
      </c>
      <c r="E99" t="s">
        <v>454</v>
      </c>
      <c r="F99" s="15">
        <v>6</v>
      </c>
      <c r="G99" s="10">
        <v>30</v>
      </c>
      <c r="H99" s="35">
        <f t="shared" si="4"/>
        <v>6.5</v>
      </c>
      <c r="I99" s="15">
        <v>7</v>
      </c>
      <c r="J99" s="10">
        <v>30</v>
      </c>
      <c r="K99" s="35">
        <f t="shared" si="5"/>
        <v>7.5</v>
      </c>
      <c r="L99" s="37">
        <v>1</v>
      </c>
      <c r="N99">
        <v>6</v>
      </c>
      <c r="O99" t="s">
        <v>461</v>
      </c>
      <c r="P99">
        <f t="shared" si="6"/>
        <v>6</v>
      </c>
      <c r="Q99">
        <v>7</v>
      </c>
      <c r="R99" t="s">
        <v>461</v>
      </c>
      <c r="S99">
        <f t="shared" si="7"/>
        <v>7</v>
      </c>
    </row>
    <row r="100" spans="1:19" ht="15" x14ac:dyDescent="0.25">
      <c r="A100" s="17" t="s">
        <v>488</v>
      </c>
      <c r="B100" s="15" t="s">
        <v>381</v>
      </c>
      <c r="C100" t="s">
        <v>382</v>
      </c>
      <c r="D100" s="15" t="s">
        <v>383</v>
      </c>
      <c r="E100" t="s">
        <v>454</v>
      </c>
      <c r="F100" s="15">
        <v>6</v>
      </c>
      <c r="G100" s="10">
        <v>35</v>
      </c>
      <c r="H100" s="35">
        <f t="shared" si="4"/>
        <v>6.583333333333333</v>
      </c>
      <c r="I100" s="15">
        <v>7</v>
      </c>
      <c r="J100" s="10">
        <v>35</v>
      </c>
      <c r="K100" s="35">
        <f t="shared" si="5"/>
        <v>7.583333333333333</v>
      </c>
      <c r="L100" s="37">
        <v>1</v>
      </c>
      <c r="N100">
        <v>6</v>
      </c>
      <c r="O100" t="s">
        <v>461</v>
      </c>
      <c r="P100">
        <f t="shared" si="6"/>
        <v>6</v>
      </c>
      <c r="Q100">
        <v>7</v>
      </c>
      <c r="R100" t="s">
        <v>461</v>
      </c>
      <c r="S100">
        <f t="shared" si="7"/>
        <v>7</v>
      </c>
    </row>
    <row r="101" spans="1:19" ht="15" x14ac:dyDescent="0.25">
      <c r="A101" s="17" t="s">
        <v>488</v>
      </c>
      <c r="B101" s="15" t="s">
        <v>381</v>
      </c>
      <c r="C101" t="s">
        <v>382</v>
      </c>
      <c r="D101" s="15" t="s">
        <v>383</v>
      </c>
      <c r="E101" t="s">
        <v>454</v>
      </c>
      <c r="F101" s="15">
        <v>6</v>
      </c>
      <c r="G101" s="10">
        <v>40</v>
      </c>
      <c r="H101" s="35">
        <f t="shared" si="4"/>
        <v>6.666666666666667</v>
      </c>
      <c r="I101" s="15">
        <v>7</v>
      </c>
      <c r="J101" s="10">
        <v>40</v>
      </c>
      <c r="K101" s="35">
        <f t="shared" si="5"/>
        <v>7.666666666666667</v>
      </c>
      <c r="L101" s="37">
        <v>1</v>
      </c>
      <c r="N101">
        <v>6</v>
      </c>
      <c r="O101" t="s">
        <v>461</v>
      </c>
      <c r="P101">
        <f t="shared" si="6"/>
        <v>6</v>
      </c>
      <c r="Q101">
        <v>7</v>
      </c>
      <c r="R101" t="s">
        <v>461</v>
      </c>
      <c r="S101">
        <f t="shared" si="7"/>
        <v>7</v>
      </c>
    </row>
    <row r="102" spans="1:19" ht="15" x14ac:dyDescent="0.25">
      <c r="A102" s="17" t="s">
        <v>488</v>
      </c>
      <c r="B102" s="15" t="s">
        <v>381</v>
      </c>
      <c r="C102" t="s">
        <v>382</v>
      </c>
      <c r="D102" s="15" t="s">
        <v>383</v>
      </c>
      <c r="E102" t="s">
        <v>454</v>
      </c>
      <c r="F102" s="15">
        <v>6</v>
      </c>
      <c r="G102" s="10">
        <v>45</v>
      </c>
      <c r="H102" s="35">
        <f t="shared" si="4"/>
        <v>6.75</v>
      </c>
      <c r="I102" s="15">
        <v>7</v>
      </c>
      <c r="J102" s="10">
        <v>45</v>
      </c>
      <c r="K102" s="35">
        <f t="shared" si="5"/>
        <v>7.75</v>
      </c>
      <c r="L102" s="37">
        <v>1</v>
      </c>
      <c r="N102">
        <v>6</v>
      </c>
      <c r="O102" t="s">
        <v>461</v>
      </c>
      <c r="P102">
        <f t="shared" si="6"/>
        <v>6</v>
      </c>
      <c r="Q102">
        <v>7</v>
      </c>
      <c r="R102" t="s">
        <v>461</v>
      </c>
      <c r="S102">
        <f t="shared" si="7"/>
        <v>7</v>
      </c>
    </row>
    <row r="103" spans="1:19" ht="15" x14ac:dyDescent="0.25">
      <c r="A103" s="17" t="s">
        <v>488</v>
      </c>
      <c r="B103" s="15" t="s">
        <v>381</v>
      </c>
      <c r="C103" t="s">
        <v>382</v>
      </c>
      <c r="D103" s="15" t="s">
        <v>383</v>
      </c>
      <c r="E103" t="s">
        <v>454</v>
      </c>
      <c r="F103" s="15">
        <v>6</v>
      </c>
      <c r="G103" s="10">
        <v>50</v>
      </c>
      <c r="H103" s="35">
        <f t="shared" si="4"/>
        <v>6.833333333333333</v>
      </c>
      <c r="I103" s="15">
        <v>7</v>
      </c>
      <c r="J103" s="10">
        <v>50</v>
      </c>
      <c r="K103" s="35">
        <f t="shared" si="5"/>
        <v>7.833333333333333</v>
      </c>
      <c r="L103" s="37">
        <v>1</v>
      </c>
      <c r="N103">
        <v>6</v>
      </c>
      <c r="O103" t="s">
        <v>461</v>
      </c>
      <c r="P103">
        <f t="shared" si="6"/>
        <v>6</v>
      </c>
      <c r="Q103">
        <v>7</v>
      </c>
      <c r="R103" t="s">
        <v>461</v>
      </c>
      <c r="S103">
        <f t="shared" si="7"/>
        <v>7</v>
      </c>
    </row>
    <row r="104" spans="1:19" ht="15" x14ac:dyDescent="0.25">
      <c r="A104" s="17" t="s">
        <v>488</v>
      </c>
      <c r="B104" s="15" t="s">
        <v>381</v>
      </c>
      <c r="C104" t="s">
        <v>382</v>
      </c>
      <c r="D104" s="15" t="s">
        <v>383</v>
      </c>
      <c r="E104" t="s">
        <v>454</v>
      </c>
      <c r="F104" s="15">
        <v>7</v>
      </c>
      <c r="G104" s="10">
        <v>5</v>
      </c>
      <c r="H104" s="35">
        <f t="shared" si="4"/>
        <v>7.083333333333333</v>
      </c>
      <c r="I104" s="15">
        <v>8</v>
      </c>
      <c r="J104" s="10">
        <v>5</v>
      </c>
      <c r="K104" s="35">
        <f t="shared" si="5"/>
        <v>8.0833333333333339</v>
      </c>
      <c r="L104" s="37">
        <v>1</v>
      </c>
      <c r="N104">
        <v>7</v>
      </c>
      <c r="O104" t="s">
        <v>461</v>
      </c>
      <c r="P104">
        <f t="shared" si="6"/>
        <v>7</v>
      </c>
      <c r="Q104">
        <v>8</v>
      </c>
      <c r="R104" t="s">
        <v>461</v>
      </c>
      <c r="S104">
        <f t="shared" si="7"/>
        <v>8</v>
      </c>
    </row>
    <row r="105" spans="1:19" ht="15" x14ac:dyDescent="0.25">
      <c r="A105" s="17" t="s">
        <v>488</v>
      </c>
      <c r="B105" s="15" t="s">
        <v>381</v>
      </c>
      <c r="C105" t="s">
        <v>382</v>
      </c>
      <c r="D105" s="15" t="s">
        <v>383</v>
      </c>
      <c r="E105" t="s">
        <v>454</v>
      </c>
      <c r="F105" s="15">
        <v>7</v>
      </c>
      <c r="G105" s="10">
        <v>10</v>
      </c>
      <c r="H105" s="35">
        <f t="shared" si="4"/>
        <v>7.166666666666667</v>
      </c>
      <c r="I105" s="15">
        <v>8</v>
      </c>
      <c r="J105" s="10">
        <v>10</v>
      </c>
      <c r="K105" s="35">
        <f t="shared" si="5"/>
        <v>8.1666666666666661</v>
      </c>
      <c r="L105" s="37">
        <v>1</v>
      </c>
      <c r="N105">
        <v>7</v>
      </c>
      <c r="O105" t="s">
        <v>461</v>
      </c>
      <c r="P105">
        <f t="shared" si="6"/>
        <v>7</v>
      </c>
      <c r="Q105">
        <v>8</v>
      </c>
      <c r="R105" t="s">
        <v>461</v>
      </c>
      <c r="S105">
        <f t="shared" si="7"/>
        <v>8</v>
      </c>
    </row>
    <row r="106" spans="1:19" ht="15" x14ac:dyDescent="0.25">
      <c r="A106" s="17" t="s">
        <v>488</v>
      </c>
      <c r="B106" s="15" t="s">
        <v>381</v>
      </c>
      <c r="C106" t="s">
        <v>382</v>
      </c>
      <c r="D106" s="15" t="s">
        <v>383</v>
      </c>
      <c r="E106" t="s">
        <v>454</v>
      </c>
      <c r="F106" s="15">
        <v>7</v>
      </c>
      <c r="G106" s="10">
        <v>20</v>
      </c>
      <c r="H106" s="35">
        <f t="shared" si="4"/>
        <v>7.333333333333333</v>
      </c>
      <c r="I106" s="15">
        <v>8</v>
      </c>
      <c r="J106" s="10">
        <v>20</v>
      </c>
      <c r="K106" s="35">
        <f t="shared" si="5"/>
        <v>8.3333333333333339</v>
      </c>
      <c r="L106" s="37">
        <v>1</v>
      </c>
      <c r="N106">
        <v>7</v>
      </c>
      <c r="O106" t="s">
        <v>461</v>
      </c>
      <c r="P106">
        <f t="shared" si="6"/>
        <v>7</v>
      </c>
      <c r="Q106">
        <v>8</v>
      </c>
      <c r="R106" t="s">
        <v>461</v>
      </c>
      <c r="S106">
        <f t="shared" si="7"/>
        <v>8</v>
      </c>
    </row>
    <row r="107" spans="1:19" ht="15" x14ac:dyDescent="0.25">
      <c r="A107" s="17" t="s">
        <v>488</v>
      </c>
      <c r="B107" s="15" t="s">
        <v>381</v>
      </c>
      <c r="C107" t="s">
        <v>382</v>
      </c>
      <c r="D107" s="15" t="s">
        <v>383</v>
      </c>
      <c r="E107" t="s">
        <v>454</v>
      </c>
      <c r="F107" s="15">
        <v>7</v>
      </c>
      <c r="G107" s="10">
        <v>25</v>
      </c>
      <c r="H107" s="35">
        <f t="shared" si="4"/>
        <v>7.416666666666667</v>
      </c>
      <c r="I107" s="15">
        <v>8</v>
      </c>
      <c r="J107" s="10">
        <v>25</v>
      </c>
      <c r="K107" s="35">
        <f t="shared" si="5"/>
        <v>8.4166666666666661</v>
      </c>
      <c r="L107" s="37">
        <v>1</v>
      </c>
      <c r="N107">
        <v>7</v>
      </c>
      <c r="O107" t="s">
        <v>461</v>
      </c>
      <c r="P107">
        <f t="shared" si="6"/>
        <v>7</v>
      </c>
      <c r="Q107">
        <v>8</v>
      </c>
      <c r="R107" t="s">
        <v>461</v>
      </c>
      <c r="S107">
        <f t="shared" si="7"/>
        <v>8</v>
      </c>
    </row>
    <row r="108" spans="1:19" ht="15" x14ac:dyDescent="0.25">
      <c r="A108" s="17" t="s">
        <v>488</v>
      </c>
      <c r="B108" s="15" t="s">
        <v>381</v>
      </c>
      <c r="C108" t="s">
        <v>382</v>
      </c>
      <c r="D108" s="15" t="s">
        <v>383</v>
      </c>
      <c r="E108" t="s">
        <v>454</v>
      </c>
      <c r="F108" s="15">
        <v>7</v>
      </c>
      <c r="G108" s="10">
        <v>35</v>
      </c>
      <c r="H108" s="35">
        <f t="shared" si="4"/>
        <v>7.583333333333333</v>
      </c>
      <c r="I108" s="15">
        <v>8</v>
      </c>
      <c r="J108" s="10">
        <v>35</v>
      </c>
      <c r="K108" s="35">
        <f t="shared" si="5"/>
        <v>8.5833333333333339</v>
      </c>
      <c r="L108" s="37">
        <v>1</v>
      </c>
      <c r="N108">
        <v>7</v>
      </c>
      <c r="O108" t="s">
        <v>461</v>
      </c>
      <c r="P108">
        <f t="shared" si="6"/>
        <v>7</v>
      </c>
      <c r="Q108">
        <v>8</v>
      </c>
      <c r="R108" t="s">
        <v>461</v>
      </c>
      <c r="S108">
        <f t="shared" si="7"/>
        <v>8</v>
      </c>
    </row>
    <row r="109" spans="1:19" ht="15" x14ac:dyDescent="0.25">
      <c r="A109" s="17" t="s">
        <v>488</v>
      </c>
      <c r="B109" s="15" t="s">
        <v>381</v>
      </c>
      <c r="C109" t="s">
        <v>382</v>
      </c>
      <c r="D109" s="15" t="s">
        <v>383</v>
      </c>
      <c r="E109" t="s">
        <v>454</v>
      </c>
      <c r="F109" s="15">
        <v>8</v>
      </c>
      <c r="G109" s="10">
        <v>0</v>
      </c>
      <c r="H109" s="35">
        <f t="shared" si="4"/>
        <v>8</v>
      </c>
      <c r="I109" s="15">
        <v>9</v>
      </c>
      <c r="J109" s="10">
        <v>0</v>
      </c>
      <c r="K109" s="35">
        <f t="shared" si="5"/>
        <v>9</v>
      </c>
      <c r="L109" s="37">
        <v>1</v>
      </c>
      <c r="N109">
        <v>8</v>
      </c>
      <c r="O109" t="s">
        <v>461</v>
      </c>
      <c r="P109">
        <f t="shared" si="6"/>
        <v>8</v>
      </c>
      <c r="Q109">
        <v>9</v>
      </c>
      <c r="R109" t="s">
        <v>461</v>
      </c>
      <c r="S109">
        <f t="shared" si="7"/>
        <v>9</v>
      </c>
    </row>
    <row r="110" spans="1:19" ht="15" x14ac:dyDescent="0.25">
      <c r="A110" s="17" t="s">
        <v>488</v>
      </c>
      <c r="B110" s="15" t="s">
        <v>381</v>
      </c>
      <c r="C110" t="s">
        <v>382</v>
      </c>
      <c r="D110" s="15" t="s">
        <v>383</v>
      </c>
      <c r="E110" t="s">
        <v>454</v>
      </c>
      <c r="F110" s="15">
        <v>8</v>
      </c>
      <c r="G110" s="10">
        <v>10</v>
      </c>
      <c r="H110" s="35">
        <f t="shared" si="4"/>
        <v>8.1666666666666661</v>
      </c>
      <c r="I110" s="15">
        <v>9</v>
      </c>
      <c r="J110" s="10">
        <v>10</v>
      </c>
      <c r="K110" s="35">
        <f t="shared" si="5"/>
        <v>9.1666666666666661</v>
      </c>
      <c r="L110" s="37">
        <v>1</v>
      </c>
      <c r="N110">
        <v>8</v>
      </c>
      <c r="O110" t="s">
        <v>461</v>
      </c>
      <c r="P110">
        <f t="shared" si="6"/>
        <v>8</v>
      </c>
      <c r="Q110">
        <v>9</v>
      </c>
      <c r="R110" t="s">
        <v>461</v>
      </c>
      <c r="S110">
        <f t="shared" si="7"/>
        <v>9</v>
      </c>
    </row>
    <row r="111" spans="1:19" ht="15" x14ac:dyDescent="0.25">
      <c r="A111" s="17" t="s">
        <v>488</v>
      </c>
      <c r="B111" s="15" t="s">
        <v>381</v>
      </c>
      <c r="C111" t="s">
        <v>382</v>
      </c>
      <c r="D111" s="15" t="s">
        <v>383</v>
      </c>
      <c r="E111" t="s">
        <v>454</v>
      </c>
      <c r="F111" s="15">
        <v>8</v>
      </c>
      <c r="G111" s="10">
        <v>20</v>
      </c>
      <c r="H111" s="35">
        <f t="shared" si="4"/>
        <v>8.3333333333333339</v>
      </c>
      <c r="I111" s="15">
        <v>9</v>
      </c>
      <c r="J111" s="10">
        <v>20</v>
      </c>
      <c r="K111" s="35">
        <f t="shared" si="5"/>
        <v>9.3333333333333339</v>
      </c>
      <c r="L111" s="37">
        <v>1</v>
      </c>
      <c r="N111">
        <v>8</v>
      </c>
      <c r="O111" t="s">
        <v>461</v>
      </c>
      <c r="P111">
        <f t="shared" si="6"/>
        <v>8</v>
      </c>
      <c r="Q111">
        <v>9</v>
      </c>
      <c r="R111" t="s">
        <v>461</v>
      </c>
      <c r="S111">
        <f t="shared" si="7"/>
        <v>9</v>
      </c>
    </row>
    <row r="112" spans="1:19" ht="15" x14ac:dyDescent="0.25">
      <c r="A112" s="17" t="s">
        <v>488</v>
      </c>
      <c r="B112" s="15" t="s">
        <v>381</v>
      </c>
      <c r="C112" t="s">
        <v>382</v>
      </c>
      <c r="D112" s="15" t="s">
        <v>383</v>
      </c>
      <c r="E112" t="s">
        <v>454</v>
      </c>
      <c r="F112" s="15">
        <v>9</v>
      </c>
      <c r="G112" s="10">
        <v>0</v>
      </c>
      <c r="H112" s="35">
        <f t="shared" si="4"/>
        <v>9</v>
      </c>
      <c r="I112" s="15">
        <v>10</v>
      </c>
      <c r="J112" s="10">
        <v>0</v>
      </c>
      <c r="K112" s="35">
        <f t="shared" si="5"/>
        <v>10</v>
      </c>
      <c r="L112" s="37">
        <v>1</v>
      </c>
      <c r="N112">
        <v>9</v>
      </c>
      <c r="O112" t="s">
        <v>461</v>
      </c>
      <c r="P112">
        <f t="shared" si="6"/>
        <v>9</v>
      </c>
      <c r="Q112">
        <v>10</v>
      </c>
      <c r="R112" t="s">
        <v>461</v>
      </c>
      <c r="S112">
        <f t="shared" si="7"/>
        <v>10</v>
      </c>
    </row>
    <row r="113" spans="1:19" ht="15" x14ac:dyDescent="0.25">
      <c r="A113" s="17" t="s">
        <v>488</v>
      </c>
      <c r="B113" s="15" t="s">
        <v>381</v>
      </c>
      <c r="C113" t="s">
        <v>382</v>
      </c>
      <c r="D113" s="15" t="s">
        <v>383</v>
      </c>
      <c r="E113" t="s">
        <v>454</v>
      </c>
      <c r="F113" s="15">
        <v>9</v>
      </c>
      <c r="G113" s="10">
        <v>20</v>
      </c>
      <c r="H113" s="35">
        <f t="shared" si="4"/>
        <v>9.3333333333333339</v>
      </c>
      <c r="I113" s="15">
        <v>10</v>
      </c>
      <c r="J113" s="10">
        <v>20</v>
      </c>
      <c r="K113" s="35">
        <f t="shared" si="5"/>
        <v>10.333333333333334</v>
      </c>
      <c r="L113" s="37">
        <v>1</v>
      </c>
      <c r="N113">
        <v>9</v>
      </c>
      <c r="O113" t="s">
        <v>461</v>
      </c>
      <c r="P113">
        <f t="shared" si="6"/>
        <v>9</v>
      </c>
      <c r="Q113">
        <v>10</v>
      </c>
      <c r="R113" t="s">
        <v>461</v>
      </c>
      <c r="S113">
        <f t="shared" si="7"/>
        <v>10</v>
      </c>
    </row>
    <row r="114" spans="1:19" ht="15" x14ac:dyDescent="0.25">
      <c r="A114" s="17" t="s">
        <v>488</v>
      </c>
      <c r="B114" s="15" t="s">
        <v>381</v>
      </c>
      <c r="C114" t="s">
        <v>382</v>
      </c>
      <c r="D114" s="15" t="s">
        <v>384</v>
      </c>
      <c r="E114" t="s">
        <v>454</v>
      </c>
      <c r="F114" s="15">
        <v>3</v>
      </c>
      <c r="G114" s="10">
        <v>35</v>
      </c>
      <c r="H114" s="35">
        <f t="shared" si="4"/>
        <v>3.5833333333333335</v>
      </c>
      <c r="I114" s="15">
        <v>4</v>
      </c>
      <c r="J114" s="10">
        <v>35</v>
      </c>
      <c r="K114" s="35">
        <f t="shared" si="5"/>
        <v>4.583333333333333</v>
      </c>
      <c r="L114" s="37">
        <v>1</v>
      </c>
      <c r="N114">
        <v>3</v>
      </c>
      <c r="O114" t="s">
        <v>461</v>
      </c>
      <c r="P114">
        <f t="shared" si="6"/>
        <v>3</v>
      </c>
      <c r="Q114">
        <v>4</v>
      </c>
      <c r="R114" t="s">
        <v>461</v>
      </c>
      <c r="S114">
        <f t="shared" si="7"/>
        <v>4</v>
      </c>
    </row>
    <row r="115" spans="1:19" ht="15" x14ac:dyDescent="0.25">
      <c r="A115" s="17" t="s">
        <v>488</v>
      </c>
      <c r="B115" s="15" t="s">
        <v>381</v>
      </c>
      <c r="C115" t="s">
        <v>382</v>
      </c>
      <c r="D115" s="15" t="s">
        <v>384</v>
      </c>
      <c r="E115" t="s">
        <v>454</v>
      </c>
      <c r="F115" s="15">
        <v>8</v>
      </c>
      <c r="G115" s="10">
        <v>25</v>
      </c>
      <c r="H115" s="35">
        <f t="shared" si="4"/>
        <v>8.4166666666666661</v>
      </c>
      <c r="I115" s="15">
        <v>9</v>
      </c>
      <c r="J115" s="10">
        <v>25</v>
      </c>
      <c r="K115" s="35">
        <f t="shared" si="5"/>
        <v>9.4166666666666661</v>
      </c>
      <c r="L115" s="37">
        <v>149</v>
      </c>
      <c r="N115">
        <v>8</v>
      </c>
      <c r="O115" t="s">
        <v>461</v>
      </c>
      <c r="P115">
        <f t="shared" si="6"/>
        <v>8</v>
      </c>
      <c r="Q115">
        <v>9</v>
      </c>
      <c r="R115" t="s">
        <v>461</v>
      </c>
      <c r="S115">
        <f t="shared" si="7"/>
        <v>9</v>
      </c>
    </row>
    <row r="116" spans="1:19" ht="15" x14ac:dyDescent="0.25">
      <c r="A116" s="17" t="s">
        <v>488</v>
      </c>
      <c r="B116" s="15" t="s">
        <v>381</v>
      </c>
      <c r="C116" t="s">
        <v>382</v>
      </c>
      <c r="D116" s="15" t="s">
        <v>384</v>
      </c>
      <c r="E116" t="s">
        <v>454</v>
      </c>
      <c r="F116" s="15">
        <v>8</v>
      </c>
      <c r="G116" s="10">
        <v>30</v>
      </c>
      <c r="H116" s="35">
        <f t="shared" si="4"/>
        <v>8.5</v>
      </c>
      <c r="I116" s="15">
        <v>9</v>
      </c>
      <c r="J116" s="10">
        <v>30</v>
      </c>
      <c r="K116" s="35">
        <f t="shared" si="5"/>
        <v>9.5</v>
      </c>
      <c r="L116" s="37">
        <v>58</v>
      </c>
      <c r="N116">
        <v>8</v>
      </c>
      <c r="O116" t="s">
        <v>461</v>
      </c>
      <c r="P116">
        <f t="shared" si="6"/>
        <v>8</v>
      </c>
      <c r="Q116">
        <v>9</v>
      </c>
      <c r="R116" t="s">
        <v>461</v>
      </c>
      <c r="S116">
        <f t="shared" si="7"/>
        <v>9</v>
      </c>
    </row>
    <row r="117" spans="1:19" ht="15" x14ac:dyDescent="0.25">
      <c r="A117" s="17" t="s">
        <v>488</v>
      </c>
      <c r="B117" s="15" t="s">
        <v>381</v>
      </c>
      <c r="C117" t="s">
        <v>382</v>
      </c>
      <c r="D117" s="15" t="s">
        <v>384</v>
      </c>
      <c r="E117" t="s">
        <v>454</v>
      </c>
      <c r="F117" s="15">
        <v>8</v>
      </c>
      <c r="G117" s="10">
        <v>40</v>
      </c>
      <c r="H117" s="35">
        <f t="shared" si="4"/>
        <v>8.6666666666666661</v>
      </c>
      <c r="I117" s="15">
        <v>9</v>
      </c>
      <c r="J117" s="10">
        <v>40</v>
      </c>
      <c r="K117" s="35">
        <f t="shared" si="5"/>
        <v>9.6666666666666661</v>
      </c>
      <c r="L117" s="37">
        <v>1</v>
      </c>
      <c r="N117">
        <v>8</v>
      </c>
      <c r="O117" t="s">
        <v>461</v>
      </c>
      <c r="P117">
        <f t="shared" si="6"/>
        <v>8</v>
      </c>
      <c r="Q117">
        <v>9</v>
      </c>
      <c r="R117" t="s">
        <v>461</v>
      </c>
      <c r="S117">
        <f t="shared" si="7"/>
        <v>9</v>
      </c>
    </row>
    <row r="118" spans="1:19" ht="15" x14ac:dyDescent="0.25">
      <c r="A118" s="17" t="s">
        <v>488</v>
      </c>
      <c r="B118" s="15" t="s">
        <v>381</v>
      </c>
      <c r="C118" t="s">
        <v>382</v>
      </c>
      <c r="D118" s="15" t="s">
        <v>384</v>
      </c>
      <c r="E118" t="s">
        <v>454</v>
      </c>
      <c r="F118" s="15">
        <v>8</v>
      </c>
      <c r="G118" s="10">
        <v>45</v>
      </c>
      <c r="H118" s="35">
        <f t="shared" si="4"/>
        <v>8.75</v>
      </c>
      <c r="I118" s="15">
        <v>9</v>
      </c>
      <c r="J118" s="10">
        <v>45</v>
      </c>
      <c r="K118" s="35">
        <f t="shared" si="5"/>
        <v>9.75</v>
      </c>
      <c r="L118" s="37">
        <v>1</v>
      </c>
      <c r="N118">
        <v>8</v>
      </c>
      <c r="O118" t="s">
        <v>461</v>
      </c>
      <c r="P118">
        <f t="shared" si="6"/>
        <v>8</v>
      </c>
      <c r="Q118">
        <v>9</v>
      </c>
      <c r="R118" t="s">
        <v>461</v>
      </c>
      <c r="S118">
        <f t="shared" si="7"/>
        <v>9</v>
      </c>
    </row>
    <row r="119" spans="1:19" ht="15" x14ac:dyDescent="0.25">
      <c r="A119" s="17" t="s">
        <v>488</v>
      </c>
      <c r="B119" s="15" t="s">
        <v>381</v>
      </c>
      <c r="C119" t="s">
        <v>382</v>
      </c>
      <c r="D119" s="15" t="s">
        <v>384</v>
      </c>
      <c r="E119" t="s">
        <v>454</v>
      </c>
      <c r="F119" s="15">
        <v>8</v>
      </c>
      <c r="G119" s="10">
        <v>50</v>
      </c>
      <c r="H119" s="35">
        <f t="shared" si="4"/>
        <v>8.8333333333333339</v>
      </c>
      <c r="I119" s="15">
        <v>9</v>
      </c>
      <c r="J119" s="10">
        <v>50</v>
      </c>
      <c r="K119" s="35">
        <f t="shared" si="5"/>
        <v>9.8333333333333339</v>
      </c>
      <c r="L119" s="37">
        <v>68</v>
      </c>
      <c r="N119">
        <v>8</v>
      </c>
      <c r="O119" t="s">
        <v>461</v>
      </c>
      <c r="P119">
        <f t="shared" si="6"/>
        <v>8</v>
      </c>
      <c r="Q119">
        <v>9</v>
      </c>
      <c r="R119" t="s">
        <v>461</v>
      </c>
      <c r="S119">
        <f t="shared" si="7"/>
        <v>9</v>
      </c>
    </row>
    <row r="120" spans="1:19" ht="15" x14ac:dyDescent="0.25">
      <c r="A120" s="17" t="s">
        <v>488</v>
      </c>
      <c r="B120" s="15" t="s">
        <v>381</v>
      </c>
      <c r="C120" t="s">
        <v>382</v>
      </c>
      <c r="D120" s="15" t="s">
        <v>384</v>
      </c>
      <c r="E120" t="s">
        <v>454</v>
      </c>
      <c r="F120" s="15">
        <v>9</v>
      </c>
      <c r="G120" s="10">
        <v>0</v>
      </c>
      <c r="H120" s="35">
        <f t="shared" si="4"/>
        <v>9</v>
      </c>
      <c r="I120" s="15">
        <v>10</v>
      </c>
      <c r="J120" s="10">
        <v>0</v>
      </c>
      <c r="K120" s="35">
        <f t="shared" si="5"/>
        <v>10</v>
      </c>
      <c r="L120" s="37">
        <v>3</v>
      </c>
      <c r="N120">
        <v>9</v>
      </c>
      <c r="O120" t="s">
        <v>461</v>
      </c>
      <c r="P120">
        <f t="shared" si="6"/>
        <v>9</v>
      </c>
      <c r="Q120">
        <v>10</v>
      </c>
      <c r="R120" t="s">
        <v>461</v>
      </c>
      <c r="S120">
        <f t="shared" si="7"/>
        <v>10</v>
      </c>
    </row>
    <row r="121" spans="1:19" ht="15" x14ac:dyDescent="0.25">
      <c r="A121" s="17" t="s">
        <v>488</v>
      </c>
      <c r="B121" s="15" t="s">
        <v>381</v>
      </c>
      <c r="C121" t="s">
        <v>382</v>
      </c>
      <c r="D121" s="15" t="s">
        <v>384</v>
      </c>
      <c r="E121" t="s">
        <v>454</v>
      </c>
      <c r="F121" s="15">
        <v>9</v>
      </c>
      <c r="G121" s="10">
        <v>5</v>
      </c>
      <c r="H121" s="35">
        <f t="shared" si="4"/>
        <v>9.0833333333333339</v>
      </c>
      <c r="I121" s="15">
        <v>10</v>
      </c>
      <c r="J121" s="10">
        <v>5</v>
      </c>
      <c r="K121" s="35">
        <f t="shared" si="5"/>
        <v>10.083333333333334</v>
      </c>
      <c r="L121" s="37">
        <v>1</v>
      </c>
      <c r="N121">
        <v>9</v>
      </c>
      <c r="O121" t="s">
        <v>461</v>
      </c>
      <c r="P121">
        <f t="shared" si="6"/>
        <v>9</v>
      </c>
      <c r="Q121">
        <v>10</v>
      </c>
      <c r="R121" t="s">
        <v>461</v>
      </c>
      <c r="S121">
        <f t="shared" si="7"/>
        <v>10</v>
      </c>
    </row>
    <row r="122" spans="1:19" ht="15" x14ac:dyDescent="0.25">
      <c r="A122" s="17" t="s">
        <v>488</v>
      </c>
      <c r="B122" s="15" t="s">
        <v>381</v>
      </c>
      <c r="C122" t="s">
        <v>382</v>
      </c>
      <c r="D122" s="15" t="s">
        <v>384</v>
      </c>
      <c r="E122" t="s">
        <v>454</v>
      </c>
      <c r="F122" s="15">
        <v>9</v>
      </c>
      <c r="G122" s="10">
        <v>15</v>
      </c>
      <c r="H122" s="35">
        <f t="shared" si="4"/>
        <v>9.25</v>
      </c>
      <c r="I122" s="15">
        <v>10</v>
      </c>
      <c r="J122" s="10">
        <v>15</v>
      </c>
      <c r="K122" s="35">
        <f t="shared" si="5"/>
        <v>10.25</v>
      </c>
      <c r="L122" s="37">
        <v>1</v>
      </c>
      <c r="N122">
        <v>9</v>
      </c>
      <c r="O122" t="s">
        <v>461</v>
      </c>
      <c r="P122">
        <f t="shared" si="6"/>
        <v>9</v>
      </c>
      <c r="Q122">
        <v>10</v>
      </c>
      <c r="R122" t="s">
        <v>461</v>
      </c>
      <c r="S122">
        <f t="shared" si="7"/>
        <v>10</v>
      </c>
    </row>
    <row r="123" spans="1:19" ht="15" x14ac:dyDescent="0.25">
      <c r="A123" s="17" t="s">
        <v>488</v>
      </c>
      <c r="B123" s="15" t="s">
        <v>381</v>
      </c>
      <c r="C123" t="s">
        <v>382</v>
      </c>
      <c r="D123" s="15" t="s">
        <v>384</v>
      </c>
      <c r="E123" t="s">
        <v>454</v>
      </c>
      <c r="F123" s="15">
        <v>9</v>
      </c>
      <c r="G123" s="10">
        <v>20</v>
      </c>
      <c r="H123" s="35">
        <f t="shared" si="4"/>
        <v>9.3333333333333339</v>
      </c>
      <c r="I123" s="15">
        <v>10</v>
      </c>
      <c r="J123" s="10">
        <v>20</v>
      </c>
      <c r="K123" s="35">
        <f t="shared" si="5"/>
        <v>10.333333333333334</v>
      </c>
      <c r="L123" s="37">
        <v>1</v>
      </c>
      <c r="N123">
        <v>9</v>
      </c>
      <c r="O123" t="s">
        <v>461</v>
      </c>
      <c r="P123">
        <f t="shared" si="6"/>
        <v>9</v>
      </c>
      <c r="Q123">
        <v>10</v>
      </c>
      <c r="R123" t="s">
        <v>461</v>
      </c>
      <c r="S123">
        <f t="shared" si="7"/>
        <v>10</v>
      </c>
    </row>
    <row r="124" spans="1:19" ht="15" x14ac:dyDescent="0.25">
      <c r="A124" s="17" t="s">
        <v>488</v>
      </c>
      <c r="B124" s="15" t="s">
        <v>381</v>
      </c>
      <c r="C124" t="s">
        <v>382</v>
      </c>
      <c r="D124" s="15" t="s">
        <v>384</v>
      </c>
      <c r="E124" t="s">
        <v>454</v>
      </c>
      <c r="F124" s="15">
        <v>9</v>
      </c>
      <c r="G124" s="10">
        <v>25</v>
      </c>
      <c r="H124" s="35">
        <f t="shared" si="4"/>
        <v>9.4166666666666661</v>
      </c>
      <c r="I124" s="15">
        <v>10</v>
      </c>
      <c r="J124" s="10">
        <v>25</v>
      </c>
      <c r="K124" s="35">
        <f t="shared" si="5"/>
        <v>10.416666666666666</v>
      </c>
      <c r="L124" s="37">
        <v>2</v>
      </c>
      <c r="N124">
        <v>9</v>
      </c>
      <c r="O124" t="s">
        <v>461</v>
      </c>
      <c r="P124">
        <f t="shared" si="6"/>
        <v>9</v>
      </c>
      <c r="Q124">
        <v>10</v>
      </c>
      <c r="R124" t="s">
        <v>461</v>
      </c>
      <c r="S124">
        <f t="shared" si="7"/>
        <v>10</v>
      </c>
    </row>
    <row r="125" spans="1:19" ht="15" x14ac:dyDescent="0.25">
      <c r="A125" s="17" t="s">
        <v>488</v>
      </c>
      <c r="B125" s="15" t="s">
        <v>381</v>
      </c>
      <c r="C125" t="s">
        <v>382</v>
      </c>
      <c r="D125" s="15" t="s">
        <v>384</v>
      </c>
      <c r="E125" t="s">
        <v>454</v>
      </c>
      <c r="F125" s="15">
        <v>9</v>
      </c>
      <c r="G125" s="10">
        <v>35</v>
      </c>
      <c r="H125" s="35">
        <f t="shared" si="4"/>
        <v>9.5833333333333339</v>
      </c>
      <c r="I125" s="15">
        <v>10</v>
      </c>
      <c r="J125" s="10">
        <v>35</v>
      </c>
      <c r="K125" s="35">
        <f t="shared" si="5"/>
        <v>10.583333333333334</v>
      </c>
      <c r="L125" s="37">
        <v>1</v>
      </c>
      <c r="N125">
        <v>9</v>
      </c>
      <c r="O125" t="s">
        <v>461</v>
      </c>
      <c r="P125">
        <f t="shared" si="6"/>
        <v>9</v>
      </c>
      <c r="Q125">
        <v>10</v>
      </c>
      <c r="R125" t="s">
        <v>461</v>
      </c>
      <c r="S125">
        <f t="shared" si="7"/>
        <v>10</v>
      </c>
    </row>
    <row r="126" spans="1:19" ht="15" x14ac:dyDescent="0.25">
      <c r="A126" s="17" t="s">
        <v>488</v>
      </c>
      <c r="B126" s="15" t="s">
        <v>381</v>
      </c>
      <c r="C126" t="s">
        <v>382</v>
      </c>
      <c r="D126" s="15" t="s">
        <v>384</v>
      </c>
      <c r="E126" t="s">
        <v>454</v>
      </c>
      <c r="F126" s="15">
        <v>9</v>
      </c>
      <c r="G126" s="10">
        <v>40</v>
      </c>
      <c r="H126" s="35">
        <f t="shared" si="4"/>
        <v>9.6666666666666661</v>
      </c>
      <c r="I126" s="15">
        <v>10</v>
      </c>
      <c r="J126" s="10">
        <v>40</v>
      </c>
      <c r="K126" s="35">
        <f t="shared" si="5"/>
        <v>10.666666666666666</v>
      </c>
      <c r="L126" s="37">
        <v>1</v>
      </c>
      <c r="N126">
        <v>9</v>
      </c>
      <c r="O126" t="s">
        <v>461</v>
      </c>
      <c r="P126">
        <f t="shared" si="6"/>
        <v>9</v>
      </c>
      <c r="Q126">
        <v>10</v>
      </c>
      <c r="R126" t="s">
        <v>461</v>
      </c>
      <c r="S126">
        <f t="shared" si="7"/>
        <v>10</v>
      </c>
    </row>
    <row r="127" spans="1:19" ht="15" x14ac:dyDescent="0.25">
      <c r="A127" s="17" t="s">
        <v>488</v>
      </c>
      <c r="B127" s="15" t="s">
        <v>381</v>
      </c>
      <c r="C127" t="s">
        <v>382</v>
      </c>
      <c r="D127" s="15" t="s">
        <v>384</v>
      </c>
      <c r="E127" t="s">
        <v>454</v>
      </c>
      <c r="F127" s="15">
        <v>9</v>
      </c>
      <c r="G127" s="10">
        <v>45</v>
      </c>
      <c r="H127" s="35">
        <f t="shared" si="4"/>
        <v>9.75</v>
      </c>
      <c r="I127" s="15">
        <v>10</v>
      </c>
      <c r="J127" s="10">
        <v>45</v>
      </c>
      <c r="K127" s="35">
        <f t="shared" si="5"/>
        <v>10.75</v>
      </c>
      <c r="L127" s="37">
        <v>2</v>
      </c>
      <c r="N127">
        <v>9</v>
      </c>
      <c r="O127" t="s">
        <v>461</v>
      </c>
      <c r="P127">
        <f t="shared" si="6"/>
        <v>9</v>
      </c>
      <c r="Q127">
        <v>10</v>
      </c>
      <c r="R127" t="s">
        <v>461</v>
      </c>
      <c r="S127">
        <f t="shared" si="7"/>
        <v>10</v>
      </c>
    </row>
    <row r="128" spans="1:19" ht="15" x14ac:dyDescent="0.25">
      <c r="A128" s="17" t="s">
        <v>488</v>
      </c>
      <c r="B128" s="15" t="s">
        <v>381</v>
      </c>
      <c r="C128" t="s">
        <v>382</v>
      </c>
      <c r="D128" s="15" t="s">
        <v>384</v>
      </c>
      <c r="E128" t="s">
        <v>454</v>
      </c>
      <c r="F128" s="15">
        <v>9</v>
      </c>
      <c r="G128" s="10">
        <v>50</v>
      </c>
      <c r="H128" s="35">
        <f t="shared" si="4"/>
        <v>9.8333333333333339</v>
      </c>
      <c r="I128" s="15">
        <v>10</v>
      </c>
      <c r="J128" s="10">
        <v>50</v>
      </c>
      <c r="K128" s="35">
        <f t="shared" si="5"/>
        <v>10.833333333333334</v>
      </c>
      <c r="L128" s="37">
        <v>1</v>
      </c>
      <c r="N128">
        <v>9</v>
      </c>
      <c r="O128" t="s">
        <v>461</v>
      </c>
      <c r="P128">
        <f t="shared" si="6"/>
        <v>9</v>
      </c>
      <c r="Q128">
        <v>10</v>
      </c>
      <c r="R128" t="s">
        <v>461</v>
      </c>
      <c r="S128">
        <f t="shared" si="7"/>
        <v>10</v>
      </c>
    </row>
    <row r="129" spans="1:19" ht="15" x14ac:dyDescent="0.25">
      <c r="A129" s="17" t="s">
        <v>488</v>
      </c>
      <c r="B129" s="15" t="s">
        <v>381</v>
      </c>
      <c r="C129" t="s">
        <v>382</v>
      </c>
      <c r="D129" s="15" t="s">
        <v>384</v>
      </c>
      <c r="E129" t="s">
        <v>454</v>
      </c>
      <c r="F129" s="15">
        <v>9</v>
      </c>
      <c r="G129" s="10">
        <v>55</v>
      </c>
      <c r="H129" s="35">
        <f t="shared" si="4"/>
        <v>9.9166666666666661</v>
      </c>
      <c r="I129" s="15">
        <v>10</v>
      </c>
      <c r="J129" s="10">
        <v>55</v>
      </c>
      <c r="K129" s="35">
        <f t="shared" si="5"/>
        <v>10.916666666666666</v>
      </c>
      <c r="L129" s="37">
        <v>1</v>
      </c>
      <c r="N129">
        <v>9</v>
      </c>
      <c r="O129" t="s">
        <v>461</v>
      </c>
      <c r="P129">
        <f t="shared" si="6"/>
        <v>9</v>
      </c>
      <c r="Q129">
        <v>10</v>
      </c>
      <c r="R129" t="s">
        <v>461</v>
      </c>
      <c r="S129">
        <f t="shared" si="7"/>
        <v>10</v>
      </c>
    </row>
    <row r="130" spans="1:19" ht="15" x14ac:dyDescent="0.25">
      <c r="A130" s="17" t="s">
        <v>488</v>
      </c>
      <c r="B130" s="15" t="s">
        <v>381</v>
      </c>
      <c r="C130" t="s">
        <v>382</v>
      </c>
      <c r="D130" s="15" t="s">
        <v>384</v>
      </c>
      <c r="E130" t="s">
        <v>454</v>
      </c>
      <c r="F130" s="15">
        <v>10</v>
      </c>
      <c r="G130" s="10">
        <v>10</v>
      </c>
      <c r="H130" s="35">
        <f t="shared" si="4"/>
        <v>10.166666666666666</v>
      </c>
      <c r="I130" s="15">
        <v>11</v>
      </c>
      <c r="J130" s="10">
        <v>10</v>
      </c>
      <c r="K130" s="35">
        <f t="shared" si="5"/>
        <v>11.166666666666666</v>
      </c>
      <c r="L130" s="37">
        <v>1</v>
      </c>
      <c r="N130">
        <v>10</v>
      </c>
      <c r="O130" t="s">
        <v>461</v>
      </c>
      <c r="P130">
        <f t="shared" si="6"/>
        <v>10</v>
      </c>
      <c r="Q130">
        <v>11</v>
      </c>
      <c r="R130" t="s">
        <v>461</v>
      </c>
      <c r="S130">
        <f t="shared" si="7"/>
        <v>11</v>
      </c>
    </row>
    <row r="131" spans="1:19" ht="15" x14ac:dyDescent="0.25">
      <c r="A131" s="17" t="s">
        <v>488</v>
      </c>
      <c r="B131" s="15" t="s">
        <v>381</v>
      </c>
      <c r="C131" t="s">
        <v>382</v>
      </c>
      <c r="D131" s="15" t="s">
        <v>384</v>
      </c>
      <c r="E131" t="s">
        <v>454</v>
      </c>
      <c r="F131" s="15">
        <v>10</v>
      </c>
      <c r="G131" s="10">
        <v>15</v>
      </c>
      <c r="H131" s="35">
        <f t="shared" si="4"/>
        <v>10.25</v>
      </c>
      <c r="I131" s="15">
        <v>11</v>
      </c>
      <c r="J131" s="10">
        <v>15</v>
      </c>
      <c r="K131" s="35">
        <f t="shared" si="5"/>
        <v>11.25</v>
      </c>
      <c r="L131" s="37">
        <v>1</v>
      </c>
      <c r="N131">
        <v>10</v>
      </c>
      <c r="O131" t="s">
        <v>461</v>
      </c>
      <c r="P131">
        <f t="shared" si="6"/>
        <v>10</v>
      </c>
      <c r="Q131">
        <v>11</v>
      </c>
      <c r="R131" t="s">
        <v>461</v>
      </c>
      <c r="S131">
        <f t="shared" si="7"/>
        <v>11</v>
      </c>
    </row>
    <row r="132" spans="1:19" ht="15" x14ac:dyDescent="0.25">
      <c r="A132" s="17" t="s">
        <v>488</v>
      </c>
      <c r="B132" s="15" t="s">
        <v>381</v>
      </c>
      <c r="C132" t="s">
        <v>382</v>
      </c>
      <c r="D132" s="15" t="s">
        <v>384</v>
      </c>
      <c r="E132" t="s">
        <v>454</v>
      </c>
      <c r="F132" s="15">
        <v>10</v>
      </c>
      <c r="G132" s="10">
        <v>20</v>
      </c>
      <c r="H132" s="35">
        <f t="shared" ref="H132:H195" si="8">F132+G132/60</f>
        <v>10.333333333333334</v>
      </c>
      <c r="I132" s="15">
        <v>11</v>
      </c>
      <c r="J132" s="10">
        <v>20</v>
      </c>
      <c r="K132" s="35">
        <f t="shared" ref="K132:K195" si="9">I132+J132/60</f>
        <v>11.333333333333334</v>
      </c>
      <c r="L132" s="37">
        <v>1</v>
      </c>
      <c r="N132">
        <v>10</v>
      </c>
      <c r="O132" t="s">
        <v>461</v>
      </c>
      <c r="P132">
        <f t="shared" ref="P132:P195" si="10">IF(AND(O132=$O$3,N132=12),0,IF(AND(O132=$O$4,N132=12),12,IF(O132=$O$3,N132,N132+12)))</f>
        <v>10</v>
      </c>
      <c r="Q132">
        <v>11</v>
      </c>
      <c r="R132" t="s">
        <v>461</v>
      </c>
      <c r="S132">
        <f t="shared" ref="S132:S195" si="11">IF(AND(R132=$O$3,Q132=12),0,IF(AND(R132=$O$4,Q132=12),12,IF(R132=$O$3,Q132,Q132+12)))</f>
        <v>11</v>
      </c>
    </row>
    <row r="133" spans="1:19" ht="15" x14ac:dyDescent="0.25">
      <c r="A133" s="17" t="s">
        <v>488</v>
      </c>
      <c r="B133" s="15" t="s">
        <v>381</v>
      </c>
      <c r="C133" t="s">
        <v>382</v>
      </c>
      <c r="D133" s="15" t="s">
        <v>384</v>
      </c>
      <c r="E133" t="s">
        <v>454</v>
      </c>
      <c r="F133" s="15">
        <v>10</v>
      </c>
      <c r="G133" s="10">
        <v>25</v>
      </c>
      <c r="H133" s="35">
        <f t="shared" si="8"/>
        <v>10.416666666666666</v>
      </c>
      <c r="I133" s="15">
        <v>11</v>
      </c>
      <c r="J133" s="10">
        <v>25</v>
      </c>
      <c r="K133" s="35">
        <f t="shared" si="9"/>
        <v>11.416666666666666</v>
      </c>
      <c r="L133" s="37">
        <v>1</v>
      </c>
      <c r="N133">
        <v>10</v>
      </c>
      <c r="O133" t="s">
        <v>461</v>
      </c>
      <c r="P133">
        <f t="shared" si="10"/>
        <v>10</v>
      </c>
      <c r="Q133">
        <v>11</v>
      </c>
      <c r="R133" t="s">
        <v>461</v>
      </c>
      <c r="S133">
        <f t="shared" si="11"/>
        <v>11</v>
      </c>
    </row>
    <row r="134" spans="1:19" ht="15" x14ac:dyDescent="0.25">
      <c r="A134" s="17" t="s">
        <v>488</v>
      </c>
      <c r="B134" s="15" t="s">
        <v>381</v>
      </c>
      <c r="C134" t="s">
        <v>382</v>
      </c>
      <c r="D134" s="15" t="s">
        <v>384</v>
      </c>
      <c r="E134" t="s">
        <v>454</v>
      </c>
      <c r="F134" s="15">
        <v>10</v>
      </c>
      <c r="G134" s="10">
        <v>45</v>
      </c>
      <c r="H134" s="35">
        <f t="shared" si="8"/>
        <v>10.75</v>
      </c>
      <c r="I134" s="15">
        <v>11</v>
      </c>
      <c r="J134" s="10">
        <v>45</v>
      </c>
      <c r="K134" s="35">
        <f t="shared" si="9"/>
        <v>11.75</v>
      </c>
      <c r="L134" s="37">
        <v>1</v>
      </c>
      <c r="N134">
        <v>10</v>
      </c>
      <c r="O134" t="s">
        <v>461</v>
      </c>
      <c r="P134">
        <f t="shared" si="10"/>
        <v>10</v>
      </c>
      <c r="Q134">
        <v>11</v>
      </c>
      <c r="R134" t="s">
        <v>461</v>
      </c>
      <c r="S134">
        <f t="shared" si="11"/>
        <v>11</v>
      </c>
    </row>
    <row r="135" spans="1:19" ht="15" x14ac:dyDescent="0.25">
      <c r="A135" s="17" t="s">
        <v>488</v>
      </c>
      <c r="B135" s="15" t="s">
        <v>381</v>
      </c>
      <c r="C135" t="s">
        <v>382</v>
      </c>
      <c r="D135" s="15" t="s">
        <v>384</v>
      </c>
      <c r="E135" t="s">
        <v>454</v>
      </c>
      <c r="F135" s="15">
        <v>11</v>
      </c>
      <c r="G135" s="10">
        <v>5</v>
      </c>
      <c r="H135" s="35">
        <f t="shared" si="8"/>
        <v>11.083333333333334</v>
      </c>
      <c r="I135" s="15">
        <v>12</v>
      </c>
      <c r="J135" s="10">
        <v>5</v>
      </c>
      <c r="K135" s="35">
        <f t="shared" si="9"/>
        <v>12.083333333333334</v>
      </c>
      <c r="L135" s="37">
        <v>1</v>
      </c>
      <c r="N135">
        <v>11</v>
      </c>
      <c r="O135" t="s">
        <v>461</v>
      </c>
      <c r="P135">
        <f t="shared" si="10"/>
        <v>11</v>
      </c>
      <c r="Q135">
        <v>12</v>
      </c>
      <c r="R135" t="s">
        <v>462</v>
      </c>
      <c r="S135">
        <f t="shared" si="11"/>
        <v>12</v>
      </c>
    </row>
    <row r="136" spans="1:19" ht="15" x14ac:dyDescent="0.25">
      <c r="A136" s="17" t="s">
        <v>488</v>
      </c>
      <c r="B136" s="15" t="s">
        <v>381</v>
      </c>
      <c r="C136" t="s">
        <v>382</v>
      </c>
      <c r="D136" s="15" t="s">
        <v>385</v>
      </c>
      <c r="E136" t="s">
        <v>454</v>
      </c>
      <c r="F136" s="15">
        <v>5</v>
      </c>
      <c r="G136" s="10">
        <v>50</v>
      </c>
      <c r="H136" s="35">
        <f t="shared" si="8"/>
        <v>5.833333333333333</v>
      </c>
      <c r="I136" s="15">
        <v>6</v>
      </c>
      <c r="J136" s="10">
        <v>50</v>
      </c>
      <c r="K136" s="35">
        <f t="shared" si="9"/>
        <v>6.833333333333333</v>
      </c>
      <c r="L136" s="37">
        <v>1</v>
      </c>
      <c r="N136">
        <v>5</v>
      </c>
      <c r="O136" t="s">
        <v>461</v>
      </c>
      <c r="P136">
        <f t="shared" si="10"/>
        <v>5</v>
      </c>
      <c r="Q136">
        <v>6</v>
      </c>
      <c r="R136" t="s">
        <v>461</v>
      </c>
      <c r="S136">
        <f t="shared" si="11"/>
        <v>6</v>
      </c>
    </row>
    <row r="137" spans="1:19" ht="15" x14ac:dyDescent="0.25">
      <c r="A137" s="17" t="s">
        <v>488</v>
      </c>
      <c r="B137" s="15" t="s">
        <v>381</v>
      </c>
      <c r="C137" t="s">
        <v>381</v>
      </c>
      <c r="D137" s="15" t="s">
        <v>386</v>
      </c>
      <c r="E137" t="s">
        <v>454</v>
      </c>
      <c r="F137" s="15">
        <v>3</v>
      </c>
      <c r="G137" s="10">
        <v>45</v>
      </c>
      <c r="H137" s="35">
        <f t="shared" si="8"/>
        <v>3.75</v>
      </c>
      <c r="I137" s="15">
        <v>5</v>
      </c>
      <c r="J137" s="10">
        <v>0</v>
      </c>
      <c r="K137" s="35">
        <f t="shared" si="9"/>
        <v>5</v>
      </c>
      <c r="L137" s="37">
        <v>162</v>
      </c>
      <c r="N137">
        <v>3</v>
      </c>
      <c r="O137" t="s">
        <v>461</v>
      </c>
      <c r="P137">
        <f t="shared" si="10"/>
        <v>3</v>
      </c>
      <c r="Q137">
        <v>5</v>
      </c>
      <c r="R137" t="s">
        <v>461</v>
      </c>
      <c r="S137">
        <f t="shared" si="11"/>
        <v>5</v>
      </c>
    </row>
    <row r="138" spans="1:19" ht="15" x14ac:dyDescent="0.25">
      <c r="A138" s="17" t="s">
        <v>488</v>
      </c>
      <c r="B138" s="15" t="s">
        <v>381</v>
      </c>
      <c r="C138" t="s">
        <v>381</v>
      </c>
      <c r="D138" s="15" t="s">
        <v>386</v>
      </c>
      <c r="E138" t="s">
        <v>454</v>
      </c>
      <c r="F138" s="15">
        <v>3</v>
      </c>
      <c r="G138" s="10">
        <v>50</v>
      </c>
      <c r="H138" s="35">
        <f t="shared" si="8"/>
        <v>3.8333333333333335</v>
      </c>
      <c r="I138" s="15">
        <v>5</v>
      </c>
      <c r="J138" s="10">
        <v>5</v>
      </c>
      <c r="K138" s="35">
        <f t="shared" si="9"/>
        <v>5.083333333333333</v>
      </c>
      <c r="L138" s="37">
        <v>27</v>
      </c>
      <c r="N138">
        <v>3</v>
      </c>
      <c r="O138" t="s">
        <v>461</v>
      </c>
      <c r="P138">
        <f t="shared" si="10"/>
        <v>3</v>
      </c>
      <c r="Q138">
        <v>5</v>
      </c>
      <c r="R138" t="s">
        <v>461</v>
      </c>
      <c r="S138">
        <f t="shared" si="11"/>
        <v>5</v>
      </c>
    </row>
    <row r="139" spans="1:19" ht="15" x14ac:dyDescent="0.25">
      <c r="A139" s="17" t="s">
        <v>488</v>
      </c>
      <c r="B139" s="15" t="s">
        <v>381</v>
      </c>
      <c r="C139" t="s">
        <v>381</v>
      </c>
      <c r="D139" s="15" t="s">
        <v>386</v>
      </c>
      <c r="E139" t="s">
        <v>454</v>
      </c>
      <c r="F139" s="15">
        <v>4</v>
      </c>
      <c r="G139" s="10">
        <v>5</v>
      </c>
      <c r="H139" s="35">
        <f t="shared" si="8"/>
        <v>4.083333333333333</v>
      </c>
      <c r="I139" s="15">
        <v>5</v>
      </c>
      <c r="J139" s="10">
        <v>20</v>
      </c>
      <c r="K139" s="35">
        <f t="shared" si="9"/>
        <v>5.333333333333333</v>
      </c>
      <c r="L139" s="37">
        <v>1</v>
      </c>
      <c r="N139">
        <v>4</v>
      </c>
      <c r="O139" t="s">
        <v>461</v>
      </c>
      <c r="P139">
        <f t="shared" si="10"/>
        <v>4</v>
      </c>
      <c r="Q139">
        <v>5</v>
      </c>
      <c r="R139" t="s">
        <v>461</v>
      </c>
      <c r="S139">
        <f t="shared" si="11"/>
        <v>5</v>
      </c>
    </row>
    <row r="140" spans="1:19" ht="15" x14ac:dyDescent="0.25">
      <c r="A140" s="17" t="s">
        <v>488</v>
      </c>
      <c r="B140" s="15" t="s">
        <v>381</v>
      </c>
      <c r="C140" t="s">
        <v>381</v>
      </c>
      <c r="D140" s="15" t="s">
        <v>386</v>
      </c>
      <c r="E140" t="s">
        <v>454</v>
      </c>
      <c r="F140" s="15">
        <v>4</v>
      </c>
      <c r="G140" s="10">
        <v>10</v>
      </c>
      <c r="H140" s="35">
        <f t="shared" si="8"/>
        <v>4.166666666666667</v>
      </c>
      <c r="I140" s="15">
        <v>5</v>
      </c>
      <c r="J140" s="10">
        <v>25</v>
      </c>
      <c r="K140" s="35">
        <f t="shared" si="9"/>
        <v>5.416666666666667</v>
      </c>
      <c r="L140" s="37">
        <v>69</v>
      </c>
      <c r="N140">
        <v>4</v>
      </c>
      <c r="O140" t="s">
        <v>461</v>
      </c>
      <c r="P140">
        <f t="shared" si="10"/>
        <v>4</v>
      </c>
      <c r="Q140">
        <v>5</v>
      </c>
      <c r="R140" t="s">
        <v>461</v>
      </c>
      <c r="S140">
        <f t="shared" si="11"/>
        <v>5</v>
      </c>
    </row>
    <row r="141" spans="1:19" ht="15" x14ac:dyDescent="0.25">
      <c r="A141" s="17" t="s">
        <v>488</v>
      </c>
      <c r="B141" s="15" t="s">
        <v>381</v>
      </c>
      <c r="C141" t="s">
        <v>381</v>
      </c>
      <c r="D141" s="15" t="s">
        <v>386</v>
      </c>
      <c r="E141" t="s">
        <v>454</v>
      </c>
      <c r="F141" s="15">
        <v>4</v>
      </c>
      <c r="G141" s="10">
        <v>20</v>
      </c>
      <c r="H141" s="35">
        <f t="shared" si="8"/>
        <v>4.333333333333333</v>
      </c>
      <c r="I141" s="15">
        <v>5</v>
      </c>
      <c r="J141" s="10">
        <v>35</v>
      </c>
      <c r="K141" s="35">
        <f t="shared" si="9"/>
        <v>5.583333333333333</v>
      </c>
      <c r="L141" s="37">
        <v>2</v>
      </c>
      <c r="N141">
        <v>4</v>
      </c>
      <c r="O141" t="s">
        <v>461</v>
      </c>
      <c r="P141">
        <f t="shared" si="10"/>
        <v>4</v>
      </c>
      <c r="Q141">
        <v>5</v>
      </c>
      <c r="R141" t="s">
        <v>461</v>
      </c>
      <c r="S141">
        <f t="shared" si="11"/>
        <v>5</v>
      </c>
    </row>
    <row r="142" spans="1:19" ht="15" x14ac:dyDescent="0.25">
      <c r="A142" s="17" t="s">
        <v>488</v>
      </c>
      <c r="B142" s="15" t="s">
        <v>381</v>
      </c>
      <c r="C142" t="s">
        <v>381</v>
      </c>
      <c r="D142" s="15" t="s">
        <v>386</v>
      </c>
      <c r="E142" t="s">
        <v>454</v>
      </c>
      <c r="F142" s="15">
        <v>4</v>
      </c>
      <c r="G142" s="10">
        <v>45</v>
      </c>
      <c r="H142" s="35">
        <f t="shared" si="8"/>
        <v>4.75</v>
      </c>
      <c r="I142" s="15">
        <v>6</v>
      </c>
      <c r="J142" s="10">
        <v>0</v>
      </c>
      <c r="K142" s="35">
        <f t="shared" si="9"/>
        <v>6</v>
      </c>
      <c r="L142" s="37">
        <v>1</v>
      </c>
      <c r="N142">
        <v>4</v>
      </c>
      <c r="O142" t="s">
        <v>461</v>
      </c>
      <c r="P142">
        <f t="shared" si="10"/>
        <v>4</v>
      </c>
      <c r="Q142">
        <v>6</v>
      </c>
      <c r="R142" t="s">
        <v>461</v>
      </c>
      <c r="S142">
        <f t="shared" si="11"/>
        <v>6</v>
      </c>
    </row>
    <row r="143" spans="1:19" ht="15" x14ac:dyDescent="0.25">
      <c r="A143" s="17" t="s">
        <v>488</v>
      </c>
      <c r="B143" s="15" t="s">
        <v>381</v>
      </c>
      <c r="C143" t="s">
        <v>381</v>
      </c>
      <c r="D143" s="15" t="s">
        <v>386</v>
      </c>
      <c r="E143" t="s">
        <v>454</v>
      </c>
      <c r="F143" s="15">
        <v>5</v>
      </c>
      <c r="G143" s="10">
        <v>5</v>
      </c>
      <c r="H143" s="35">
        <f t="shared" si="8"/>
        <v>5.083333333333333</v>
      </c>
      <c r="I143" s="15">
        <v>6</v>
      </c>
      <c r="J143" s="10">
        <v>20</v>
      </c>
      <c r="K143" s="35">
        <f t="shared" si="9"/>
        <v>6.333333333333333</v>
      </c>
      <c r="L143" s="37">
        <v>1</v>
      </c>
      <c r="N143">
        <v>5</v>
      </c>
      <c r="O143" t="s">
        <v>461</v>
      </c>
      <c r="P143">
        <f t="shared" si="10"/>
        <v>5</v>
      </c>
      <c r="Q143">
        <v>6</v>
      </c>
      <c r="R143" t="s">
        <v>461</v>
      </c>
      <c r="S143">
        <f t="shared" si="11"/>
        <v>6</v>
      </c>
    </row>
    <row r="144" spans="1:19" ht="15" x14ac:dyDescent="0.25">
      <c r="A144" s="17" t="s">
        <v>488</v>
      </c>
      <c r="B144" s="15" t="s">
        <v>381</v>
      </c>
      <c r="C144" t="s">
        <v>381</v>
      </c>
      <c r="D144" s="15" t="s">
        <v>386</v>
      </c>
      <c r="E144" t="s">
        <v>454</v>
      </c>
      <c r="F144" s="15">
        <v>5</v>
      </c>
      <c r="G144" s="10">
        <v>10</v>
      </c>
      <c r="H144" s="35">
        <f t="shared" si="8"/>
        <v>5.166666666666667</v>
      </c>
      <c r="I144" s="15">
        <v>6</v>
      </c>
      <c r="J144" s="10">
        <v>25</v>
      </c>
      <c r="K144" s="35">
        <f t="shared" si="9"/>
        <v>6.416666666666667</v>
      </c>
      <c r="L144" s="37">
        <v>1</v>
      </c>
      <c r="N144">
        <v>5</v>
      </c>
      <c r="O144" t="s">
        <v>461</v>
      </c>
      <c r="P144">
        <f t="shared" si="10"/>
        <v>5</v>
      </c>
      <c r="Q144">
        <v>6</v>
      </c>
      <c r="R144" t="s">
        <v>461</v>
      </c>
      <c r="S144">
        <f t="shared" si="11"/>
        <v>6</v>
      </c>
    </row>
    <row r="145" spans="1:19" ht="15" x14ac:dyDescent="0.25">
      <c r="A145" s="17" t="s">
        <v>488</v>
      </c>
      <c r="B145" s="15" t="s">
        <v>381</v>
      </c>
      <c r="C145" t="s">
        <v>381</v>
      </c>
      <c r="D145" s="15" t="s">
        <v>386</v>
      </c>
      <c r="E145" t="s">
        <v>454</v>
      </c>
      <c r="F145" s="15">
        <v>5</v>
      </c>
      <c r="G145" s="10">
        <v>30</v>
      </c>
      <c r="H145" s="35">
        <f t="shared" si="8"/>
        <v>5.5</v>
      </c>
      <c r="I145" s="15">
        <v>6</v>
      </c>
      <c r="J145" s="10">
        <v>45</v>
      </c>
      <c r="K145" s="35">
        <f t="shared" si="9"/>
        <v>6.75</v>
      </c>
      <c r="L145" s="37">
        <v>1</v>
      </c>
      <c r="N145">
        <v>5</v>
      </c>
      <c r="O145" t="s">
        <v>461</v>
      </c>
      <c r="P145">
        <f t="shared" si="10"/>
        <v>5</v>
      </c>
      <c r="Q145">
        <v>6</v>
      </c>
      <c r="R145" t="s">
        <v>461</v>
      </c>
      <c r="S145">
        <f t="shared" si="11"/>
        <v>6</v>
      </c>
    </row>
    <row r="146" spans="1:19" ht="15" x14ac:dyDescent="0.25">
      <c r="A146" s="17" t="s">
        <v>488</v>
      </c>
      <c r="B146" s="15" t="s">
        <v>381</v>
      </c>
      <c r="C146" t="s">
        <v>381</v>
      </c>
      <c r="D146" s="15" t="s">
        <v>386</v>
      </c>
      <c r="E146" t="s">
        <v>454</v>
      </c>
      <c r="F146" s="15">
        <v>5</v>
      </c>
      <c r="G146" s="10">
        <v>35</v>
      </c>
      <c r="H146" s="35">
        <f t="shared" si="8"/>
        <v>5.583333333333333</v>
      </c>
      <c r="I146" s="15">
        <v>6</v>
      </c>
      <c r="J146" s="10">
        <v>50</v>
      </c>
      <c r="K146" s="35">
        <f t="shared" si="9"/>
        <v>6.833333333333333</v>
      </c>
      <c r="L146" s="37">
        <v>1</v>
      </c>
      <c r="N146">
        <v>5</v>
      </c>
      <c r="O146" t="s">
        <v>461</v>
      </c>
      <c r="P146">
        <f t="shared" si="10"/>
        <v>5</v>
      </c>
      <c r="Q146">
        <v>6</v>
      </c>
      <c r="R146" t="s">
        <v>461</v>
      </c>
      <c r="S146">
        <f t="shared" si="11"/>
        <v>6</v>
      </c>
    </row>
    <row r="147" spans="1:19" ht="15" x14ac:dyDescent="0.25">
      <c r="A147" s="17" t="s">
        <v>488</v>
      </c>
      <c r="B147" s="15" t="s">
        <v>381</v>
      </c>
      <c r="C147" t="s">
        <v>381</v>
      </c>
      <c r="D147" s="15" t="s">
        <v>386</v>
      </c>
      <c r="E147" t="s">
        <v>454</v>
      </c>
      <c r="F147" s="15">
        <v>5</v>
      </c>
      <c r="G147" s="10">
        <v>45</v>
      </c>
      <c r="H147" s="35">
        <f t="shared" si="8"/>
        <v>5.75</v>
      </c>
      <c r="I147" s="15">
        <v>7</v>
      </c>
      <c r="J147" s="10">
        <v>0</v>
      </c>
      <c r="K147" s="35">
        <f t="shared" si="9"/>
        <v>7</v>
      </c>
      <c r="L147" s="37">
        <v>1</v>
      </c>
      <c r="N147">
        <v>5</v>
      </c>
      <c r="O147" t="s">
        <v>461</v>
      </c>
      <c r="P147">
        <f t="shared" si="10"/>
        <v>5</v>
      </c>
      <c r="Q147">
        <v>7</v>
      </c>
      <c r="R147" t="s">
        <v>461</v>
      </c>
      <c r="S147">
        <f t="shared" si="11"/>
        <v>7</v>
      </c>
    </row>
    <row r="148" spans="1:19" ht="15" x14ac:dyDescent="0.25">
      <c r="A148" s="17" t="s">
        <v>488</v>
      </c>
      <c r="B148" s="15" t="s">
        <v>381</v>
      </c>
      <c r="C148" t="s">
        <v>381</v>
      </c>
      <c r="D148" s="15" t="s">
        <v>386</v>
      </c>
      <c r="E148" t="s">
        <v>454</v>
      </c>
      <c r="F148" s="15">
        <v>5</v>
      </c>
      <c r="G148" s="10">
        <v>50</v>
      </c>
      <c r="H148" s="35">
        <f t="shared" si="8"/>
        <v>5.833333333333333</v>
      </c>
      <c r="I148" s="15">
        <v>7</v>
      </c>
      <c r="J148" s="10">
        <v>5</v>
      </c>
      <c r="K148" s="35">
        <f t="shared" si="9"/>
        <v>7.083333333333333</v>
      </c>
      <c r="L148" s="37">
        <v>1</v>
      </c>
      <c r="N148">
        <v>5</v>
      </c>
      <c r="O148" t="s">
        <v>461</v>
      </c>
      <c r="P148">
        <f t="shared" si="10"/>
        <v>5</v>
      </c>
      <c r="Q148">
        <v>7</v>
      </c>
      <c r="R148" t="s">
        <v>461</v>
      </c>
      <c r="S148">
        <f t="shared" si="11"/>
        <v>7</v>
      </c>
    </row>
    <row r="149" spans="1:19" ht="15" x14ac:dyDescent="0.25">
      <c r="A149" s="17" t="s">
        <v>488</v>
      </c>
      <c r="B149" s="15" t="s">
        <v>381</v>
      </c>
      <c r="C149" t="s">
        <v>381</v>
      </c>
      <c r="D149" s="15" t="s">
        <v>386</v>
      </c>
      <c r="E149" t="s">
        <v>454</v>
      </c>
      <c r="F149" s="15">
        <v>6</v>
      </c>
      <c r="G149" s="10">
        <v>0</v>
      </c>
      <c r="H149" s="35">
        <f t="shared" si="8"/>
        <v>6</v>
      </c>
      <c r="I149" s="15">
        <v>7</v>
      </c>
      <c r="J149" s="10">
        <v>15</v>
      </c>
      <c r="K149" s="35">
        <f t="shared" si="9"/>
        <v>7.25</v>
      </c>
      <c r="L149" s="37">
        <v>1</v>
      </c>
      <c r="N149">
        <v>6</v>
      </c>
      <c r="O149" t="s">
        <v>461</v>
      </c>
      <c r="P149">
        <f t="shared" si="10"/>
        <v>6</v>
      </c>
      <c r="Q149">
        <v>7</v>
      </c>
      <c r="R149" t="s">
        <v>461</v>
      </c>
      <c r="S149">
        <f t="shared" si="11"/>
        <v>7</v>
      </c>
    </row>
    <row r="150" spans="1:19" ht="15" x14ac:dyDescent="0.25">
      <c r="A150" s="17" t="s">
        <v>488</v>
      </c>
      <c r="B150" s="15" t="s">
        <v>381</v>
      </c>
      <c r="C150" t="s">
        <v>381</v>
      </c>
      <c r="D150" s="15" t="s">
        <v>386</v>
      </c>
      <c r="E150" t="s">
        <v>454</v>
      </c>
      <c r="F150" s="15">
        <v>7</v>
      </c>
      <c r="G150" s="10">
        <v>45</v>
      </c>
      <c r="H150" s="35">
        <f t="shared" si="8"/>
        <v>7.75</v>
      </c>
      <c r="I150" s="15">
        <v>9</v>
      </c>
      <c r="J150" s="10">
        <v>0</v>
      </c>
      <c r="K150" s="35">
        <f t="shared" si="9"/>
        <v>9</v>
      </c>
      <c r="L150" s="37">
        <v>1</v>
      </c>
      <c r="N150">
        <v>7</v>
      </c>
      <c r="O150" t="s">
        <v>461</v>
      </c>
      <c r="P150">
        <f t="shared" si="10"/>
        <v>7</v>
      </c>
      <c r="Q150">
        <v>9</v>
      </c>
      <c r="R150" t="s">
        <v>461</v>
      </c>
      <c r="S150">
        <f t="shared" si="11"/>
        <v>9</v>
      </c>
    </row>
    <row r="151" spans="1:19" ht="15" x14ac:dyDescent="0.25">
      <c r="A151" s="17" t="s">
        <v>488</v>
      </c>
      <c r="B151" s="15" t="s">
        <v>381</v>
      </c>
      <c r="C151" t="s">
        <v>381</v>
      </c>
      <c r="D151" s="15" t="s">
        <v>387</v>
      </c>
      <c r="E151" t="s">
        <v>454</v>
      </c>
      <c r="F151" s="15">
        <v>2</v>
      </c>
      <c r="G151" s="10">
        <v>0</v>
      </c>
      <c r="H151" s="35">
        <f t="shared" si="8"/>
        <v>2</v>
      </c>
      <c r="I151" s="15">
        <v>3</v>
      </c>
      <c r="J151" s="10">
        <v>15</v>
      </c>
      <c r="K151" s="35">
        <f t="shared" si="9"/>
        <v>3.25</v>
      </c>
      <c r="L151" s="37">
        <v>1</v>
      </c>
      <c r="N151">
        <v>2</v>
      </c>
      <c r="O151" t="s">
        <v>461</v>
      </c>
      <c r="P151">
        <f t="shared" si="10"/>
        <v>2</v>
      </c>
      <c r="Q151">
        <v>3</v>
      </c>
      <c r="R151" t="s">
        <v>461</v>
      </c>
      <c r="S151">
        <f t="shared" si="11"/>
        <v>3</v>
      </c>
    </row>
    <row r="152" spans="1:19" ht="15" x14ac:dyDescent="0.25">
      <c r="A152" s="17" t="s">
        <v>488</v>
      </c>
      <c r="B152" s="15" t="s">
        <v>381</v>
      </c>
      <c r="C152" t="s">
        <v>381</v>
      </c>
      <c r="D152" s="15" t="s">
        <v>387</v>
      </c>
      <c r="E152" t="s">
        <v>454</v>
      </c>
      <c r="F152" s="15">
        <v>6</v>
      </c>
      <c r="G152" s="10">
        <v>40</v>
      </c>
      <c r="H152" s="35">
        <f t="shared" si="8"/>
        <v>6.666666666666667</v>
      </c>
      <c r="I152" s="15">
        <v>7</v>
      </c>
      <c r="J152" s="10">
        <v>55</v>
      </c>
      <c r="K152" s="35">
        <f t="shared" si="9"/>
        <v>7.916666666666667</v>
      </c>
      <c r="L152" s="37">
        <v>1</v>
      </c>
      <c r="N152">
        <v>6</v>
      </c>
      <c r="O152" t="s">
        <v>461</v>
      </c>
      <c r="P152">
        <f t="shared" si="10"/>
        <v>6</v>
      </c>
      <c r="Q152">
        <v>7</v>
      </c>
      <c r="R152" t="s">
        <v>461</v>
      </c>
      <c r="S152">
        <f t="shared" si="11"/>
        <v>7</v>
      </c>
    </row>
    <row r="153" spans="1:19" ht="15" x14ac:dyDescent="0.25">
      <c r="A153" s="17" t="s">
        <v>488</v>
      </c>
      <c r="B153" s="15" t="s">
        <v>381</v>
      </c>
      <c r="C153" t="s">
        <v>381</v>
      </c>
      <c r="D153" s="15" t="s">
        <v>387</v>
      </c>
      <c r="E153" t="s">
        <v>454</v>
      </c>
      <c r="F153" s="15">
        <v>6</v>
      </c>
      <c r="G153" s="10">
        <v>50</v>
      </c>
      <c r="H153" s="35">
        <f t="shared" si="8"/>
        <v>6.833333333333333</v>
      </c>
      <c r="I153" s="15">
        <v>8</v>
      </c>
      <c r="J153" s="10">
        <v>5</v>
      </c>
      <c r="K153" s="35">
        <f t="shared" si="9"/>
        <v>8.0833333333333339</v>
      </c>
      <c r="L153" s="37">
        <v>150</v>
      </c>
      <c r="N153">
        <v>6</v>
      </c>
      <c r="O153" t="s">
        <v>461</v>
      </c>
      <c r="P153">
        <f t="shared" si="10"/>
        <v>6</v>
      </c>
      <c r="Q153">
        <v>8</v>
      </c>
      <c r="R153" t="s">
        <v>461</v>
      </c>
      <c r="S153">
        <f t="shared" si="11"/>
        <v>8</v>
      </c>
    </row>
    <row r="154" spans="1:19" ht="15" x14ac:dyDescent="0.25">
      <c r="A154" s="17" t="s">
        <v>488</v>
      </c>
      <c r="B154" s="15" t="s">
        <v>381</v>
      </c>
      <c r="C154" t="s">
        <v>381</v>
      </c>
      <c r="D154" s="15" t="s">
        <v>387</v>
      </c>
      <c r="E154" t="s">
        <v>454</v>
      </c>
      <c r="F154" s="15">
        <v>6</v>
      </c>
      <c r="G154" s="10">
        <v>55</v>
      </c>
      <c r="H154" s="35">
        <f t="shared" si="8"/>
        <v>6.916666666666667</v>
      </c>
      <c r="I154" s="15">
        <v>8</v>
      </c>
      <c r="J154" s="10">
        <v>10</v>
      </c>
      <c r="K154" s="35">
        <f t="shared" si="9"/>
        <v>8.1666666666666661</v>
      </c>
      <c r="L154" s="37">
        <v>60</v>
      </c>
      <c r="N154">
        <v>6</v>
      </c>
      <c r="O154" t="s">
        <v>461</v>
      </c>
      <c r="P154">
        <f t="shared" si="10"/>
        <v>6</v>
      </c>
      <c r="Q154">
        <v>8</v>
      </c>
      <c r="R154" t="s">
        <v>461</v>
      </c>
      <c r="S154">
        <f t="shared" si="11"/>
        <v>8</v>
      </c>
    </row>
    <row r="155" spans="1:19" ht="15" x14ac:dyDescent="0.25">
      <c r="A155" s="17" t="s">
        <v>488</v>
      </c>
      <c r="B155" s="15" t="s">
        <v>381</v>
      </c>
      <c r="C155" t="s">
        <v>381</v>
      </c>
      <c r="D155" s="15" t="s">
        <v>387</v>
      </c>
      <c r="E155" t="s">
        <v>454</v>
      </c>
      <c r="F155" s="15">
        <v>7</v>
      </c>
      <c r="G155" s="10">
        <v>10</v>
      </c>
      <c r="H155" s="35">
        <f t="shared" si="8"/>
        <v>7.166666666666667</v>
      </c>
      <c r="I155" s="15">
        <v>8</v>
      </c>
      <c r="J155" s="10">
        <v>25</v>
      </c>
      <c r="K155" s="35">
        <f t="shared" si="9"/>
        <v>8.4166666666666661</v>
      </c>
      <c r="L155" s="37">
        <v>1</v>
      </c>
      <c r="N155">
        <v>7</v>
      </c>
      <c r="O155" t="s">
        <v>461</v>
      </c>
      <c r="P155">
        <f t="shared" si="10"/>
        <v>7</v>
      </c>
      <c r="Q155">
        <v>8</v>
      </c>
      <c r="R155" t="s">
        <v>461</v>
      </c>
      <c r="S155">
        <f t="shared" si="11"/>
        <v>8</v>
      </c>
    </row>
    <row r="156" spans="1:19" ht="15" x14ac:dyDescent="0.25">
      <c r="A156" s="17" t="s">
        <v>488</v>
      </c>
      <c r="B156" s="15" t="s">
        <v>381</v>
      </c>
      <c r="C156" t="s">
        <v>381</v>
      </c>
      <c r="D156" s="15" t="s">
        <v>387</v>
      </c>
      <c r="E156" t="s">
        <v>454</v>
      </c>
      <c r="F156" s="15">
        <v>7</v>
      </c>
      <c r="G156" s="10">
        <v>15</v>
      </c>
      <c r="H156" s="35">
        <f t="shared" si="8"/>
        <v>7.25</v>
      </c>
      <c r="I156" s="15">
        <v>8</v>
      </c>
      <c r="J156" s="10">
        <v>30</v>
      </c>
      <c r="K156" s="35">
        <f t="shared" si="9"/>
        <v>8.5</v>
      </c>
      <c r="L156" s="37">
        <v>68</v>
      </c>
      <c r="N156">
        <v>7</v>
      </c>
      <c r="O156" t="s">
        <v>461</v>
      </c>
      <c r="P156">
        <f t="shared" si="10"/>
        <v>7</v>
      </c>
      <c r="Q156">
        <v>8</v>
      </c>
      <c r="R156" t="s">
        <v>461</v>
      </c>
      <c r="S156">
        <f t="shared" si="11"/>
        <v>8</v>
      </c>
    </row>
    <row r="157" spans="1:19" ht="15" x14ac:dyDescent="0.25">
      <c r="A157" s="17" t="s">
        <v>488</v>
      </c>
      <c r="B157" s="15" t="s">
        <v>381</v>
      </c>
      <c r="C157" t="s">
        <v>381</v>
      </c>
      <c r="D157" s="15" t="s">
        <v>387</v>
      </c>
      <c r="E157" t="s">
        <v>454</v>
      </c>
      <c r="F157" s="15">
        <v>7</v>
      </c>
      <c r="G157" s="10">
        <v>25</v>
      </c>
      <c r="H157" s="35">
        <f t="shared" si="8"/>
        <v>7.416666666666667</v>
      </c>
      <c r="I157" s="15">
        <v>8</v>
      </c>
      <c r="J157" s="10">
        <v>40</v>
      </c>
      <c r="K157" s="35">
        <f t="shared" si="9"/>
        <v>8.6666666666666661</v>
      </c>
      <c r="L157" s="37">
        <v>2</v>
      </c>
      <c r="N157">
        <v>7</v>
      </c>
      <c r="O157" t="s">
        <v>461</v>
      </c>
      <c r="P157">
        <f t="shared" si="10"/>
        <v>7</v>
      </c>
      <c r="Q157">
        <v>8</v>
      </c>
      <c r="R157" t="s">
        <v>461</v>
      </c>
      <c r="S157">
        <f t="shared" si="11"/>
        <v>8</v>
      </c>
    </row>
    <row r="158" spans="1:19" ht="15" x14ac:dyDescent="0.25">
      <c r="A158" s="17" t="s">
        <v>488</v>
      </c>
      <c r="B158" s="15" t="s">
        <v>381</v>
      </c>
      <c r="C158" t="s">
        <v>381</v>
      </c>
      <c r="D158" s="15" t="s">
        <v>387</v>
      </c>
      <c r="E158" t="s">
        <v>454</v>
      </c>
      <c r="F158" s="15">
        <v>7</v>
      </c>
      <c r="G158" s="10">
        <v>40</v>
      </c>
      <c r="H158" s="35">
        <f t="shared" si="8"/>
        <v>7.666666666666667</v>
      </c>
      <c r="I158" s="15">
        <v>8</v>
      </c>
      <c r="J158" s="10">
        <v>55</v>
      </c>
      <c r="K158" s="35">
        <f t="shared" si="9"/>
        <v>8.9166666666666661</v>
      </c>
      <c r="L158" s="37">
        <v>1</v>
      </c>
      <c r="N158">
        <v>7</v>
      </c>
      <c r="O158" t="s">
        <v>461</v>
      </c>
      <c r="P158">
        <f t="shared" si="10"/>
        <v>7</v>
      </c>
      <c r="Q158">
        <v>8</v>
      </c>
      <c r="R158" t="s">
        <v>461</v>
      </c>
      <c r="S158">
        <f t="shared" si="11"/>
        <v>8</v>
      </c>
    </row>
    <row r="159" spans="1:19" ht="15" x14ac:dyDescent="0.25">
      <c r="A159" s="17" t="s">
        <v>488</v>
      </c>
      <c r="B159" s="15" t="s">
        <v>381</v>
      </c>
      <c r="C159" t="s">
        <v>381</v>
      </c>
      <c r="D159" s="15" t="s">
        <v>387</v>
      </c>
      <c r="E159" t="s">
        <v>454</v>
      </c>
      <c r="F159" s="15">
        <v>7</v>
      </c>
      <c r="G159" s="10">
        <v>50</v>
      </c>
      <c r="H159" s="35">
        <f t="shared" si="8"/>
        <v>7.833333333333333</v>
      </c>
      <c r="I159" s="15">
        <v>9</v>
      </c>
      <c r="J159" s="10">
        <v>5</v>
      </c>
      <c r="K159" s="35">
        <f t="shared" si="9"/>
        <v>9.0833333333333339</v>
      </c>
      <c r="L159" s="37">
        <v>2</v>
      </c>
      <c r="N159">
        <v>7</v>
      </c>
      <c r="O159" t="s">
        <v>461</v>
      </c>
      <c r="P159">
        <f t="shared" si="10"/>
        <v>7</v>
      </c>
      <c r="Q159">
        <v>9</v>
      </c>
      <c r="R159" t="s">
        <v>461</v>
      </c>
      <c r="S159">
        <f t="shared" si="11"/>
        <v>9</v>
      </c>
    </row>
    <row r="160" spans="1:19" ht="15" x14ac:dyDescent="0.25">
      <c r="A160" s="17" t="s">
        <v>488</v>
      </c>
      <c r="B160" s="15" t="s">
        <v>381</v>
      </c>
      <c r="C160" t="s">
        <v>381</v>
      </c>
      <c r="D160" s="15" t="s">
        <v>387</v>
      </c>
      <c r="E160" t="s">
        <v>454</v>
      </c>
      <c r="F160" s="15">
        <v>8</v>
      </c>
      <c r="G160" s="10">
        <v>0</v>
      </c>
      <c r="H160" s="35">
        <f t="shared" si="8"/>
        <v>8</v>
      </c>
      <c r="I160" s="15">
        <v>9</v>
      </c>
      <c r="J160" s="10">
        <v>15</v>
      </c>
      <c r="K160" s="35">
        <f t="shared" si="9"/>
        <v>9.25</v>
      </c>
      <c r="L160" s="37">
        <v>2</v>
      </c>
      <c r="N160">
        <v>8</v>
      </c>
      <c r="O160" t="s">
        <v>461</v>
      </c>
      <c r="P160">
        <f t="shared" si="10"/>
        <v>8</v>
      </c>
      <c r="Q160">
        <v>9</v>
      </c>
      <c r="R160" t="s">
        <v>461</v>
      </c>
      <c r="S160">
        <f t="shared" si="11"/>
        <v>9</v>
      </c>
    </row>
    <row r="161" spans="1:19" ht="15" x14ac:dyDescent="0.25">
      <c r="A161" s="17" t="s">
        <v>488</v>
      </c>
      <c r="B161" s="15" t="s">
        <v>381</v>
      </c>
      <c r="C161" t="s">
        <v>381</v>
      </c>
      <c r="D161" s="15" t="s">
        <v>387</v>
      </c>
      <c r="E161" t="s">
        <v>454</v>
      </c>
      <c r="F161" s="15">
        <v>8</v>
      </c>
      <c r="G161" s="10">
        <v>5</v>
      </c>
      <c r="H161" s="35">
        <f t="shared" si="8"/>
        <v>8.0833333333333339</v>
      </c>
      <c r="I161" s="15">
        <v>9</v>
      </c>
      <c r="J161" s="10">
        <v>20</v>
      </c>
      <c r="K161" s="35">
        <f t="shared" si="9"/>
        <v>9.3333333333333339</v>
      </c>
      <c r="L161" s="37">
        <v>1</v>
      </c>
      <c r="N161">
        <v>8</v>
      </c>
      <c r="O161" t="s">
        <v>461</v>
      </c>
      <c r="P161">
        <f t="shared" si="10"/>
        <v>8</v>
      </c>
      <c r="Q161">
        <v>9</v>
      </c>
      <c r="R161" t="s">
        <v>461</v>
      </c>
      <c r="S161">
        <f t="shared" si="11"/>
        <v>9</v>
      </c>
    </row>
    <row r="162" spans="1:19" ht="15" x14ac:dyDescent="0.25">
      <c r="A162" s="17" t="s">
        <v>488</v>
      </c>
      <c r="B162" s="15" t="s">
        <v>381</v>
      </c>
      <c r="C162" t="s">
        <v>381</v>
      </c>
      <c r="D162" s="15" t="s">
        <v>387</v>
      </c>
      <c r="E162" t="s">
        <v>454</v>
      </c>
      <c r="F162" s="15">
        <v>8</v>
      </c>
      <c r="G162" s="10">
        <v>10</v>
      </c>
      <c r="H162" s="35">
        <f t="shared" si="8"/>
        <v>8.1666666666666661</v>
      </c>
      <c r="I162" s="15">
        <v>9</v>
      </c>
      <c r="J162" s="10">
        <v>25</v>
      </c>
      <c r="K162" s="35">
        <f t="shared" si="9"/>
        <v>9.4166666666666661</v>
      </c>
      <c r="L162" s="37">
        <v>1</v>
      </c>
      <c r="N162">
        <v>8</v>
      </c>
      <c r="O162" t="s">
        <v>461</v>
      </c>
      <c r="P162">
        <f t="shared" si="10"/>
        <v>8</v>
      </c>
      <c r="Q162">
        <v>9</v>
      </c>
      <c r="R162" t="s">
        <v>461</v>
      </c>
      <c r="S162">
        <f t="shared" si="11"/>
        <v>9</v>
      </c>
    </row>
    <row r="163" spans="1:19" ht="15" x14ac:dyDescent="0.25">
      <c r="A163" s="17" t="s">
        <v>488</v>
      </c>
      <c r="B163" s="15" t="s">
        <v>381</v>
      </c>
      <c r="C163" t="s">
        <v>381</v>
      </c>
      <c r="D163" s="15" t="s">
        <v>387</v>
      </c>
      <c r="E163" t="s">
        <v>454</v>
      </c>
      <c r="F163" s="15">
        <v>8</v>
      </c>
      <c r="G163" s="10">
        <v>15</v>
      </c>
      <c r="H163" s="35">
        <f t="shared" si="8"/>
        <v>8.25</v>
      </c>
      <c r="I163" s="15">
        <v>9</v>
      </c>
      <c r="J163" s="10">
        <v>30</v>
      </c>
      <c r="K163" s="35">
        <f t="shared" si="9"/>
        <v>9.5</v>
      </c>
      <c r="L163" s="37">
        <v>1</v>
      </c>
      <c r="N163">
        <v>8</v>
      </c>
      <c r="O163" t="s">
        <v>461</v>
      </c>
      <c r="P163">
        <f t="shared" si="10"/>
        <v>8</v>
      </c>
      <c r="Q163">
        <v>9</v>
      </c>
      <c r="R163" t="s">
        <v>461</v>
      </c>
      <c r="S163">
        <f t="shared" si="11"/>
        <v>9</v>
      </c>
    </row>
    <row r="164" spans="1:19" ht="15" x14ac:dyDescent="0.25">
      <c r="A164" s="17" t="s">
        <v>488</v>
      </c>
      <c r="B164" s="15" t="s">
        <v>381</v>
      </c>
      <c r="C164" t="s">
        <v>381</v>
      </c>
      <c r="D164" s="15" t="s">
        <v>387</v>
      </c>
      <c r="E164" t="s">
        <v>454</v>
      </c>
      <c r="F164" s="15">
        <v>8</v>
      </c>
      <c r="G164" s="10">
        <v>20</v>
      </c>
      <c r="H164" s="35">
        <f t="shared" si="8"/>
        <v>8.3333333333333339</v>
      </c>
      <c r="I164" s="15">
        <v>9</v>
      </c>
      <c r="J164" s="10">
        <v>35</v>
      </c>
      <c r="K164" s="35">
        <f t="shared" si="9"/>
        <v>9.5833333333333339</v>
      </c>
      <c r="L164" s="37">
        <v>1</v>
      </c>
      <c r="N164">
        <v>8</v>
      </c>
      <c r="O164" t="s">
        <v>461</v>
      </c>
      <c r="P164">
        <f t="shared" si="10"/>
        <v>8</v>
      </c>
      <c r="Q164">
        <v>9</v>
      </c>
      <c r="R164" t="s">
        <v>461</v>
      </c>
      <c r="S164">
        <f t="shared" si="11"/>
        <v>9</v>
      </c>
    </row>
    <row r="165" spans="1:19" ht="15" x14ac:dyDescent="0.25">
      <c r="A165" s="17" t="s">
        <v>488</v>
      </c>
      <c r="B165" s="15" t="s">
        <v>381</v>
      </c>
      <c r="C165" t="s">
        <v>381</v>
      </c>
      <c r="D165" s="15" t="s">
        <v>387</v>
      </c>
      <c r="E165" t="s">
        <v>454</v>
      </c>
      <c r="F165" s="15">
        <v>8</v>
      </c>
      <c r="G165" s="10">
        <v>35</v>
      </c>
      <c r="H165" s="35">
        <f t="shared" si="8"/>
        <v>8.5833333333333339</v>
      </c>
      <c r="I165" s="15">
        <v>9</v>
      </c>
      <c r="J165" s="10">
        <v>50</v>
      </c>
      <c r="K165" s="35">
        <f t="shared" si="9"/>
        <v>9.8333333333333339</v>
      </c>
      <c r="L165" s="37">
        <v>1</v>
      </c>
      <c r="N165">
        <v>8</v>
      </c>
      <c r="O165" t="s">
        <v>461</v>
      </c>
      <c r="P165">
        <f t="shared" si="10"/>
        <v>8</v>
      </c>
      <c r="Q165">
        <v>9</v>
      </c>
      <c r="R165" t="s">
        <v>461</v>
      </c>
      <c r="S165">
        <f t="shared" si="11"/>
        <v>9</v>
      </c>
    </row>
    <row r="166" spans="1:19" ht="15" x14ac:dyDescent="0.25">
      <c r="A166" s="17" t="s">
        <v>488</v>
      </c>
      <c r="B166" s="15" t="s">
        <v>381</v>
      </c>
      <c r="C166" t="s">
        <v>381</v>
      </c>
      <c r="D166" s="15" t="s">
        <v>387</v>
      </c>
      <c r="E166" t="s">
        <v>454</v>
      </c>
      <c r="F166" s="15">
        <v>8</v>
      </c>
      <c r="G166" s="10">
        <v>40</v>
      </c>
      <c r="H166" s="35">
        <f t="shared" si="8"/>
        <v>8.6666666666666661</v>
      </c>
      <c r="I166" s="15">
        <v>9</v>
      </c>
      <c r="J166" s="10">
        <v>55</v>
      </c>
      <c r="K166" s="35">
        <f t="shared" si="9"/>
        <v>9.9166666666666661</v>
      </c>
      <c r="L166" s="37">
        <v>1</v>
      </c>
      <c r="N166">
        <v>8</v>
      </c>
      <c r="O166" t="s">
        <v>461</v>
      </c>
      <c r="P166">
        <f t="shared" si="10"/>
        <v>8</v>
      </c>
      <c r="Q166">
        <v>9</v>
      </c>
      <c r="R166" t="s">
        <v>461</v>
      </c>
      <c r="S166">
        <f t="shared" si="11"/>
        <v>9</v>
      </c>
    </row>
    <row r="167" spans="1:19" ht="15" x14ac:dyDescent="0.25">
      <c r="A167" s="17" t="s">
        <v>488</v>
      </c>
      <c r="B167" s="15" t="s">
        <v>381</v>
      </c>
      <c r="C167" t="s">
        <v>381</v>
      </c>
      <c r="D167" s="15" t="s">
        <v>387</v>
      </c>
      <c r="E167" t="s">
        <v>454</v>
      </c>
      <c r="F167" s="15">
        <v>8</v>
      </c>
      <c r="G167" s="10">
        <v>45</v>
      </c>
      <c r="H167" s="35">
        <f t="shared" si="8"/>
        <v>8.75</v>
      </c>
      <c r="I167" s="15">
        <v>10</v>
      </c>
      <c r="J167" s="10">
        <v>0</v>
      </c>
      <c r="K167" s="35">
        <f t="shared" si="9"/>
        <v>10</v>
      </c>
      <c r="L167" s="37">
        <v>1</v>
      </c>
      <c r="N167">
        <v>8</v>
      </c>
      <c r="O167" t="s">
        <v>461</v>
      </c>
      <c r="P167">
        <f t="shared" si="10"/>
        <v>8</v>
      </c>
      <c r="Q167">
        <v>10</v>
      </c>
      <c r="R167" t="s">
        <v>461</v>
      </c>
      <c r="S167">
        <f t="shared" si="11"/>
        <v>10</v>
      </c>
    </row>
    <row r="168" spans="1:19" ht="15" x14ac:dyDescent="0.25">
      <c r="A168" s="17" t="s">
        <v>488</v>
      </c>
      <c r="B168" s="15" t="s">
        <v>381</v>
      </c>
      <c r="C168" t="s">
        <v>381</v>
      </c>
      <c r="D168" s="15" t="s">
        <v>387</v>
      </c>
      <c r="E168" t="s">
        <v>454</v>
      </c>
      <c r="F168" s="15">
        <v>9</v>
      </c>
      <c r="G168" s="10">
        <v>0</v>
      </c>
      <c r="H168" s="35">
        <f t="shared" si="8"/>
        <v>9</v>
      </c>
      <c r="I168" s="15">
        <v>10</v>
      </c>
      <c r="J168" s="10">
        <v>15</v>
      </c>
      <c r="K168" s="35">
        <f t="shared" si="9"/>
        <v>10.25</v>
      </c>
      <c r="L168" s="37">
        <v>2</v>
      </c>
      <c r="N168">
        <v>9</v>
      </c>
      <c r="O168" t="s">
        <v>461</v>
      </c>
      <c r="P168">
        <f t="shared" si="10"/>
        <v>9</v>
      </c>
      <c r="Q168">
        <v>10</v>
      </c>
      <c r="R168" t="s">
        <v>461</v>
      </c>
      <c r="S168">
        <f t="shared" si="11"/>
        <v>10</v>
      </c>
    </row>
    <row r="169" spans="1:19" ht="15" x14ac:dyDescent="0.25">
      <c r="A169" s="17" t="s">
        <v>488</v>
      </c>
      <c r="B169" s="15" t="s">
        <v>381</v>
      </c>
      <c r="C169" t="s">
        <v>381</v>
      </c>
      <c r="D169" s="15" t="s">
        <v>387</v>
      </c>
      <c r="E169" t="s">
        <v>454</v>
      </c>
      <c r="F169" s="15">
        <v>9</v>
      </c>
      <c r="G169" s="10">
        <v>35</v>
      </c>
      <c r="H169" s="35">
        <f t="shared" si="8"/>
        <v>9.5833333333333339</v>
      </c>
      <c r="I169" s="15">
        <v>10</v>
      </c>
      <c r="J169" s="10">
        <v>50</v>
      </c>
      <c r="K169" s="35">
        <f t="shared" si="9"/>
        <v>10.833333333333334</v>
      </c>
      <c r="L169" s="37">
        <v>1</v>
      </c>
      <c r="N169">
        <v>9</v>
      </c>
      <c r="O169" t="s">
        <v>461</v>
      </c>
      <c r="P169">
        <f t="shared" si="10"/>
        <v>9</v>
      </c>
      <c r="Q169">
        <v>10</v>
      </c>
      <c r="R169" t="s">
        <v>461</v>
      </c>
      <c r="S169">
        <f t="shared" si="11"/>
        <v>10</v>
      </c>
    </row>
    <row r="170" spans="1:19" ht="15" x14ac:dyDescent="0.25">
      <c r="A170" s="17" t="s">
        <v>488</v>
      </c>
      <c r="B170" s="15" t="s">
        <v>381</v>
      </c>
      <c r="C170" t="s">
        <v>381</v>
      </c>
      <c r="D170" s="15" t="s">
        <v>388</v>
      </c>
      <c r="E170" t="s">
        <v>454</v>
      </c>
      <c r="F170" s="15">
        <v>4</v>
      </c>
      <c r="G170" s="10">
        <v>10</v>
      </c>
      <c r="H170" s="35">
        <f t="shared" si="8"/>
        <v>4.166666666666667</v>
      </c>
      <c r="I170" s="15">
        <v>5</v>
      </c>
      <c r="J170" s="10">
        <v>20</v>
      </c>
      <c r="K170" s="35">
        <f t="shared" si="9"/>
        <v>5.333333333333333</v>
      </c>
      <c r="L170" s="37">
        <v>1</v>
      </c>
      <c r="N170">
        <v>4</v>
      </c>
      <c r="O170" t="s">
        <v>461</v>
      </c>
      <c r="P170">
        <f t="shared" si="10"/>
        <v>4</v>
      </c>
      <c r="Q170">
        <v>5</v>
      </c>
      <c r="R170" t="s">
        <v>461</v>
      </c>
      <c r="S170">
        <f t="shared" si="11"/>
        <v>5</v>
      </c>
    </row>
    <row r="171" spans="1:19" ht="15" x14ac:dyDescent="0.25">
      <c r="A171" s="17" t="s">
        <v>488</v>
      </c>
      <c r="B171" s="15" t="s">
        <v>489</v>
      </c>
      <c r="C171" t="s">
        <v>490</v>
      </c>
      <c r="D171" s="15" t="s">
        <v>491</v>
      </c>
      <c r="E171" t="s">
        <v>454</v>
      </c>
      <c r="F171" s="15">
        <v>6</v>
      </c>
      <c r="G171" s="10">
        <v>20</v>
      </c>
      <c r="H171" s="35">
        <f t="shared" si="8"/>
        <v>6.333333333333333</v>
      </c>
      <c r="I171" s="15">
        <v>8</v>
      </c>
      <c r="J171" s="10">
        <v>40</v>
      </c>
      <c r="K171" s="35">
        <f t="shared" si="9"/>
        <v>8.6666666666666661</v>
      </c>
      <c r="L171" s="37">
        <v>1</v>
      </c>
      <c r="N171">
        <v>6</v>
      </c>
      <c r="O171" t="s">
        <v>461</v>
      </c>
      <c r="P171">
        <f t="shared" si="10"/>
        <v>6</v>
      </c>
      <c r="Q171">
        <v>8</v>
      </c>
      <c r="R171" t="s">
        <v>461</v>
      </c>
      <c r="S171">
        <f t="shared" si="11"/>
        <v>8</v>
      </c>
    </row>
    <row r="172" spans="1:19" ht="15" x14ac:dyDescent="0.25">
      <c r="A172" s="17" t="s">
        <v>488</v>
      </c>
      <c r="B172" s="15" t="s">
        <v>389</v>
      </c>
      <c r="C172" t="s">
        <v>389</v>
      </c>
      <c r="D172" s="15" t="s">
        <v>390</v>
      </c>
      <c r="E172" t="s">
        <v>454</v>
      </c>
      <c r="F172" s="15">
        <v>3</v>
      </c>
      <c r="G172" s="10">
        <v>0</v>
      </c>
      <c r="H172" s="35">
        <f t="shared" si="8"/>
        <v>3</v>
      </c>
      <c r="I172" s="15">
        <v>4</v>
      </c>
      <c r="J172" s="10">
        <v>25</v>
      </c>
      <c r="K172" s="35">
        <f t="shared" si="9"/>
        <v>4.416666666666667</v>
      </c>
      <c r="L172" s="37">
        <v>1</v>
      </c>
      <c r="N172">
        <v>3</v>
      </c>
      <c r="O172" t="s">
        <v>461</v>
      </c>
      <c r="P172">
        <f t="shared" si="10"/>
        <v>3</v>
      </c>
      <c r="Q172">
        <v>4</v>
      </c>
      <c r="R172" t="s">
        <v>461</v>
      </c>
      <c r="S172">
        <f t="shared" si="11"/>
        <v>4</v>
      </c>
    </row>
    <row r="173" spans="1:19" ht="15" x14ac:dyDescent="0.25">
      <c r="A173" s="17" t="s">
        <v>488</v>
      </c>
      <c r="B173" s="15" t="s">
        <v>389</v>
      </c>
      <c r="C173" t="s">
        <v>389</v>
      </c>
      <c r="D173" s="15" t="s">
        <v>390</v>
      </c>
      <c r="E173" t="s">
        <v>454</v>
      </c>
      <c r="F173" s="15">
        <v>10</v>
      </c>
      <c r="G173" s="10">
        <v>20</v>
      </c>
      <c r="H173" s="35">
        <f t="shared" si="8"/>
        <v>10.333333333333334</v>
      </c>
      <c r="I173" s="15">
        <v>11</v>
      </c>
      <c r="J173" s="10">
        <v>50</v>
      </c>
      <c r="K173" s="35">
        <f t="shared" si="9"/>
        <v>11.833333333333334</v>
      </c>
      <c r="L173" s="37">
        <v>247</v>
      </c>
      <c r="N173">
        <v>10</v>
      </c>
      <c r="O173" t="s">
        <v>461</v>
      </c>
      <c r="P173">
        <f t="shared" si="10"/>
        <v>10</v>
      </c>
      <c r="Q173">
        <v>11</v>
      </c>
      <c r="R173" t="s">
        <v>461</v>
      </c>
      <c r="S173">
        <f t="shared" si="11"/>
        <v>11</v>
      </c>
    </row>
    <row r="174" spans="1:19" ht="15" x14ac:dyDescent="0.25">
      <c r="A174" s="17" t="s">
        <v>488</v>
      </c>
      <c r="B174" s="15" t="s">
        <v>389</v>
      </c>
      <c r="C174" t="s">
        <v>389</v>
      </c>
      <c r="D174" s="15" t="s">
        <v>390</v>
      </c>
      <c r="E174" t="s">
        <v>454</v>
      </c>
      <c r="F174" s="15">
        <v>10</v>
      </c>
      <c r="G174" s="10">
        <v>35</v>
      </c>
      <c r="H174" s="35">
        <f t="shared" si="8"/>
        <v>10.583333333333334</v>
      </c>
      <c r="I174" s="15">
        <v>12</v>
      </c>
      <c r="J174" s="10">
        <v>5</v>
      </c>
      <c r="K174" s="35">
        <f t="shared" si="9"/>
        <v>12.083333333333334</v>
      </c>
      <c r="L174" s="37">
        <v>1</v>
      </c>
      <c r="N174">
        <v>10</v>
      </c>
      <c r="O174" t="s">
        <v>461</v>
      </c>
      <c r="P174">
        <f t="shared" si="10"/>
        <v>10</v>
      </c>
      <c r="Q174">
        <v>12</v>
      </c>
      <c r="R174" t="s">
        <v>462</v>
      </c>
      <c r="S174">
        <f t="shared" si="11"/>
        <v>12</v>
      </c>
    </row>
    <row r="175" spans="1:19" ht="15" x14ac:dyDescent="0.25">
      <c r="A175" s="17" t="s">
        <v>488</v>
      </c>
      <c r="B175" s="15" t="s">
        <v>389</v>
      </c>
      <c r="C175" t="s">
        <v>389</v>
      </c>
      <c r="D175" s="15" t="s">
        <v>390</v>
      </c>
      <c r="E175" t="s">
        <v>454</v>
      </c>
      <c r="F175" s="15">
        <v>10</v>
      </c>
      <c r="G175" s="10">
        <v>40</v>
      </c>
      <c r="H175" s="35">
        <f t="shared" si="8"/>
        <v>10.666666666666666</v>
      </c>
      <c r="I175" s="15">
        <v>12</v>
      </c>
      <c r="J175" s="10">
        <v>10</v>
      </c>
      <c r="K175" s="35">
        <f t="shared" si="9"/>
        <v>12.166666666666666</v>
      </c>
      <c r="L175" s="37">
        <v>81</v>
      </c>
      <c r="N175">
        <v>10</v>
      </c>
      <c r="O175" t="s">
        <v>461</v>
      </c>
      <c r="P175">
        <f t="shared" si="10"/>
        <v>10</v>
      </c>
      <c r="Q175">
        <v>12</v>
      </c>
      <c r="R175" t="s">
        <v>462</v>
      </c>
      <c r="S175">
        <f t="shared" si="11"/>
        <v>12</v>
      </c>
    </row>
    <row r="176" spans="1:19" ht="15" x14ac:dyDescent="0.25">
      <c r="A176" s="17" t="s">
        <v>488</v>
      </c>
      <c r="B176" s="15" t="s">
        <v>389</v>
      </c>
      <c r="C176" t="s">
        <v>389</v>
      </c>
      <c r="D176" s="15" t="s">
        <v>390</v>
      </c>
      <c r="E176" t="s">
        <v>454</v>
      </c>
      <c r="F176" s="15">
        <v>10</v>
      </c>
      <c r="G176" s="10">
        <v>50</v>
      </c>
      <c r="H176" s="35">
        <f t="shared" si="8"/>
        <v>10.833333333333334</v>
      </c>
      <c r="I176" s="15">
        <v>12</v>
      </c>
      <c r="J176" s="10">
        <v>20</v>
      </c>
      <c r="K176" s="35">
        <f t="shared" si="9"/>
        <v>12.333333333333334</v>
      </c>
      <c r="L176" s="37">
        <v>3</v>
      </c>
      <c r="N176">
        <v>10</v>
      </c>
      <c r="O176" t="s">
        <v>461</v>
      </c>
      <c r="P176">
        <f t="shared" si="10"/>
        <v>10</v>
      </c>
      <c r="Q176">
        <v>12</v>
      </c>
      <c r="R176" t="s">
        <v>462</v>
      </c>
      <c r="S176">
        <f t="shared" si="11"/>
        <v>12</v>
      </c>
    </row>
    <row r="177" spans="1:19" ht="15" x14ac:dyDescent="0.25">
      <c r="A177" s="17" t="s">
        <v>488</v>
      </c>
      <c r="B177" s="15" t="s">
        <v>389</v>
      </c>
      <c r="C177" t="s">
        <v>389</v>
      </c>
      <c r="D177" s="15" t="s">
        <v>390</v>
      </c>
      <c r="E177" t="s">
        <v>454</v>
      </c>
      <c r="F177" s="15">
        <v>10</v>
      </c>
      <c r="G177" s="10">
        <v>55</v>
      </c>
      <c r="H177" s="35">
        <f t="shared" si="8"/>
        <v>10.916666666666666</v>
      </c>
      <c r="I177" s="15">
        <v>12</v>
      </c>
      <c r="J177" s="10">
        <v>25</v>
      </c>
      <c r="K177" s="35">
        <f t="shared" si="9"/>
        <v>12.416666666666666</v>
      </c>
      <c r="L177" s="37">
        <v>1</v>
      </c>
      <c r="N177">
        <v>10</v>
      </c>
      <c r="O177" t="s">
        <v>461</v>
      </c>
      <c r="P177">
        <f t="shared" si="10"/>
        <v>10</v>
      </c>
      <c r="Q177">
        <v>12</v>
      </c>
      <c r="R177" t="s">
        <v>462</v>
      </c>
      <c r="S177">
        <f t="shared" si="11"/>
        <v>12</v>
      </c>
    </row>
    <row r="178" spans="1:19" ht="15" x14ac:dyDescent="0.25">
      <c r="A178" s="17" t="s">
        <v>488</v>
      </c>
      <c r="B178" s="15" t="s">
        <v>389</v>
      </c>
      <c r="C178" t="s">
        <v>389</v>
      </c>
      <c r="D178" s="15" t="s">
        <v>390</v>
      </c>
      <c r="E178" t="s">
        <v>454</v>
      </c>
      <c r="F178" s="15">
        <v>11</v>
      </c>
      <c r="G178" s="10">
        <v>0</v>
      </c>
      <c r="H178" s="35">
        <f t="shared" si="8"/>
        <v>11</v>
      </c>
      <c r="I178" s="15">
        <v>12</v>
      </c>
      <c r="J178" s="10">
        <v>30</v>
      </c>
      <c r="K178" s="35">
        <f t="shared" si="9"/>
        <v>12.5</v>
      </c>
      <c r="L178" s="37">
        <v>1</v>
      </c>
      <c r="N178">
        <v>11</v>
      </c>
      <c r="O178" t="s">
        <v>461</v>
      </c>
      <c r="P178">
        <f t="shared" si="10"/>
        <v>11</v>
      </c>
      <c r="Q178">
        <v>12</v>
      </c>
      <c r="R178" t="s">
        <v>462</v>
      </c>
      <c r="S178">
        <f t="shared" si="11"/>
        <v>12</v>
      </c>
    </row>
    <row r="179" spans="1:19" ht="15" x14ac:dyDescent="0.25">
      <c r="A179" s="17" t="s">
        <v>488</v>
      </c>
      <c r="B179" s="15" t="s">
        <v>389</v>
      </c>
      <c r="C179" t="s">
        <v>389</v>
      </c>
      <c r="D179" s="15" t="s">
        <v>390</v>
      </c>
      <c r="E179" t="s">
        <v>454</v>
      </c>
      <c r="F179" s="15">
        <v>11</v>
      </c>
      <c r="G179" s="10">
        <v>10</v>
      </c>
      <c r="H179" s="35">
        <f t="shared" si="8"/>
        <v>11.166666666666666</v>
      </c>
      <c r="I179" s="15">
        <v>12</v>
      </c>
      <c r="J179" s="10">
        <v>40</v>
      </c>
      <c r="K179" s="35">
        <f t="shared" si="9"/>
        <v>12.666666666666666</v>
      </c>
      <c r="L179" s="37">
        <v>3</v>
      </c>
      <c r="N179">
        <v>11</v>
      </c>
      <c r="O179" t="s">
        <v>461</v>
      </c>
      <c r="P179">
        <f t="shared" si="10"/>
        <v>11</v>
      </c>
      <c r="Q179">
        <v>12</v>
      </c>
      <c r="R179" t="s">
        <v>462</v>
      </c>
      <c r="S179">
        <f t="shared" si="11"/>
        <v>12</v>
      </c>
    </row>
    <row r="180" spans="1:19" ht="15" x14ac:dyDescent="0.25">
      <c r="A180" s="17" t="s">
        <v>488</v>
      </c>
      <c r="B180" s="15" t="s">
        <v>389</v>
      </c>
      <c r="C180" t="s">
        <v>389</v>
      </c>
      <c r="D180" s="15" t="s">
        <v>390</v>
      </c>
      <c r="E180" t="s">
        <v>454</v>
      </c>
      <c r="F180" s="15">
        <v>11</v>
      </c>
      <c r="G180" s="10">
        <v>15</v>
      </c>
      <c r="H180" s="35">
        <f t="shared" si="8"/>
        <v>11.25</v>
      </c>
      <c r="I180" s="15">
        <v>12</v>
      </c>
      <c r="J180" s="10">
        <v>45</v>
      </c>
      <c r="K180" s="35">
        <f t="shared" si="9"/>
        <v>12.75</v>
      </c>
      <c r="L180" s="37">
        <v>2</v>
      </c>
      <c r="N180">
        <v>11</v>
      </c>
      <c r="O180" t="s">
        <v>461</v>
      </c>
      <c r="P180">
        <f t="shared" si="10"/>
        <v>11</v>
      </c>
      <c r="Q180">
        <v>12</v>
      </c>
      <c r="R180" t="s">
        <v>462</v>
      </c>
      <c r="S180">
        <f t="shared" si="11"/>
        <v>12</v>
      </c>
    </row>
    <row r="181" spans="1:19" ht="15" x14ac:dyDescent="0.25">
      <c r="A181" s="17" t="s">
        <v>488</v>
      </c>
      <c r="B181" s="15" t="s">
        <v>389</v>
      </c>
      <c r="C181" t="s">
        <v>389</v>
      </c>
      <c r="D181" s="15" t="s">
        <v>390</v>
      </c>
      <c r="E181" t="s">
        <v>454</v>
      </c>
      <c r="F181" s="15">
        <v>11</v>
      </c>
      <c r="G181" s="10">
        <v>20</v>
      </c>
      <c r="H181" s="35">
        <f t="shared" si="8"/>
        <v>11.333333333333334</v>
      </c>
      <c r="I181" s="15">
        <v>12</v>
      </c>
      <c r="J181" s="10">
        <v>50</v>
      </c>
      <c r="K181" s="35">
        <f t="shared" si="9"/>
        <v>12.833333333333334</v>
      </c>
      <c r="L181" s="37">
        <v>2</v>
      </c>
      <c r="N181">
        <v>11</v>
      </c>
      <c r="O181" t="s">
        <v>461</v>
      </c>
      <c r="P181">
        <f t="shared" si="10"/>
        <v>11</v>
      </c>
      <c r="Q181">
        <v>12</v>
      </c>
      <c r="R181" t="s">
        <v>462</v>
      </c>
      <c r="S181">
        <f t="shared" si="11"/>
        <v>12</v>
      </c>
    </row>
    <row r="182" spans="1:19" ht="15" x14ac:dyDescent="0.25">
      <c r="A182" s="17" t="s">
        <v>488</v>
      </c>
      <c r="B182" s="15" t="s">
        <v>389</v>
      </c>
      <c r="C182" t="s">
        <v>389</v>
      </c>
      <c r="D182" s="15" t="s">
        <v>390</v>
      </c>
      <c r="E182" t="s">
        <v>454</v>
      </c>
      <c r="F182" s="15">
        <v>11</v>
      </c>
      <c r="G182" s="10">
        <v>25</v>
      </c>
      <c r="H182" s="35">
        <f t="shared" si="8"/>
        <v>11.416666666666666</v>
      </c>
      <c r="I182" s="15">
        <v>12</v>
      </c>
      <c r="J182" s="10">
        <v>55</v>
      </c>
      <c r="K182" s="35">
        <f t="shared" si="9"/>
        <v>12.916666666666666</v>
      </c>
      <c r="L182" s="37">
        <v>1</v>
      </c>
      <c r="N182">
        <v>11</v>
      </c>
      <c r="O182" t="s">
        <v>461</v>
      </c>
      <c r="P182">
        <f t="shared" si="10"/>
        <v>11</v>
      </c>
      <c r="Q182">
        <v>12</v>
      </c>
      <c r="R182" t="s">
        <v>462</v>
      </c>
      <c r="S182">
        <f t="shared" si="11"/>
        <v>12</v>
      </c>
    </row>
    <row r="183" spans="1:19" ht="15" x14ac:dyDescent="0.25">
      <c r="A183" s="17" t="s">
        <v>488</v>
      </c>
      <c r="B183" s="15" t="s">
        <v>389</v>
      </c>
      <c r="C183" t="s">
        <v>389</v>
      </c>
      <c r="D183" s="15" t="s">
        <v>390</v>
      </c>
      <c r="E183" t="s">
        <v>454</v>
      </c>
      <c r="F183" s="15">
        <v>11</v>
      </c>
      <c r="G183" s="10">
        <v>30</v>
      </c>
      <c r="H183" s="35">
        <f t="shared" si="8"/>
        <v>11.5</v>
      </c>
      <c r="I183" s="15">
        <v>13</v>
      </c>
      <c r="J183" s="10">
        <v>0</v>
      </c>
      <c r="K183" s="35">
        <f t="shared" si="9"/>
        <v>13</v>
      </c>
      <c r="L183" s="37">
        <v>1</v>
      </c>
      <c r="N183">
        <v>11</v>
      </c>
      <c r="O183" t="s">
        <v>461</v>
      </c>
      <c r="P183">
        <f t="shared" si="10"/>
        <v>11</v>
      </c>
      <c r="Q183">
        <v>1</v>
      </c>
      <c r="R183" t="s">
        <v>462</v>
      </c>
      <c r="S183">
        <f t="shared" si="11"/>
        <v>13</v>
      </c>
    </row>
    <row r="184" spans="1:19" ht="15" x14ac:dyDescent="0.25">
      <c r="A184" s="17" t="s">
        <v>488</v>
      </c>
      <c r="B184" s="15" t="s">
        <v>389</v>
      </c>
      <c r="C184" t="s">
        <v>389</v>
      </c>
      <c r="D184" s="15" t="s">
        <v>390</v>
      </c>
      <c r="E184" t="s">
        <v>454</v>
      </c>
      <c r="F184" s="15">
        <v>11</v>
      </c>
      <c r="G184" s="10">
        <v>40</v>
      </c>
      <c r="H184" s="35">
        <f t="shared" si="8"/>
        <v>11.666666666666666</v>
      </c>
      <c r="I184" s="15">
        <v>13</v>
      </c>
      <c r="J184" s="10">
        <v>10</v>
      </c>
      <c r="K184" s="35">
        <f t="shared" si="9"/>
        <v>13.166666666666666</v>
      </c>
      <c r="L184" s="37">
        <v>1</v>
      </c>
      <c r="N184">
        <v>11</v>
      </c>
      <c r="O184" t="s">
        <v>461</v>
      </c>
      <c r="P184">
        <f t="shared" si="10"/>
        <v>11</v>
      </c>
      <c r="Q184">
        <v>1</v>
      </c>
      <c r="R184" t="s">
        <v>462</v>
      </c>
      <c r="S184">
        <f t="shared" si="11"/>
        <v>13</v>
      </c>
    </row>
    <row r="185" spans="1:19" ht="15" x14ac:dyDescent="0.25">
      <c r="A185" s="17" t="s">
        <v>488</v>
      </c>
      <c r="B185" s="15" t="s">
        <v>389</v>
      </c>
      <c r="C185" t="s">
        <v>389</v>
      </c>
      <c r="D185" s="15" t="s">
        <v>390</v>
      </c>
      <c r="E185" t="s">
        <v>454</v>
      </c>
      <c r="F185" s="15">
        <v>11</v>
      </c>
      <c r="G185" s="10">
        <v>45</v>
      </c>
      <c r="H185" s="35">
        <f t="shared" si="8"/>
        <v>11.75</v>
      </c>
      <c r="I185" s="15">
        <v>13</v>
      </c>
      <c r="J185" s="10">
        <v>15</v>
      </c>
      <c r="K185" s="35">
        <f t="shared" si="9"/>
        <v>13.25</v>
      </c>
      <c r="L185" s="37">
        <v>1</v>
      </c>
      <c r="N185">
        <v>11</v>
      </c>
      <c r="O185" t="s">
        <v>461</v>
      </c>
      <c r="P185">
        <f t="shared" si="10"/>
        <v>11</v>
      </c>
      <c r="Q185">
        <v>1</v>
      </c>
      <c r="R185" t="s">
        <v>462</v>
      </c>
      <c r="S185">
        <f t="shared" si="11"/>
        <v>13</v>
      </c>
    </row>
    <row r="186" spans="1:19" ht="15" x14ac:dyDescent="0.25">
      <c r="A186" s="17" t="s">
        <v>488</v>
      </c>
      <c r="B186" s="15" t="s">
        <v>389</v>
      </c>
      <c r="C186" t="s">
        <v>389</v>
      </c>
      <c r="D186" s="15" t="s">
        <v>390</v>
      </c>
      <c r="E186" t="s">
        <v>454</v>
      </c>
      <c r="F186" s="15">
        <v>11</v>
      </c>
      <c r="G186" s="10">
        <v>50</v>
      </c>
      <c r="H186" s="35">
        <f t="shared" si="8"/>
        <v>11.833333333333334</v>
      </c>
      <c r="I186" s="15">
        <v>13</v>
      </c>
      <c r="J186" s="10">
        <v>20</v>
      </c>
      <c r="K186" s="35">
        <f t="shared" si="9"/>
        <v>13.333333333333334</v>
      </c>
      <c r="L186" s="37">
        <v>1</v>
      </c>
      <c r="N186">
        <v>11</v>
      </c>
      <c r="O186" t="s">
        <v>461</v>
      </c>
      <c r="P186">
        <f t="shared" si="10"/>
        <v>11</v>
      </c>
      <c r="Q186">
        <v>1</v>
      </c>
      <c r="R186" t="s">
        <v>462</v>
      </c>
      <c r="S186">
        <f t="shared" si="11"/>
        <v>13</v>
      </c>
    </row>
    <row r="187" spans="1:19" ht="15" x14ac:dyDescent="0.25">
      <c r="A187" s="17" t="s">
        <v>488</v>
      </c>
      <c r="B187" s="15" t="s">
        <v>389</v>
      </c>
      <c r="C187" t="s">
        <v>389</v>
      </c>
      <c r="D187" s="15" t="s">
        <v>390</v>
      </c>
      <c r="E187" t="s">
        <v>454</v>
      </c>
      <c r="F187" s="15">
        <v>12</v>
      </c>
      <c r="G187" s="10">
        <v>25</v>
      </c>
      <c r="H187" s="35">
        <f t="shared" si="8"/>
        <v>12.416666666666666</v>
      </c>
      <c r="I187" s="15">
        <v>13</v>
      </c>
      <c r="J187" s="10">
        <v>55</v>
      </c>
      <c r="K187" s="35">
        <f t="shared" si="9"/>
        <v>13.916666666666666</v>
      </c>
      <c r="L187" s="37">
        <v>2</v>
      </c>
      <c r="N187">
        <v>12</v>
      </c>
      <c r="O187" t="s">
        <v>462</v>
      </c>
      <c r="P187">
        <f t="shared" si="10"/>
        <v>12</v>
      </c>
      <c r="Q187">
        <v>1</v>
      </c>
      <c r="R187" t="s">
        <v>462</v>
      </c>
      <c r="S187">
        <f t="shared" si="11"/>
        <v>13</v>
      </c>
    </row>
    <row r="188" spans="1:19" ht="15" x14ac:dyDescent="0.25">
      <c r="A188" s="17" t="s">
        <v>488</v>
      </c>
      <c r="B188" s="15" t="s">
        <v>389</v>
      </c>
      <c r="C188" t="s">
        <v>389</v>
      </c>
      <c r="D188" s="15" t="s">
        <v>390</v>
      </c>
      <c r="E188" t="s">
        <v>454</v>
      </c>
      <c r="F188" s="15">
        <v>13</v>
      </c>
      <c r="G188" s="10">
        <v>0</v>
      </c>
      <c r="H188" s="35">
        <f t="shared" si="8"/>
        <v>13</v>
      </c>
      <c r="I188" s="15">
        <v>14</v>
      </c>
      <c r="J188" s="10">
        <v>30</v>
      </c>
      <c r="K188" s="35">
        <f t="shared" si="9"/>
        <v>14.5</v>
      </c>
      <c r="L188" s="37">
        <v>1</v>
      </c>
      <c r="N188">
        <v>1</v>
      </c>
      <c r="O188" t="s">
        <v>462</v>
      </c>
      <c r="P188">
        <f t="shared" si="10"/>
        <v>13</v>
      </c>
      <c r="Q188">
        <v>2</v>
      </c>
      <c r="R188" t="s">
        <v>462</v>
      </c>
      <c r="S188">
        <f t="shared" si="11"/>
        <v>14</v>
      </c>
    </row>
    <row r="189" spans="1:19" ht="15" x14ac:dyDescent="0.25">
      <c r="A189" s="17" t="s">
        <v>488</v>
      </c>
      <c r="B189" s="15" t="s">
        <v>389</v>
      </c>
      <c r="C189" t="s">
        <v>389</v>
      </c>
      <c r="D189" s="15" t="s">
        <v>390</v>
      </c>
      <c r="E189" t="s">
        <v>454</v>
      </c>
      <c r="F189" s="15">
        <v>13</v>
      </c>
      <c r="G189" s="10">
        <v>30</v>
      </c>
      <c r="H189" s="35">
        <f t="shared" si="8"/>
        <v>13.5</v>
      </c>
      <c r="I189" s="15">
        <v>15</v>
      </c>
      <c r="J189" s="10">
        <v>0</v>
      </c>
      <c r="K189" s="35">
        <f t="shared" si="9"/>
        <v>15</v>
      </c>
      <c r="L189" s="37">
        <v>1</v>
      </c>
      <c r="N189">
        <v>1</v>
      </c>
      <c r="O189" t="s">
        <v>462</v>
      </c>
      <c r="P189">
        <f t="shared" si="10"/>
        <v>13</v>
      </c>
      <c r="Q189">
        <v>3</v>
      </c>
      <c r="R189" t="s">
        <v>462</v>
      </c>
      <c r="S189">
        <f t="shared" si="11"/>
        <v>15</v>
      </c>
    </row>
    <row r="190" spans="1:19" ht="15" x14ac:dyDescent="0.25">
      <c r="A190" s="17" t="s">
        <v>488</v>
      </c>
      <c r="B190" s="15" t="s">
        <v>389</v>
      </c>
      <c r="C190" t="s">
        <v>391</v>
      </c>
      <c r="D190" s="15" t="s">
        <v>392</v>
      </c>
      <c r="E190" t="s">
        <v>454</v>
      </c>
      <c r="F190" s="15">
        <v>4</v>
      </c>
      <c r="G190" s="10">
        <v>55</v>
      </c>
      <c r="H190" s="35">
        <f t="shared" si="8"/>
        <v>4.916666666666667</v>
      </c>
      <c r="I190" s="15">
        <v>6</v>
      </c>
      <c r="J190" s="10">
        <v>15</v>
      </c>
      <c r="K190" s="35">
        <f t="shared" si="9"/>
        <v>6.25</v>
      </c>
      <c r="L190" s="37">
        <v>1</v>
      </c>
      <c r="N190">
        <v>4</v>
      </c>
      <c r="O190" t="s">
        <v>461</v>
      </c>
      <c r="P190">
        <f t="shared" si="10"/>
        <v>4</v>
      </c>
      <c r="Q190">
        <v>6</v>
      </c>
      <c r="R190" t="s">
        <v>461</v>
      </c>
      <c r="S190">
        <f t="shared" si="11"/>
        <v>6</v>
      </c>
    </row>
    <row r="191" spans="1:19" ht="15" x14ac:dyDescent="0.25">
      <c r="A191" s="17" t="s">
        <v>488</v>
      </c>
      <c r="B191" s="15" t="s">
        <v>389</v>
      </c>
      <c r="C191" t="s">
        <v>391</v>
      </c>
      <c r="D191" s="15" t="s">
        <v>392</v>
      </c>
      <c r="E191" t="s">
        <v>454</v>
      </c>
      <c r="F191" s="15">
        <v>12</v>
      </c>
      <c r="G191" s="10">
        <v>10</v>
      </c>
      <c r="H191" s="35">
        <f t="shared" si="8"/>
        <v>12.166666666666666</v>
      </c>
      <c r="I191" s="15">
        <v>13</v>
      </c>
      <c r="J191" s="10">
        <v>30</v>
      </c>
      <c r="K191" s="35">
        <f t="shared" si="9"/>
        <v>13.5</v>
      </c>
      <c r="L191" s="37">
        <v>245</v>
      </c>
      <c r="N191">
        <v>12</v>
      </c>
      <c r="O191" t="s">
        <v>462</v>
      </c>
      <c r="P191">
        <f t="shared" si="10"/>
        <v>12</v>
      </c>
      <c r="Q191">
        <v>1</v>
      </c>
      <c r="R191" t="s">
        <v>462</v>
      </c>
      <c r="S191">
        <f t="shared" si="11"/>
        <v>13</v>
      </c>
    </row>
    <row r="192" spans="1:19" ht="15" x14ac:dyDescent="0.25">
      <c r="A192" s="17" t="s">
        <v>488</v>
      </c>
      <c r="B192" s="15" t="s">
        <v>389</v>
      </c>
      <c r="C192" t="s">
        <v>391</v>
      </c>
      <c r="D192" s="15" t="s">
        <v>392</v>
      </c>
      <c r="E192" t="s">
        <v>454</v>
      </c>
      <c r="F192" s="15">
        <v>12</v>
      </c>
      <c r="G192" s="10">
        <v>15</v>
      </c>
      <c r="H192" s="35">
        <f t="shared" si="8"/>
        <v>12.25</v>
      </c>
      <c r="I192" s="15">
        <v>13</v>
      </c>
      <c r="J192" s="10">
        <v>35</v>
      </c>
      <c r="K192" s="35">
        <f t="shared" si="9"/>
        <v>13.583333333333334</v>
      </c>
      <c r="L192" s="37">
        <v>1</v>
      </c>
      <c r="N192">
        <v>12</v>
      </c>
      <c r="O192" t="s">
        <v>462</v>
      </c>
      <c r="P192">
        <f t="shared" si="10"/>
        <v>12</v>
      </c>
      <c r="Q192">
        <v>1</v>
      </c>
      <c r="R192" t="s">
        <v>462</v>
      </c>
      <c r="S192">
        <f t="shared" si="11"/>
        <v>13</v>
      </c>
    </row>
    <row r="193" spans="1:19" ht="15" x14ac:dyDescent="0.25">
      <c r="A193" s="17" t="s">
        <v>488</v>
      </c>
      <c r="B193" s="15" t="s">
        <v>389</v>
      </c>
      <c r="C193" t="s">
        <v>391</v>
      </c>
      <c r="D193" s="15" t="s">
        <v>392</v>
      </c>
      <c r="E193" t="s">
        <v>454</v>
      </c>
      <c r="F193" s="15">
        <v>12</v>
      </c>
      <c r="G193" s="10">
        <v>20</v>
      </c>
      <c r="H193" s="35">
        <f t="shared" si="8"/>
        <v>12.333333333333334</v>
      </c>
      <c r="I193" s="15">
        <v>13</v>
      </c>
      <c r="J193" s="10">
        <v>40</v>
      </c>
      <c r="K193" s="35">
        <f t="shared" si="9"/>
        <v>13.666666666666666</v>
      </c>
      <c r="L193" s="37">
        <v>1</v>
      </c>
      <c r="N193">
        <v>12</v>
      </c>
      <c r="O193" t="s">
        <v>462</v>
      </c>
      <c r="P193">
        <f t="shared" si="10"/>
        <v>12</v>
      </c>
      <c r="Q193">
        <v>1</v>
      </c>
      <c r="R193" t="s">
        <v>462</v>
      </c>
      <c r="S193">
        <f t="shared" si="11"/>
        <v>13</v>
      </c>
    </row>
    <row r="194" spans="1:19" ht="15" x14ac:dyDescent="0.25">
      <c r="A194" s="17" t="s">
        <v>488</v>
      </c>
      <c r="B194" s="15" t="s">
        <v>389</v>
      </c>
      <c r="C194" t="s">
        <v>391</v>
      </c>
      <c r="D194" s="15" t="s">
        <v>392</v>
      </c>
      <c r="E194" t="s">
        <v>454</v>
      </c>
      <c r="F194" s="15">
        <v>12</v>
      </c>
      <c r="G194" s="10">
        <v>30</v>
      </c>
      <c r="H194" s="35">
        <f t="shared" si="8"/>
        <v>12.5</v>
      </c>
      <c r="I194" s="15">
        <v>13</v>
      </c>
      <c r="J194" s="10">
        <v>50</v>
      </c>
      <c r="K194" s="35">
        <f t="shared" si="9"/>
        <v>13.833333333333334</v>
      </c>
      <c r="L194" s="37">
        <v>80</v>
      </c>
      <c r="N194">
        <v>12</v>
      </c>
      <c r="O194" t="s">
        <v>462</v>
      </c>
      <c r="P194">
        <f t="shared" si="10"/>
        <v>12</v>
      </c>
      <c r="Q194">
        <v>1</v>
      </c>
      <c r="R194" t="s">
        <v>462</v>
      </c>
      <c r="S194">
        <f t="shared" si="11"/>
        <v>13</v>
      </c>
    </row>
    <row r="195" spans="1:19" ht="15" x14ac:dyDescent="0.25">
      <c r="A195" s="17" t="s">
        <v>488</v>
      </c>
      <c r="B195" s="15" t="s">
        <v>389</v>
      </c>
      <c r="C195" t="s">
        <v>391</v>
      </c>
      <c r="D195" s="15" t="s">
        <v>392</v>
      </c>
      <c r="E195" t="s">
        <v>454</v>
      </c>
      <c r="F195" s="15">
        <v>12</v>
      </c>
      <c r="G195" s="10">
        <v>40</v>
      </c>
      <c r="H195" s="35">
        <f t="shared" si="8"/>
        <v>12.666666666666666</v>
      </c>
      <c r="I195" s="15">
        <v>14</v>
      </c>
      <c r="J195" s="10">
        <v>0</v>
      </c>
      <c r="K195" s="35">
        <f t="shared" si="9"/>
        <v>14</v>
      </c>
      <c r="L195" s="37">
        <v>3</v>
      </c>
      <c r="N195">
        <v>12</v>
      </c>
      <c r="O195" t="s">
        <v>462</v>
      </c>
      <c r="P195">
        <f t="shared" si="10"/>
        <v>12</v>
      </c>
      <c r="Q195">
        <v>2</v>
      </c>
      <c r="R195" t="s">
        <v>462</v>
      </c>
      <c r="S195">
        <f t="shared" si="11"/>
        <v>14</v>
      </c>
    </row>
    <row r="196" spans="1:19" ht="15" x14ac:dyDescent="0.25">
      <c r="A196" s="17" t="s">
        <v>488</v>
      </c>
      <c r="B196" s="15" t="s">
        <v>389</v>
      </c>
      <c r="C196" t="s">
        <v>391</v>
      </c>
      <c r="D196" s="15" t="s">
        <v>392</v>
      </c>
      <c r="E196" t="s">
        <v>454</v>
      </c>
      <c r="F196" s="15">
        <v>12</v>
      </c>
      <c r="G196" s="10">
        <v>45</v>
      </c>
      <c r="H196" s="35">
        <f t="shared" ref="H196:H259" si="12">F196+G196/60</f>
        <v>12.75</v>
      </c>
      <c r="I196" s="15">
        <v>14</v>
      </c>
      <c r="J196" s="10">
        <v>5</v>
      </c>
      <c r="K196" s="35">
        <f t="shared" ref="K196:K259" si="13">I196+J196/60</f>
        <v>14.083333333333334</v>
      </c>
      <c r="L196" s="37">
        <v>1</v>
      </c>
      <c r="N196">
        <v>12</v>
      </c>
      <c r="O196" t="s">
        <v>462</v>
      </c>
      <c r="P196">
        <f t="shared" ref="P196:P259" si="14">IF(AND(O196=$O$3,N196=12),0,IF(AND(O196=$O$4,N196=12),12,IF(O196=$O$3,N196,N196+12)))</f>
        <v>12</v>
      </c>
      <c r="Q196">
        <v>2</v>
      </c>
      <c r="R196" t="s">
        <v>462</v>
      </c>
      <c r="S196">
        <f t="shared" ref="S196:S259" si="15">IF(AND(R196=$O$3,Q196=12),0,IF(AND(R196=$O$4,Q196=12),12,IF(R196=$O$3,Q196,Q196+12)))</f>
        <v>14</v>
      </c>
    </row>
    <row r="197" spans="1:19" ht="15" x14ac:dyDescent="0.25">
      <c r="A197" s="17" t="s">
        <v>488</v>
      </c>
      <c r="B197" s="15" t="s">
        <v>389</v>
      </c>
      <c r="C197" t="s">
        <v>391</v>
      </c>
      <c r="D197" s="15" t="s">
        <v>392</v>
      </c>
      <c r="E197" t="s">
        <v>454</v>
      </c>
      <c r="F197" s="15">
        <v>12</v>
      </c>
      <c r="G197" s="10">
        <v>50</v>
      </c>
      <c r="H197" s="35">
        <f t="shared" si="12"/>
        <v>12.833333333333334</v>
      </c>
      <c r="I197" s="15">
        <v>14</v>
      </c>
      <c r="J197" s="10">
        <v>10</v>
      </c>
      <c r="K197" s="35">
        <f t="shared" si="13"/>
        <v>14.166666666666666</v>
      </c>
      <c r="L197" s="37">
        <v>1</v>
      </c>
      <c r="N197">
        <v>12</v>
      </c>
      <c r="O197" t="s">
        <v>462</v>
      </c>
      <c r="P197">
        <f t="shared" si="14"/>
        <v>12</v>
      </c>
      <c r="Q197">
        <v>2</v>
      </c>
      <c r="R197" t="s">
        <v>462</v>
      </c>
      <c r="S197">
        <f t="shared" si="15"/>
        <v>14</v>
      </c>
    </row>
    <row r="198" spans="1:19" ht="15" x14ac:dyDescent="0.25">
      <c r="A198" s="17" t="s">
        <v>488</v>
      </c>
      <c r="B198" s="15" t="s">
        <v>389</v>
      </c>
      <c r="C198" t="s">
        <v>391</v>
      </c>
      <c r="D198" s="15" t="s">
        <v>392</v>
      </c>
      <c r="E198" t="s">
        <v>454</v>
      </c>
      <c r="F198" s="15">
        <v>13</v>
      </c>
      <c r="G198" s="10">
        <v>0</v>
      </c>
      <c r="H198" s="35">
        <f t="shared" si="12"/>
        <v>13</v>
      </c>
      <c r="I198" s="15">
        <v>14</v>
      </c>
      <c r="J198" s="10">
        <v>20</v>
      </c>
      <c r="K198" s="35">
        <f t="shared" si="13"/>
        <v>14.333333333333334</v>
      </c>
      <c r="L198" s="37">
        <v>3</v>
      </c>
      <c r="N198">
        <v>1</v>
      </c>
      <c r="O198" t="s">
        <v>462</v>
      </c>
      <c r="P198">
        <f t="shared" si="14"/>
        <v>13</v>
      </c>
      <c r="Q198">
        <v>2</v>
      </c>
      <c r="R198" t="s">
        <v>462</v>
      </c>
      <c r="S198">
        <f t="shared" si="15"/>
        <v>14</v>
      </c>
    </row>
    <row r="199" spans="1:19" ht="15" x14ac:dyDescent="0.25">
      <c r="A199" s="17" t="s">
        <v>488</v>
      </c>
      <c r="B199" s="15" t="s">
        <v>389</v>
      </c>
      <c r="C199" t="s">
        <v>391</v>
      </c>
      <c r="D199" s="15" t="s">
        <v>392</v>
      </c>
      <c r="E199" t="s">
        <v>454</v>
      </c>
      <c r="F199" s="15">
        <v>13</v>
      </c>
      <c r="G199" s="10">
        <v>5</v>
      </c>
      <c r="H199" s="35">
        <f t="shared" si="12"/>
        <v>13.083333333333334</v>
      </c>
      <c r="I199" s="15">
        <v>14</v>
      </c>
      <c r="J199" s="10">
        <v>25</v>
      </c>
      <c r="K199" s="35">
        <f t="shared" si="13"/>
        <v>14.416666666666666</v>
      </c>
      <c r="L199" s="37">
        <v>2</v>
      </c>
      <c r="N199">
        <v>1</v>
      </c>
      <c r="O199" t="s">
        <v>462</v>
      </c>
      <c r="P199">
        <f t="shared" si="14"/>
        <v>13</v>
      </c>
      <c r="Q199">
        <v>2</v>
      </c>
      <c r="R199" t="s">
        <v>462</v>
      </c>
      <c r="S199">
        <f t="shared" si="15"/>
        <v>14</v>
      </c>
    </row>
    <row r="200" spans="1:19" ht="15" x14ac:dyDescent="0.25">
      <c r="A200" s="17" t="s">
        <v>488</v>
      </c>
      <c r="B200" s="15" t="s">
        <v>389</v>
      </c>
      <c r="C200" t="s">
        <v>391</v>
      </c>
      <c r="D200" s="15" t="s">
        <v>392</v>
      </c>
      <c r="E200" t="s">
        <v>454</v>
      </c>
      <c r="F200" s="15">
        <v>13</v>
      </c>
      <c r="G200" s="10">
        <v>10</v>
      </c>
      <c r="H200" s="35">
        <f t="shared" si="12"/>
        <v>13.166666666666666</v>
      </c>
      <c r="I200" s="15">
        <v>14</v>
      </c>
      <c r="J200" s="10">
        <v>30</v>
      </c>
      <c r="K200" s="35">
        <f t="shared" si="13"/>
        <v>14.5</v>
      </c>
      <c r="L200" s="37">
        <v>2</v>
      </c>
      <c r="N200">
        <v>1</v>
      </c>
      <c r="O200" t="s">
        <v>462</v>
      </c>
      <c r="P200">
        <f t="shared" si="14"/>
        <v>13</v>
      </c>
      <c r="Q200">
        <v>2</v>
      </c>
      <c r="R200" t="s">
        <v>462</v>
      </c>
      <c r="S200">
        <f t="shared" si="15"/>
        <v>14</v>
      </c>
    </row>
    <row r="201" spans="1:19" ht="15" x14ac:dyDescent="0.25">
      <c r="A201" s="17" t="s">
        <v>488</v>
      </c>
      <c r="B201" s="15" t="s">
        <v>389</v>
      </c>
      <c r="C201" t="s">
        <v>391</v>
      </c>
      <c r="D201" s="15" t="s">
        <v>392</v>
      </c>
      <c r="E201" t="s">
        <v>454</v>
      </c>
      <c r="F201" s="15">
        <v>13</v>
      </c>
      <c r="G201" s="10">
        <v>15</v>
      </c>
      <c r="H201" s="35">
        <f t="shared" si="12"/>
        <v>13.25</v>
      </c>
      <c r="I201" s="15">
        <v>14</v>
      </c>
      <c r="J201" s="10">
        <v>35</v>
      </c>
      <c r="K201" s="35">
        <f t="shared" si="13"/>
        <v>14.583333333333334</v>
      </c>
      <c r="L201" s="37">
        <v>1</v>
      </c>
      <c r="N201">
        <v>1</v>
      </c>
      <c r="O201" t="s">
        <v>462</v>
      </c>
      <c r="P201">
        <f t="shared" si="14"/>
        <v>13</v>
      </c>
      <c r="Q201">
        <v>2</v>
      </c>
      <c r="R201" t="s">
        <v>462</v>
      </c>
      <c r="S201">
        <f t="shared" si="15"/>
        <v>14</v>
      </c>
    </row>
    <row r="202" spans="1:19" ht="15" x14ac:dyDescent="0.25">
      <c r="A202" s="17" t="s">
        <v>488</v>
      </c>
      <c r="B202" s="15" t="s">
        <v>389</v>
      </c>
      <c r="C202" t="s">
        <v>391</v>
      </c>
      <c r="D202" s="15" t="s">
        <v>392</v>
      </c>
      <c r="E202" t="s">
        <v>454</v>
      </c>
      <c r="F202" s="15">
        <v>13</v>
      </c>
      <c r="G202" s="10">
        <v>20</v>
      </c>
      <c r="H202" s="35">
        <f t="shared" si="12"/>
        <v>13.333333333333334</v>
      </c>
      <c r="I202" s="15">
        <v>14</v>
      </c>
      <c r="J202" s="10">
        <v>40</v>
      </c>
      <c r="K202" s="35">
        <f t="shared" si="13"/>
        <v>14.666666666666666</v>
      </c>
      <c r="L202" s="37">
        <v>1</v>
      </c>
      <c r="N202">
        <v>1</v>
      </c>
      <c r="O202" t="s">
        <v>462</v>
      </c>
      <c r="P202">
        <f t="shared" si="14"/>
        <v>13</v>
      </c>
      <c r="Q202">
        <v>2</v>
      </c>
      <c r="R202" t="s">
        <v>462</v>
      </c>
      <c r="S202">
        <f t="shared" si="15"/>
        <v>14</v>
      </c>
    </row>
    <row r="203" spans="1:19" ht="15" x14ac:dyDescent="0.25">
      <c r="A203" s="17" t="s">
        <v>488</v>
      </c>
      <c r="B203" s="15" t="s">
        <v>389</v>
      </c>
      <c r="C203" t="s">
        <v>391</v>
      </c>
      <c r="D203" s="15" t="s">
        <v>392</v>
      </c>
      <c r="E203" t="s">
        <v>454</v>
      </c>
      <c r="F203" s="15">
        <v>13</v>
      </c>
      <c r="G203" s="10">
        <v>30</v>
      </c>
      <c r="H203" s="35">
        <f t="shared" si="12"/>
        <v>13.5</v>
      </c>
      <c r="I203" s="15">
        <v>14</v>
      </c>
      <c r="J203" s="10">
        <v>50</v>
      </c>
      <c r="K203" s="35">
        <f t="shared" si="13"/>
        <v>14.833333333333334</v>
      </c>
      <c r="L203" s="37">
        <v>2</v>
      </c>
      <c r="N203">
        <v>1</v>
      </c>
      <c r="O203" t="s">
        <v>462</v>
      </c>
      <c r="P203">
        <f t="shared" si="14"/>
        <v>13</v>
      </c>
      <c r="Q203">
        <v>2</v>
      </c>
      <c r="R203" t="s">
        <v>462</v>
      </c>
      <c r="S203">
        <f t="shared" si="15"/>
        <v>14</v>
      </c>
    </row>
    <row r="204" spans="1:19" ht="15" x14ac:dyDescent="0.25">
      <c r="A204" s="17" t="s">
        <v>488</v>
      </c>
      <c r="B204" s="15" t="s">
        <v>389</v>
      </c>
      <c r="C204" t="s">
        <v>391</v>
      </c>
      <c r="D204" s="15" t="s">
        <v>392</v>
      </c>
      <c r="E204" t="s">
        <v>454</v>
      </c>
      <c r="F204" s="15">
        <v>13</v>
      </c>
      <c r="G204" s="10">
        <v>40</v>
      </c>
      <c r="H204" s="35">
        <f t="shared" si="12"/>
        <v>13.666666666666666</v>
      </c>
      <c r="I204" s="15">
        <v>15</v>
      </c>
      <c r="J204" s="10">
        <v>0</v>
      </c>
      <c r="K204" s="35">
        <f t="shared" si="13"/>
        <v>15</v>
      </c>
      <c r="L204" s="37">
        <v>2</v>
      </c>
      <c r="N204">
        <v>1</v>
      </c>
      <c r="O204" t="s">
        <v>462</v>
      </c>
      <c r="P204">
        <f t="shared" si="14"/>
        <v>13</v>
      </c>
      <c r="Q204">
        <v>3</v>
      </c>
      <c r="R204" t="s">
        <v>462</v>
      </c>
      <c r="S204">
        <f t="shared" si="15"/>
        <v>15</v>
      </c>
    </row>
    <row r="205" spans="1:19" ht="15" x14ac:dyDescent="0.25">
      <c r="A205" s="17" t="s">
        <v>488</v>
      </c>
      <c r="B205" s="15" t="s">
        <v>389</v>
      </c>
      <c r="C205" t="s">
        <v>391</v>
      </c>
      <c r="D205" s="15" t="s">
        <v>392</v>
      </c>
      <c r="E205" t="s">
        <v>454</v>
      </c>
      <c r="F205" s="15">
        <v>13</v>
      </c>
      <c r="G205" s="10">
        <v>50</v>
      </c>
      <c r="H205" s="35">
        <f t="shared" si="12"/>
        <v>13.833333333333334</v>
      </c>
      <c r="I205" s="15">
        <v>15</v>
      </c>
      <c r="J205" s="10">
        <v>10</v>
      </c>
      <c r="K205" s="35">
        <f t="shared" si="13"/>
        <v>15.166666666666666</v>
      </c>
      <c r="L205" s="37">
        <v>1</v>
      </c>
      <c r="N205">
        <v>1</v>
      </c>
      <c r="O205" t="s">
        <v>462</v>
      </c>
      <c r="P205">
        <f t="shared" si="14"/>
        <v>13</v>
      </c>
      <c r="Q205">
        <v>3</v>
      </c>
      <c r="R205" t="s">
        <v>462</v>
      </c>
      <c r="S205">
        <f t="shared" si="15"/>
        <v>15</v>
      </c>
    </row>
    <row r="206" spans="1:19" ht="15" x14ac:dyDescent="0.25">
      <c r="A206" s="17" t="s">
        <v>488</v>
      </c>
      <c r="B206" s="15" t="s">
        <v>389</v>
      </c>
      <c r="C206" t="s">
        <v>391</v>
      </c>
      <c r="D206" s="15" t="s">
        <v>392</v>
      </c>
      <c r="E206" t="s">
        <v>454</v>
      </c>
      <c r="F206" s="15">
        <v>14</v>
      </c>
      <c r="G206" s="10">
        <v>15</v>
      </c>
      <c r="H206" s="35">
        <f t="shared" si="12"/>
        <v>14.25</v>
      </c>
      <c r="I206" s="15">
        <v>15</v>
      </c>
      <c r="J206" s="10">
        <v>35</v>
      </c>
      <c r="K206" s="35">
        <f t="shared" si="13"/>
        <v>15.583333333333334</v>
      </c>
      <c r="L206" s="37">
        <v>2</v>
      </c>
      <c r="N206">
        <v>2</v>
      </c>
      <c r="O206" t="s">
        <v>462</v>
      </c>
      <c r="P206">
        <f t="shared" si="14"/>
        <v>14</v>
      </c>
      <c r="Q206">
        <v>3</v>
      </c>
      <c r="R206" t="s">
        <v>462</v>
      </c>
      <c r="S206">
        <f t="shared" si="15"/>
        <v>15</v>
      </c>
    </row>
    <row r="207" spans="1:19" ht="15" x14ac:dyDescent="0.25">
      <c r="A207" s="17" t="s">
        <v>488</v>
      </c>
      <c r="B207" s="15" t="s">
        <v>389</v>
      </c>
      <c r="C207" t="s">
        <v>391</v>
      </c>
      <c r="D207" s="15" t="s">
        <v>392</v>
      </c>
      <c r="E207" t="s">
        <v>454</v>
      </c>
      <c r="F207" s="15">
        <v>14</v>
      </c>
      <c r="G207" s="10">
        <v>50</v>
      </c>
      <c r="H207" s="35">
        <f t="shared" si="12"/>
        <v>14.833333333333334</v>
      </c>
      <c r="I207" s="15">
        <v>16</v>
      </c>
      <c r="J207" s="10">
        <v>10</v>
      </c>
      <c r="K207" s="35">
        <f t="shared" si="13"/>
        <v>16.166666666666668</v>
      </c>
      <c r="L207" s="37">
        <v>1</v>
      </c>
      <c r="N207">
        <v>2</v>
      </c>
      <c r="O207" t="s">
        <v>462</v>
      </c>
      <c r="P207">
        <f t="shared" si="14"/>
        <v>14</v>
      </c>
      <c r="Q207">
        <v>4</v>
      </c>
      <c r="R207" t="s">
        <v>462</v>
      </c>
      <c r="S207">
        <f t="shared" si="15"/>
        <v>16</v>
      </c>
    </row>
    <row r="208" spans="1:19" ht="15" x14ac:dyDescent="0.25">
      <c r="A208" s="17" t="s">
        <v>488</v>
      </c>
      <c r="B208" s="15" t="s">
        <v>389</v>
      </c>
      <c r="C208" t="s">
        <v>391</v>
      </c>
      <c r="D208" s="15" t="s">
        <v>392</v>
      </c>
      <c r="E208" t="s">
        <v>454</v>
      </c>
      <c r="F208" s="15">
        <v>15</v>
      </c>
      <c r="G208" s="10">
        <v>20</v>
      </c>
      <c r="H208" s="35">
        <f t="shared" si="12"/>
        <v>15.333333333333334</v>
      </c>
      <c r="I208" s="15">
        <v>16</v>
      </c>
      <c r="J208" s="10">
        <v>40</v>
      </c>
      <c r="K208" s="35">
        <f t="shared" si="13"/>
        <v>16.666666666666668</v>
      </c>
      <c r="L208" s="37">
        <v>1</v>
      </c>
      <c r="N208">
        <v>3</v>
      </c>
      <c r="O208" t="s">
        <v>462</v>
      </c>
      <c r="P208">
        <f t="shared" si="14"/>
        <v>15</v>
      </c>
      <c r="Q208">
        <v>4</v>
      </c>
      <c r="R208" t="s">
        <v>462</v>
      </c>
      <c r="S208">
        <f t="shared" si="15"/>
        <v>16</v>
      </c>
    </row>
    <row r="209" spans="1:19" ht="15" x14ac:dyDescent="0.25">
      <c r="A209" s="17" t="s">
        <v>488</v>
      </c>
      <c r="B209" s="15" t="s">
        <v>393</v>
      </c>
      <c r="C209" t="s">
        <v>393</v>
      </c>
      <c r="D209" s="15" t="s">
        <v>394</v>
      </c>
      <c r="E209" t="s">
        <v>454</v>
      </c>
      <c r="F209" s="15">
        <v>0</v>
      </c>
      <c r="G209" s="10">
        <v>0</v>
      </c>
      <c r="H209" s="35">
        <f t="shared" si="12"/>
        <v>0</v>
      </c>
      <c r="I209" s="15">
        <v>0</v>
      </c>
      <c r="J209" s="10">
        <v>55</v>
      </c>
      <c r="K209" s="35">
        <f t="shared" si="13"/>
        <v>0.91666666666666663</v>
      </c>
      <c r="L209" s="37">
        <v>1</v>
      </c>
      <c r="N209">
        <v>12</v>
      </c>
      <c r="O209" t="s">
        <v>461</v>
      </c>
      <c r="P209">
        <f t="shared" si="14"/>
        <v>0</v>
      </c>
      <c r="Q209">
        <v>12</v>
      </c>
      <c r="R209" t="s">
        <v>461</v>
      </c>
      <c r="S209">
        <f t="shared" si="15"/>
        <v>0</v>
      </c>
    </row>
    <row r="210" spans="1:19" ht="15" x14ac:dyDescent="0.25">
      <c r="A210" s="17" t="s">
        <v>488</v>
      </c>
      <c r="B210" s="15" t="s">
        <v>393</v>
      </c>
      <c r="C210" t="s">
        <v>393</v>
      </c>
      <c r="D210" s="15" t="s">
        <v>394</v>
      </c>
      <c r="E210" t="s">
        <v>454</v>
      </c>
      <c r="F210" s="15">
        <v>0</v>
      </c>
      <c r="G210" s="10">
        <v>0</v>
      </c>
      <c r="H210" s="35">
        <f t="shared" si="12"/>
        <v>0</v>
      </c>
      <c r="I210" s="15">
        <v>1</v>
      </c>
      <c r="J210" s="10">
        <v>0</v>
      </c>
      <c r="K210" s="35">
        <f t="shared" si="13"/>
        <v>1</v>
      </c>
      <c r="L210" s="37">
        <v>266</v>
      </c>
      <c r="N210">
        <v>12</v>
      </c>
      <c r="O210" t="s">
        <v>461</v>
      </c>
      <c r="P210">
        <f t="shared" si="14"/>
        <v>0</v>
      </c>
      <c r="Q210">
        <v>1</v>
      </c>
      <c r="R210" t="s">
        <v>461</v>
      </c>
      <c r="S210">
        <f t="shared" si="15"/>
        <v>1</v>
      </c>
    </row>
    <row r="211" spans="1:19" ht="15" x14ac:dyDescent="0.25">
      <c r="A211" s="17" t="s">
        <v>488</v>
      </c>
      <c r="B211" s="15" t="s">
        <v>393</v>
      </c>
      <c r="C211" t="s">
        <v>393</v>
      </c>
      <c r="D211" s="15" t="s">
        <v>394</v>
      </c>
      <c r="E211" t="s">
        <v>454</v>
      </c>
      <c r="F211" s="15">
        <v>0</v>
      </c>
      <c r="G211" s="10">
        <v>15</v>
      </c>
      <c r="H211" s="35">
        <f t="shared" si="12"/>
        <v>0.25</v>
      </c>
      <c r="I211" s="15">
        <v>1</v>
      </c>
      <c r="J211" s="10">
        <v>15</v>
      </c>
      <c r="K211" s="35">
        <f t="shared" si="13"/>
        <v>1.25</v>
      </c>
      <c r="L211" s="37">
        <v>1</v>
      </c>
      <c r="N211">
        <v>12</v>
      </c>
      <c r="O211" t="s">
        <v>461</v>
      </c>
      <c r="P211">
        <f t="shared" si="14"/>
        <v>0</v>
      </c>
      <c r="Q211">
        <v>1</v>
      </c>
      <c r="R211" t="s">
        <v>461</v>
      </c>
      <c r="S211">
        <f t="shared" si="15"/>
        <v>1</v>
      </c>
    </row>
    <row r="212" spans="1:19" ht="15" x14ac:dyDescent="0.25">
      <c r="A212" s="17" t="s">
        <v>488</v>
      </c>
      <c r="B212" s="15" t="s">
        <v>393</v>
      </c>
      <c r="C212" t="s">
        <v>393</v>
      </c>
      <c r="D212" s="15" t="s">
        <v>394</v>
      </c>
      <c r="E212" t="s">
        <v>454</v>
      </c>
      <c r="F212" s="15">
        <v>0</v>
      </c>
      <c r="G212" s="10">
        <v>30</v>
      </c>
      <c r="H212" s="35">
        <f t="shared" si="12"/>
        <v>0.5</v>
      </c>
      <c r="I212" s="15">
        <v>1</v>
      </c>
      <c r="J212" s="10">
        <v>30</v>
      </c>
      <c r="K212" s="35">
        <f t="shared" si="13"/>
        <v>1.5</v>
      </c>
      <c r="L212" s="37">
        <v>1</v>
      </c>
      <c r="N212">
        <v>12</v>
      </c>
      <c r="O212" t="s">
        <v>461</v>
      </c>
      <c r="P212">
        <f t="shared" si="14"/>
        <v>0</v>
      </c>
      <c r="Q212">
        <v>1</v>
      </c>
      <c r="R212" t="s">
        <v>461</v>
      </c>
      <c r="S212">
        <f t="shared" si="15"/>
        <v>1</v>
      </c>
    </row>
    <row r="213" spans="1:19" ht="15" x14ac:dyDescent="0.25">
      <c r="A213" s="17" t="s">
        <v>488</v>
      </c>
      <c r="B213" s="15" t="s">
        <v>393</v>
      </c>
      <c r="C213" t="s">
        <v>393</v>
      </c>
      <c r="D213" s="15" t="s">
        <v>394</v>
      </c>
      <c r="E213" t="s">
        <v>454</v>
      </c>
      <c r="F213" s="15">
        <v>1</v>
      </c>
      <c r="G213" s="10">
        <v>0</v>
      </c>
      <c r="H213" s="35">
        <f t="shared" si="12"/>
        <v>1</v>
      </c>
      <c r="I213" s="15">
        <v>2</v>
      </c>
      <c r="J213" s="10">
        <v>0</v>
      </c>
      <c r="K213" s="35">
        <f t="shared" si="13"/>
        <v>2</v>
      </c>
      <c r="L213" s="37">
        <v>4</v>
      </c>
      <c r="N213">
        <v>1</v>
      </c>
      <c r="O213" t="s">
        <v>461</v>
      </c>
      <c r="P213">
        <f t="shared" si="14"/>
        <v>1</v>
      </c>
      <c r="Q213">
        <v>2</v>
      </c>
      <c r="R213" t="s">
        <v>461</v>
      </c>
      <c r="S213">
        <f t="shared" si="15"/>
        <v>2</v>
      </c>
    </row>
    <row r="214" spans="1:19" ht="15" x14ac:dyDescent="0.25">
      <c r="A214" s="17" t="s">
        <v>488</v>
      </c>
      <c r="B214" s="15" t="s">
        <v>393</v>
      </c>
      <c r="C214" t="s">
        <v>393</v>
      </c>
      <c r="D214" s="15" t="s">
        <v>394</v>
      </c>
      <c r="E214" t="s">
        <v>454</v>
      </c>
      <c r="F214" s="15">
        <v>2</v>
      </c>
      <c r="G214" s="10">
        <v>15</v>
      </c>
      <c r="H214" s="35">
        <f t="shared" si="12"/>
        <v>2.25</v>
      </c>
      <c r="I214" s="15">
        <v>3</v>
      </c>
      <c r="J214" s="10">
        <v>15</v>
      </c>
      <c r="K214" s="35">
        <f t="shared" si="13"/>
        <v>3.25</v>
      </c>
      <c r="L214" s="37">
        <v>1</v>
      </c>
      <c r="N214">
        <v>2</v>
      </c>
      <c r="O214" t="s">
        <v>461</v>
      </c>
      <c r="P214">
        <f t="shared" si="14"/>
        <v>2</v>
      </c>
      <c r="Q214">
        <v>3</v>
      </c>
      <c r="R214" t="s">
        <v>461</v>
      </c>
      <c r="S214">
        <f t="shared" si="15"/>
        <v>3</v>
      </c>
    </row>
    <row r="215" spans="1:19" ht="15" x14ac:dyDescent="0.25">
      <c r="A215" s="17" t="s">
        <v>488</v>
      </c>
      <c r="B215" s="15" t="s">
        <v>393</v>
      </c>
      <c r="C215" t="s">
        <v>393</v>
      </c>
      <c r="D215" s="15" t="s">
        <v>394</v>
      </c>
      <c r="E215" t="s">
        <v>454</v>
      </c>
      <c r="F215" s="15">
        <v>3</v>
      </c>
      <c r="G215" s="10">
        <v>30</v>
      </c>
      <c r="H215" s="35">
        <f t="shared" si="12"/>
        <v>3.5</v>
      </c>
      <c r="I215" s="15">
        <v>4</v>
      </c>
      <c r="J215" s="10">
        <v>30</v>
      </c>
      <c r="K215" s="35">
        <f t="shared" si="13"/>
        <v>4.5</v>
      </c>
      <c r="L215" s="37">
        <v>1</v>
      </c>
      <c r="N215">
        <v>3</v>
      </c>
      <c r="O215" t="s">
        <v>461</v>
      </c>
      <c r="P215">
        <f t="shared" si="14"/>
        <v>3</v>
      </c>
      <c r="Q215">
        <v>4</v>
      </c>
      <c r="R215" t="s">
        <v>461</v>
      </c>
      <c r="S215">
        <f t="shared" si="15"/>
        <v>4</v>
      </c>
    </row>
    <row r="216" spans="1:19" ht="15" x14ac:dyDescent="0.25">
      <c r="A216" s="17" t="s">
        <v>488</v>
      </c>
      <c r="B216" s="15" t="s">
        <v>393</v>
      </c>
      <c r="C216" t="s">
        <v>393</v>
      </c>
      <c r="D216" s="15" t="s">
        <v>394</v>
      </c>
      <c r="E216" t="s">
        <v>454</v>
      </c>
      <c r="F216" s="15">
        <v>4</v>
      </c>
      <c r="G216" s="10">
        <v>0</v>
      </c>
      <c r="H216" s="35">
        <f t="shared" si="12"/>
        <v>4</v>
      </c>
      <c r="I216" s="15">
        <v>5</v>
      </c>
      <c r="J216" s="10">
        <v>0</v>
      </c>
      <c r="K216" s="35">
        <f t="shared" si="13"/>
        <v>5</v>
      </c>
      <c r="L216" s="37">
        <v>36</v>
      </c>
      <c r="N216">
        <v>4</v>
      </c>
      <c r="O216" t="s">
        <v>461</v>
      </c>
      <c r="P216">
        <f t="shared" si="14"/>
        <v>4</v>
      </c>
      <c r="Q216">
        <v>5</v>
      </c>
      <c r="R216" t="s">
        <v>461</v>
      </c>
      <c r="S216">
        <f t="shared" si="15"/>
        <v>5</v>
      </c>
    </row>
    <row r="217" spans="1:19" ht="15" x14ac:dyDescent="0.25">
      <c r="A217" s="17" t="s">
        <v>488</v>
      </c>
      <c r="B217" s="15" t="s">
        <v>393</v>
      </c>
      <c r="C217" t="s">
        <v>393</v>
      </c>
      <c r="D217" s="15" t="s">
        <v>394</v>
      </c>
      <c r="E217" t="s">
        <v>454</v>
      </c>
      <c r="F217" s="15">
        <v>5</v>
      </c>
      <c r="G217" s="10">
        <v>0</v>
      </c>
      <c r="H217" s="35">
        <f t="shared" si="12"/>
        <v>5</v>
      </c>
      <c r="I217" s="15">
        <v>6</v>
      </c>
      <c r="J217" s="10">
        <v>0</v>
      </c>
      <c r="K217" s="35">
        <f t="shared" si="13"/>
        <v>6</v>
      </c>
      <c r="L217" s="37">
        <v>1</v>
      </c>
      <c r="N217">
        <v>5</v>
      </c>
      <c r="O217" t="s">
        <v>461</v>
      </c>
      <c r="P217">
        <f t="shared" si="14"/>
        <v>5</v>
      </c>
      <c r="Q217">
        <v>6</v>
      </c>
      <c r="R217" t="s">
        <v>461</v>
      </c>
      <c r="S217">
        <f t="shared" si="15"/>
        <v>6</v>
      </c>
    </row>
    <row r="218" spans="1:19" ht="15" x14ac:dyDescent="0.25">
      <c r="A218" s="17" t="s">
        <v>488</v>
      </c>
      <c r="B218" s="15" t="s">
        <v>393</v>
      </c>
      <c r="C218" t="s">
        <v>393</v>
      </c>
      <c r="D218" s="15" t="s">
        <v>394</v>
      </c>
      <c r="E218" t="s">
        <v>454</v>
      </c>
      <c r="F218" s="15">
        <v>5</v>
      </c>
      <c r="G218" s="10">
        <v>5</v>
      </c>
      <c r="H218" s="35">
        <f t="shared" si="12"/>
        <v>5.083333333333333</v>
      </c>
      <c r="I218" s="15">
        <v>6</v>
      </c>
      <c r="J218" s="10">
        <v>5</v>
      </c>
      <c r="K218" s="35">
        <f t="shared" si="13"/>
        <v>6.083333333333333</v>
      </c>
      <c r="L218" s="37">
        <v>1</v>
      </c>
      <c r="N218">
        <v>5</v>
      </c>
      <c r="O218" t="s">
        <v>461</v>
      </c>
      <c r="P218">
        <f t="shared" si="14"/>
        <v>5</v>
      </c>
      <c r="Q218">
        <v>6</v>
      </c>
      <c r="R218" t="s">
        <v>461</v>
      </c>
      <c r="S218">
        <f t="shared" si="15"/>
        <v>6</v>
      </c>
    </row>
    <row r="219" spans="1:19" ht="15" x14ac:dyDescent="0.25">
      <c r="A219" s="17" t="s">
        <v>488</v>
      </c>
      <c r="B219" s="15" t="s">
        <v>393</v>
      </c>
      <c r="C219" t="s">
        <v>395</v>
      </c>
      <c r="D219" s="15" t="s">
        <v>396</v>
      </c>
      <c r="E219" t="s">
        <v>454</v>
      </c>
      <c r="F219" s="15">
        <v>1</v>
      </c>
      <c r="G219" s="10">
        <v>20</v>
      </c>
      <c r="H219" s="35">
        <f t="shared" si="12"/>
        <v>1.3333333333333333</v>
      </c>
      <c r="I219" s="15">
        <v>2</v>
      </c>
      <c r="J219" s="10">
        <v>20</v>
      </c>
      <c r="K219" s="35">
        <f t="shared" si="13"/>
        <v>2.3333333333333335</v>
      </c>
      <c r="L219" s="37">
        <v>198</v>
      </c>
      <c r="N219">
        <v>1</v>
      </c>
      <c r="O219" t="s">
        <v>461</v>
      </c>
      <c r="P219">
        <f t="shared" si="14"/>
        <v>1</v>
      </c>
      <c r="Q219">
        <v>2</v>
      </c>
      <c r="R219" t="s">
        <v>461</v>
      </c>
      <c r="S219">
        <f t="shared" si="15"/>
        <v>2</v>
      </c>
    </row>
    <row r="220" spans="1:19" ht="15" x14ac:dyDescent="0.25">
      <c r="A220" s="17" t="s">
        <v>488</v>
      </c>
      <c r="B220" s="15" t="s">
        <v>393</v>
      </c>
      <c r="C220" t="s">
        <v>395</v>
      </c>
      <c r="D220" s="15" t="s">
        <v>396</v>
      </c>
      <c r="E220" t="s">
        <v>454</v>
      </c>
      <c r="F220" s="15">
        <v>1</v>
      </c>
      <c r="G220" s="10">
        <v>25</v>
      </c>
      <c r="H220" s="35">
        <f t="shared" si="12"/>
        <v>1.4166666666666667</v>
      </c>
      <c r="I220" s="15">
        <v>2</v>
      </c>
      <c r="J220" s="10">
        <v>25</v>
      </c>
      <c r="K220" s="35">
        <f t="shared" si="13"/>
        <v>2.4166666666666665</v>
      </c>
      <c r="L220" s="37">
        <v>1</v>
      </c>
      <c r="N220">
        <v>1</v>
      </c>
      <c r="O220" t="s">
        <v>461</v>
      </c>
      <c r="P220">
        <f t="shared" si="14"/>
        <v>1</v>
      </c>
      <c r="Q220">
        <v>2</v>
      </c>
      <c r="R220" t="s">
        <v>461</v>
      </c>
      <c r="S220">
        <f t="shared" si="15"/>
        <v>2</v>
      </c>
    </row>
    <row r="221" spans="1:19" ht="15" x14ac:dyDescent="0.25">
      <c r="A221" s="17" t="s">
        <v>488</v>
      </c>
      <c r="B221" s="15" t="s">
        <v>393</v>
      </c>
      <c r="C221" t="s">
        <v>395</v>
      </c>
      <c r="D221" s="15" t="s">
        <v>396</v>
      </c>
      <c r="E221" t="s">
        <v>454</v>
      </c>
      <c r="F221" s="15">
        <v>1</v>
      </c>
      <c r="G221" s="10">
        <v>30</v>
      </c>
      <c r="H221" s="35">
        <f t="shared" si="12"/>
        <v>1.5</v>
      </c>
      <c r="I221" s="15">
        <v>2</v>
      </c>
      <c r="J221" s="10">
        <v>30</v>
      </c>
      <c r="K221" s="35">
        <f t="shared" si="13"/>
        <v>2.5</v>
      </c>
      <c r="L221" s="37">
        <v>14</v>
      </c>
      <c r="N221">
        <v>1</v>
      </c>
      <c r="O221" t="s">
        <v>461</v>
      </c>
      <c r="P221">
        <f t="shared" si="14"/>
        <v>1</v>
      </c>
      <c r="Q221">
        <v>2</v>
      </c>
      <c r="R221" t="s">
        <v>461</v>
      </c>
      <c r="S221">
        <f t="shared" si="15"/>
        <v>2</v>
      </c>
    </row>
    <row r="222" spans="1:19" ht="15" x14ac:dyDescent="0.25">
      <c r="A222" s="17" t="s">
        <v>488</v>
      </c>
      <c r="B222" s="15" t="s">
        <v>393</v>
      </c>
      <c r="C222" t="s">
        <v>395</v>
      </c>
      <c r="D222" s="15" t="s">
        <v>396</v>
      </c>
      <c r="E222" t="s">
        <v>454</v>
      </c>
      <c r="F222" s="15">
        <v>2</v>
      </c>
      <c r="G222" s="10">
        <v>0</v>
      </c>
      <c r="H222" s="35">
        <f t="shared" si="12"/>
        <v>2</v>
      </c>
      <c r="I222" s="15">
        <v>3</v>
      </c>
      <c r="J222" s="10">
        <v>0</v>
      </c>
      <c r="K222" s="35">
        <f t="shared" si="13"/>
        <v>3</v>
      </c>
      <c r="L222" s="37">
        <v>1</v>
      </c>
      <c r="N222">
        <v>2</v>
      </c>
      <c r="O222" t="s">
        <v>461</v>
      </c>
      <c r="P222">
        <f t="shared" si="14"/>
        <v>2</v>
      </c>
      <c r="Q222">
        <v>3</v>
      </c>
      <c r="R222" t="s">
        <v>461</v>
      </c>
      <c r="S222">
        <f t="shared" si="15"/>
        <v>3</v>
      </c>
    </row>
    <row r="223" spans="1:19" ht="15" x14ac:dyDescent="0.25">
      <c r="A223" s="17" t="s">
        <v>488</v>
      </c>
      <c r="B223" s="15" t="s">
        <v>393</v>
      </c>
      <c r="C223" t="s">
        <v>395</v>
      </c>
      <c r="D223" s="15" t="s">
        <v>396</v>
      </c>
      <c r="E223" t="s">
        <v>454</v>
      </c>
      <c r="F223" s="15">
        <v>2</v>
      </c>
      <c r="G223" s="10">
        <v>20</v>
      </c>
      <c r="H223" s="35">
        <f t="shared" si="12"/>
        <v>2.3333333333333335</v>
      </c>
      <c r="I223" s="15">
        <v>3</v>
      </c>
      <c r="J223" s="10">
        <v>20</v>
      </c>
      <c r="K223" s="35">
        <f t="shared" si="13"/>
        <v>3.3333333333333335</v>
      </c>
      <c r="L223" s="37">
        <v>2</v>
      </c>
      <c r="N223">
        <v>2</v>
      </c>
      <c r="O223" t="s">
        <v>461</v>
      </c>
      <c r="P223">
        <f t="shared" si="14"/>
        <v>2</v>
      </c>
      <c r="Q223">
        <v>3</v>
      </c>
      <c r="R223" t="s">
        <v>461</v>
      </c>
      <c r="S223">
        <f t="shared" si="15"/>
        <v>3</v>
      </c>
    </row>
    <row r="224" spans="1:19" ht="15" x14ac:dyDescent="0.25">
      <c r="A224" s="17" t="s">
        <v>488</v>
      </c>
      <c r="B224" s="15" t="s">
        <v>393</v>
      </c>
      <c r="C224" t="s">
        <v>395</v>
      </c>
      <c r="D224" s="15" t="s">
        <v>396</v>
      </c>
      <c r="E224" t="s">
        <v>454</v>
      </c>
      <c r="F224" s="15">
        <v>2</v>
      </c>
      <c r="G224" s="10">
        <v>40</v>
      </c>
      <c r="H224" s="35">
        <f t="shared" si="12"/>
        <v>2.6666666666666665</v>
      </c>
      <c r="I224" s="15">
        <v>3</v>
      </c>
      <c r="J224" s="10">
        <v>40</v>
      </c>
      <c r="K224" s="35">
        <f t="shared" si="13"/>
        <v>3.6666666666666665</v>
      </c>
      <c r="L224" s="37">
        <v>1</v>
      </c>
      <c r="N224">
        <v>2</v>
      </c>
      <c r="O224" t="s">
        <v>461</v>
      </c>
      <c r="P224">
        <f t="shared" si="14"/>
        <v>2</v>
      </c>
      <c r="Q224">
        <v>3</v>
      </c>
      <c r="R224" t="s">
        <v>461</v>
      </c>
      <c r="S224">
        <f t="shared" si="15"/>
        <v>3</v>
      </c>
    </row>
    <row r="225" spans="1:19" ht="15" x14ac:dyDescent="0.25">
      <c r="A225" s="17" t="s">
        <v>488</v>
      </c>
      <c r="B225" s="15" t="s">
        <v>393</v>
      </c>
      <c r="C225" t="s">
        <v>395</v>
      </c>
      <c r="D225" s="15" t="s">
        <v>396</v>
      </c>
      <c r="E225" t="s">
        <v>454</v>
      </c>
      <c r="F225" s="15">
        <v>3</v>
      </c>
      <c r="G225" s="10">
        <v>40</v>
      </c>
      <c r="H225" s="35">
        <f t="shared" si="12"/>
        <v>3.6666666666666665</v>
      </c>
      <c r="I225" s="15">
        <v>4</v>
      </c>
      <c r="J225" s="10">
        <v>40</v>
      </c>
      <c r="K225" s="35">
        <f t="shared" si="13"/>
        <v>4.666666666666667</v>
      </c>
      <c r="L225" s="37">
        <v>2</v>
      </c>
      <c r="N225">
        <v>3</v>
      </c>
      <c r="O225" t="s">
        <v>461</v>
      </c>
      <c r="P225">
        <f t="shared" si="14"/>
        <v>3</v>
      </c>
      <c r="Q225">
        <v>4</v>
      </c>
      <c r="R225" t="s">
        <v>461</v>
      </c>
      <c r="S225">
        <f t="shared" si="15"/>
        <v>4</v>
      </c>
    </row>
    <row r="226" spans="1:19" ht="15" x14ac:dyDescent="0.25">
      <c r="A226" s="17" t="s">
        <v>488</v>
      </c>
      <c r="B226" s="15" t="s">
        <v>393</v>
      </c>
      <c r="C226" t="s">
        <v>395</v>
      </c>
      <c r="D226" s="15" t="s">
        <v>396</v>
      </c>
      <c r="E226" t="s">
        <v>454</v>
      </c>
      <c r="F226" s="15">
        <v>4</v>
      </c>
      <c r="G226" s="10">
        <v>25</v>
      </c>
      <c r="H226" s="35">
        <f t="shared" si="12"/>
        <v>4.416666666666667</v>
      </c>
      <c r="I226" s="15">
        <v>5</v>
      </c>
      <c r="J226" s="10">
        <v>25</v>
      </c>
      <c r="K226" s="35">
        <f t="shared" si="13"/>
        <v>5.416666666666667</v>
      </c>
      <c r="L226" s="37">
        <v>1</v>
      </c>
      <c r="N226">
        <v>4</v>
      </c>
      <c r="O226" t="s">
        <v>461</v>
      </c>
      <c r="P226">
        <f t="shared" si="14"/>
        <v>4</v>
      </c>
      <c r="Q226">
        <v>5</v>
      </c>
      <c r="R226" t="s">
        <v>461</v>
      </c>
      <c r="S226">
        <f t="shared" si="15"/>
        <v>5</v>
      </c>
    </row>
    <row r="227" spans="1:19" ht="15" x14ac:dyDescent="0.25">
      <c r="A227" s="17" t="s">
        <v>488</v>
      </c>
      <c r="B227" s="15" t="s">
        <v>393</v>
      </c>
      <c r="C227" t="s">
        <v>395</v>
      </c>
      <c r="D227" s="15" t="s">
        <v>396</v>
      </c>
      <c r="E227" t="s">
        <v>454</v>
      </c>
      <c r="F227" s="15">
        <v>4</v>
      </c>
      <c r="G227" s="10">
        <v>45</v>
      </c>
      <c r="H227" s="35">
        <f t="shared" si="12"/>
        <v>4.75</v>
      </c>
      <c r="I227" s="15">
        <v>5</v>
      </c>
      <c r="J227" s="10">
        <v>45</v>
      </c>
      <c r="K227" s="35">
        <f t="shared" si="13"/>
        <v>5.75</v>
      </c>
      <c r="L227" s="37">
        <v>1</v>
      </c>
      <c r="N227">
        <v>4</v>
      </c>
      <c r="O227" t="s">
        <v>461</v>
      </c>
      <c r="P227">
        <f t="shared" si="14"/>
        <v>4</v>
      </c>
      <c r="Q227">
        <v>5</v>
      </c>
      <c r="R227" t="s">
        <v>461</v>
      </c>
      <c r="S227">
        <f t="shared" si="15"/>
        <v>5</v>
      </c>
    </row>
    <row r="228" spans="1:19" ht="15" x14ac:dyDescent="0.25">
      <c r="A228" s="17" t="s">
        <v>488</v>
      </c>
      <c r="B228" s="15" t="s">
        <v>393</v>
      </c>
      <c r="C228" t="s">
        <v>395</v>
      </c>
      <c r="D228" s="15" t="s">
        <v>396</v>
      </c>
      <c r="E228" t="s">
        <v>454</v>
      </c>
      <c r="F228" s="15">
        <v>4</v>
      </c>
      <c r="G228" s="10">
        <v>50</v>
      </c>
      <c r="H228" s="35">
        <f t="shared" si="12"/>
        <v>4.833333333333333</v>
      </c>
      <c r="I228" s="15">
        <v>5</v>
      </c>
      <c r="J228" s="10">
        <v>50</v>
      </c>
      <c r="K228" s="35">
        <f t="shared" si="13"/>
        <v>5.833333333333333</v>
      </c>
      <c r="L228" s="37">
        <v>1</v>
      </c>
      <c r="N228">
        <v>4</v>
      </c>
      <c r="O228" t="s">
        <v>461</v>
      </c>
      <c r="P228">
        <f t="shared" si="14"/>
        <v>4</v>
      </c>
      <c r="Q228">
        <v>5</v>
      </c>
      <c r="R228" t="s">
        <v>461</v>
      </c>
      <c r="S228">
        <f t="shared" si="15"/>
        <v>5</v>
      </c>
    </row>
    <row r="229" spans="1:19" ht="15" x14ac:dyDescent="0.25">
      <c r="A229" s="17" t="s">
        <v>488</v>
      </c>
      <c r="B229" s="15" t="s">
        <v>393</v>
      </c>
      <c r="C229" t="s">
        <v>395</v>
      </c>
      <c r="D229" s="15" t="s">
        <v>396</v>
      </c>
      <c r="E229" t="s">
        <v>454</v>
      </c>
      <c r="F229" s="15">
        <v>5</v>
      </c>
      <c r="G229" s="10">
        <v>0</v>
      </c>
      <c r="H229" s="35">
        <f t="shared" si="12"/>
        <v>5</v>
      </c>
      <c r="I229" s="15">
        <v>6</v>
      </c>
      <c r="J229" s="10">
        <v>0</v>
      </c>
      <c r="K229" s="35">
        <f t="shared" si="13"/>
        <v>6</v>
      </c>
      <c r="L229" s="37">
        <v>14</v>
      </c>
      <c r="N229">
        <v>5</v>
      </c>
      <c r="O229" t="s">
        <v>461</v>
      </c>
      <c r="P229">
        <f t="shared" si="14"/>
        <v>5</v>
      </c>
      <c r="Q229">
        <v>6</v>
      </c>
      <c r="R229" t="s">
        <v>461</v>
      </c>
      <c r="S229">
        <f t="shared" si="15"/>
        <v>6</v>
      </c>
    </row>
    <row r="230" spans="1:19" ht="15" x14ac:dyDescent="0.25">
      <c r="A230" s="17" t="s">
        <v>488</v>
      </c>
      <c r="B230" s="15" t="s">
        <v>393</v>
      </c>
      <c r="C230" t="s">
        <v>395</v>
      </c>
      <c r="D230" s="15" t="s">
        <v>396</v>
      </c>
      <c r="E230" t="s">
        <v>454</v>
      </c>
      <c r="F230" s="15">
        <v>5</v>
      </c>
      <c r="G230" s="10">
        <v>20</v>
      </c>
      <c r="H230" s="35">
        <f t="shared" si="12"/>
        <v>5.333333333333333</v>
      </c>
      <c r="I230" s="15">
        <v>6</v>
      </c>
      <c r="J230" s="10">
        <v>20</v>
      </c>
      <c r="K230" s="35">
        <f t="shared" si="13"/>
        <v>6.333333333333333</v>
      </c>
      <c r="L230" s="37">
        <v>34</v>
      </c>
      <c r="N230">
        <v>5</v>
      </c>
      <c r="O230" t="s">
        <v>461</v>
      </c>
      <c r="P230">
        <f t="shared" si="14"/>
        <v>5</v>
      </c>
      <c r="Q230">
        <v>6</v>
      </c>
      <c r="R230" t="s">
        <v>461</v>
      </c>
      <c r="S230">
        <f t="shared" si="15"/>
        <v>6</v>
      </c>
    </row>
    <row r="231" spans="1:19" ht="15" x14ac:dyDescent="0.25">
      <c r="A231" s="17" t="s">
        <v>488</v>
      </c>
      <c r="B231" s="15" t="s">
        <v>393</v>
      </c>
      <c r="C231" t="s">
        <v>395</v>
      </c>
      <c r="D231" s="15" t="s">
        <v>396</v>
      </c>
      <c r="E231" t="s">
        <v>454</v>
      </c>
      <c r="F231" s="15">
        <v>5</v>
      </c>
      <c r="G231" s="10">
        <v>50</v>
      </c>
      <c r="H231" s="35">
        <f t="shared" si="12"/>
        <v>5.833333333333333</v>
      </c>
      <c r="I231" s="15">
        <v>6</v>
      </c>
      <c r="J231" s="10">
        <v>50</v>
      </c>
      <c r="K231" s="35">
        <f t="shared" si="13"/>
        <v>6.833333333333333</v>
      </c>
      <c r="L231" s="37">
        <v>1</v>
      </c>
      <c r="N231">
        <v>5</v>
      </c>
      <c r="O231" t="s">
        <v>461</v>
      </c>
      <c r="P231">
        <f t="shared" si="14"/>
        <v>5</v>
      </c>
      <c r="Q231">
        <v>6</v>
      </c>
      <c r="R231" t="s">
        <v>461</v>
      </c>
      <c r="S231">
        <f t="shared" si="15"/>
        <v>6</v>
      </c>
    </row>
    <row r="232" spans="1:19" ht="15" x14ac:dyDescent="0.25">
      <c r="A232" s="17" t="s">
        <v>488</v>
      </c>
      <c r="B232" s="15" t="s">
        <v>393</v>
      </c>
      <c r="C232" t="s">
        <v>395</v>
      </c>
      <c r="D232" s="15" t="s">
        <v>396</v>
      </c>
      <c r="E232" t="s">
        <v>454</v>
      </c>
      <c r="F232" s="15">
        <v>6</v>
      </c>
      <c r="G232" s="10">
        <v>0</v>
      </c>
      <c r="H232" s="35">
        <f t="shared" si="12"/>
        <v>6</v>
      </c>
      <c r="I232" s="15">
        <v>7</v>
      </c>
      <c r="J232" s="10">
        <v>0</v>
      </c>
      <c r="K232" s="35">
        <f t="shared" si="13"/>
        <v>7</v>
      </c>
      <c r="L232" s="37">
        <v>1</v>
      </c>
      <c r="N232">
        <v>6</v>
      </c>
      <c r="O232" t="s">
        <v>461</v>
      </c>
      <c r="P232">
        <f t="shared" si="14"/>
        <v>6</v>
      </c>
      <c r="Q232">
        <v>7</v>
      </c>
      <c r="R232" t="s">
        <v>461</v>
      </c>
      <c r="S232">
        <f t="shared" si="15"/>
        <v>7</v>
      </c>
    </row>
    <row r="233" spans="1:19" ht="15" x14ac:dyDescent="0.25">
      <c r="A233" s="17" t="s">
        <v>488</v>
      </c>
      <c r="B233" s="15" t="s">
        <v>393</v>
      </c>
      <c r="C233" t="s">
        <v>395</v>
      </c>
      <c r="D233" s="15" t="s">
        <v>396</v>
      </c>
      <c r="E233" t="s">
        <v>454</v>
      </c>
      <c r="F233" s="15">
        <v>6</v>
      </c>
      <c r="G233" s="10">
        <v>20</v>
      </c>
      <c r="H233" s="35">
        <f t="shared" si="12"/>
        <v>6.333333333333333</v>
      </c>
      <c r="I233" s="15">
        <v>7</v>
      </c>
      <c r="J233" s="10">
        <v>20</v>
      </c>
      <c r="K233" s="35">
        <f t="shared" si="13"/>
        <v>7.333333333333333</v>
      </c>
      <c r="L233" s="37">
        <v>1</v>
      </c>
      <c r="N233">
        <v>6</v>
      </c>
      <c r="O233" t="s">
        <v>461</v>
      </c>
      <c r="P233">
        <f t="shared" si="14"/>
        <v>6</v>
      </c>
      <c r="Q233">
        <v>7</v>
      </c>
      <c r="R233" t="s">
        <v>461</v>
      </c>
      <c r="S233">
        <f t="shared" si="15"/>
        <v>7</v>
      </c>
    </row>
    <row r="234" spans="1:19" ht="15" x14ac:dyDescent="0.25">
      <c r="A234" s="17" t="s">
        <v>488</v>
      </c>
      <c r="B234" s="15" t="s">
        <v>393</v>
      </c>
      <c r="C234" t="s">
        <v>395</v>
      </c>
      <c r="D234" s="15" t="s">
        <v>396</v>
      </c>
      <c r="E234" t="s">
        <v>454</v>
      </c>
      <c r="F234" s="15">
        <v>6</v>
      </c>
      <c r="G234" s="10">
        <v>30</v>
      </c>
      <c r="H234" s="35">
        <f t="shared" si="12"/>
        <v>6.5</v>
      </c>
      <c r="I234" s="15">
        <v>7</v>
      </c>
      <c r="J234" s="10">
        <v>30</v>
      </c>
      <c r="K234" s="35">
        <f t="shared" si="13"/>
        <v>7.5</v>
      </c>
      <c r="L234" s="37">
        <v>2</v>
      </c>
      <c r="N234">
        <v>6</v>
      </c>
      <c r="O234" t="s">
        <v>461</v>
      </c>
      <c r="P234">
        <f t="shared" si="14"/>
        <v>6</v>
      </c>
      <c r="Q234">
        <v>7</v>
      </c>
      <c r="R234" t="s">
        <v>461</v>
      </c>
      <c r="S234">
        <f t="shared" si="15"/>
        <v>7</v>
      </c>
    </row>
    <row r="235" spans="1:19" ht="15" x14ac:dyDescent="0.25">
      <c r="A235" s="17" t="s">
        <v>488</v>
      </c>
      <c r="B235" s="15" t="s">
        <v>393</v>
      </c>
      <c r="C235" t="s">
        <v>395</v>
      </c>
      <c r="D235" s="15" t="s">
        <v>396</v>
      </c>
      <c r="E235" t="s">
        <v>454</v>
      </c>
      <c r="F235" s="15">
        <v>8</v>
      </c>
      <c r="G235" s="10">
        <v>50</v>
      </c>
      <c r="H235" s="35">
        <f t="shared" si="12"/>
        <v>8.8333333333333339</v>
      </c>
      <c r="I235" s="15">
        <v>9</v>
      </c>
      <c r="J235" s="10">
        <v>50</v>
      </c>
      <c r="K235" s="35">
        <f t="shared" si="13"/>
        <v>9.8333333333333339</v>
      </c>
      <c r="L235" s="37">
        <v>31</v>
      </c>
      <c r="N235">
        <v>8</v>
      </c>
      <c r="O235" t="s">
        <v>461</v>
      </c>
      <c r="P235">
        <f t="shared" si="14"/>
        <v>8</v>
      </c>
      <c r="Q235">
        <v>9</v>
      </c>
      <c r="R235" t="s">
        <v>461</v>
      </c>
      <c r="S235">
        <f t="shared" si="15"/>
        <v>9</v>
      </c>
    </row>
    <row r="236" spans="1:19" ht="15" x14ac:dyDescent="0.25">
      <c r="A236" s="17" t="s">
        <v>488</v>
      </c>
      <c r="B236" s="15" t="s">
        <v>393</v>
      </c>
      <c r="C236" t="s">
        <v>395</v>
      </c>
      <c r="D236" s="15" t="s">
        <v>396</v>
      </c>
      <c r="E236" t="s">
        <v>454</v>
      </c>
      <c r="F236" s="15">
        <v>9</v>
      </c>
      <c r="G236" s="10">
        <v>40</v>
      </c>
      <c r="H236" s="35">
        <f t="shared" si="12"/>
        <v>9.6666666666666661</v>
      </c>
      <c r="I236" s="15">
        <v>10</v>
      </c>
      <c r="J236" s="10">
        <v>40</v>
      </c>
      <c r="K236" s="35">
        <f t="shared" si="13"/>
        <v>10.666666666666666</v>
      </c>
      <c r="L236" s="37">
        <v>1</v>
      </c>
      <c r="N236">
        <v>9</v>
      </c>
      <c r="O236" t="s">
        <v>461</v>
      </c>
      <c r="P236">
        <f t="shared" si="14"/>
        <v>9</v>
      </c>
      <c r="Q236">
        <v>10</v>
      </c>
      <c r="R236" t="s">
        <v>461</v>
      </c>
      <c r="S236">
        <f t="shared" si="15"/>
        <v>10</v>
      </c>
    </row>
    <row r="237" spans="1:19" ht="15" x14ac:dyDescent="0.25">
      <c r="A237" s="17" t="s">
        <v>488</v>
      </c>
      <c r="B237" s="15" t="s">
        <v>393</v>
      </c>
      <c r="C237" t="s">
        <v>395</v>
      </c>
      <c r="D237" s="15" t="s">
        <v>396</v>
      </c>
      <c r="E237" t="s">
        <v>454</v>
      </c>
      <c r="F237" s="15">
        <v>9</v>
      </c>
      <c r="G237" s="10">
        <v>50</v>
      </c>
      <c r="H237" s="35">
        <f t="shared" si="12"/>
        <v>9.8333333333333339</v>
      </c>
      <c r="I237" s="15">
        <v>10</v>
      </c>
      <c r="J237" s="10">
        <v>50</v>
      </c>
      <c r="K237" s="35">
        <f t="shared" si="13"/>
        <v>10.833333333333334</v>
      </c>
      <c r="L237" s="37">
        <v>1</v>
      </c>
      <c r="N237">
        <v>9</v>
      </c>
      <c r="O237" t="s">
        <v>461</v>
      </c>
      <c r="P237">
        <f t="shared" si="14"/>
        <v>9</v>
      </c>
      <c r="Q237">
        <v>10</v>
      </c>
      <c r="R237" t="s">
        <v>461</v>
      </c>
      <c r="S237">
        <f t="shared" si="15"/>
        <v>10</v>
      </c>
    </row>
    <row r="238" spans="1:19" ht="15" x14ac:dyDescent="0.25">
      <c r="A238" s="17" t="s">
        <v>488</v>
      </c>
      <c r="B238" s="15" t="s">
        <v>393</v>
      </c>
      <c r="C238" t="s">
        <v>395</v>
      </c>
      <c r="D238" s="15" t="s">
        <v>396</v>
      </c>
      <c r="E238" t="s">
        <v>454</v>
      </c>
      <c r="F238" s="15">
        <v>10</v>
      </c>
      <c r="G238" s="10">
        <v>50</v>
      </c>
      <c r="H238" s="35">
        <f t="shared" si="12"/>
        <v>10.833333333333334</v>
      </c>
      <c r="I238" s="15">
        <v>11</v>
      </c>
      <c r="J238" s="10">
        <v>50</v>
      </c>
      <c r="K238" s="35">
        <f t="shared" si="13"/>
        <v>11.833333333333334</v>
      </c>
      <c r="L238" s="37">
        <v>1</v>
      </c>
      <c r="N238">
        <v>10</v>
      </c>
      <c r="O238" t="s">
        <v>461</v>
      </c>
      <c r="P238">
        <f t="shared" si="14"/>
        <v>10</v>
      </c>
      <c r="Q238">
        <v>11</v>
      </c>
      <c r="R238" t="s">
        <v>461</v>
      </c>
      <c r="S238">
        <f t="shared" si="15"/>
        <v>11</v>
      </c>
    </row>
    <row r="239" spans="1:19" ht="15" x14ac:dyDescent="0.25">
      <c r="A239" s="17" t="s">
        <v>488</v>
      </c>
      <c r="B239" s="15" t="s">
        <v>393</v>
      </c>
      <c r="C239" t="s">
        <v>395</v>
      </c>
      <c r="D239" s="15" t="s">
        <v>396</v>
      </c>
      <c r="E239" t="s">
        <v>454</v>
      </c>
      <c r="F239" s="15">
        <v>11</v>
      </c>
      <c r="G239" s="10">
        <v>30</v>
      </c>
      <c r="H239" s="35">
        <f t="shared" si="12"/>
        <v>11.5</v>
      </c>
      <c r="I239" s="15">
        <v>12</v>
      </c>
      <c r="J239" s="10">
        <v>30</v>
      </c>
      <c r="K239" s="35">
        <f t="shared" si="13"/>
        <v>12.5</v>
      </c>
      <c r="L239" s="37">
        <v>1</v>
      </c>
      <c r="N239">
        <v>11</v>
      </c>
      <c r="O239" t="s">
        <v>461</v>
      </c>
      <c r="P239">
        <f t="shared" si="14"/>
        <v>11</v>
      </c>
      <c r="Q239">
        <v>12</v>
      </c>
      <c r="R239" t="s">
        <v>462</v>
      </c>
      <c r="S239">
        <f t="shared" si="15"/>
        <v>12</v>
      </c>
    </row>
    <row r="240" spans="1:19" ht="15" x14ac:dyDescent="0.25">
      <c r="A240" s="17" t="s">
        <v>488</v>
      </c>
      <c r="B240" s="15" t="s">
        <v>393</v>
      </c>
      <c r="C240" t="s">
        <v>395</v>
      </c>
      <c r="D240" s="15" t="s">
        <v>396</v>
      </c>
      <c r="E240" t="s">
        <v>454</v>
      </c>
      <c r="F240" s="15">
        <v>11</v>
      </c>
      <c r="G240" s="10">
        <v>35</v>
      </c>
      <c r="H240" s="35">
        <f t="shared" si="12"/>
        <v>11.583333333333334</v>
      </c>
      <c r="I240" s="15">
        <v>12</v>
      </c>
      <c r="J240" s="10">
        <v>35</v>
      </c>
      <c r="K240" s="35">
        <f t="shared" si="13"/>
        <v>12.583333333333334</v>
      </c>
      <c r="L240" s="37">
        <v>1</v>
      </c>
      <c r="N240">
        <v>11</v>
      </c>
      <c r="O240" t="s">
        <v>461</v>
      </c>
      <c r="P240">
        <f t="shared" si="14"/>
        <v>11</v>
      </c>
      <c r="Q240">
        <v>12</v>
      </c>
      <c r="R240" t="s">
        <v>462</v>
      </c>
      <c r="S240">
        <f t="shared" si="15"/>
        <v>12</v>
      </c>
    </row>
    <row r="241" spans="1:19" ht="15" x14ac:dyDescent="0.25">
      <c r="A241" s="17" t="s">
        <v>488</v>
      </c>
      <c r="B241" s="15" t="s">
        <v>393</v>
      </c>
      <c r="C241" t="s">
        <v>395</v>
      </c>
      <c r="D241" s="15" t="s">
        <v>396</v>
      </c>
      <c r="E241" t="s">
        <v>454</v>
      </c>
      <c r="F241" s="15">
        <v>14</v>
      </c>
      <c r="G241" s="10">
        <v>0</v>
      </c>
      <c r="H241" s="35">
        <f t="shared" si="12"/>
        <v>14</v>
      </c>
      <c r="I241" s="15">
        <v>15</v>
      </c>
      <c r="J241" s="10">
        <v>0</v>
      </c>
      <c r="K241" s="35">
        <f t="shared" si="13"/>
        <v>15</v>
      </c>
      <c r="L241" s="37">
        <v>1</v>
      </c>
      <c r="N241">
        <v>2</v>
      </c>
      <c r="O241" t="s">
        <v>462</v>
      </c>
      <c r="P241">
        <f t="shared" si="14"/>
        <v>14</v>
      </c>
      <c r="Q241">
        <v>3</v>
      </c>
      <c r="R241" t="s">
        <v>462</v>
      </c>
      <c r="S241">
        <f t="shared" si="15"/>
        <v>15</v>
      </c>
    </row>
    <row r="242" spans="1:19" ht="15" x14ac:dyDescent="0.25">
      <c r="A242" s="17" t="s">
        <v>488</v>
      </c>
      <c r="B242" s="15" t="s">
        <v>397</v>
      </c>
      <c r="C242" t="s">
        <v>397</v>
      </c>
      <c r="D242" s="15" t="s">
        <v>398</v>
      </c>
      <c r="E242" t="s">
        <v>454</v>
      </c>
      <c r="F242" s="15">
        <v>4</v>
      </c>
      <c r="G242" s="10">
        <v>10</v>
      </c>
      <c r="H242" s="35">
        <f t="shared" si="12"/>
        <v>4.166666666666667</v>
      </c>
      <c r="I242" s="15">
        <v>5</v>
      </c>
      <c r="J242" s="10">
        <v>5</v>
      </c>
      <c r="K242" s="35">
        <f t="shared" si="13"/>
        <v>5.083333333333333</v>
      </c>
      <c r="L242" s="37">
        <v>1</v>
      </c>
      <c r="N242">
        <v>4</v>
      </c>
      <c r="O242" t="s">
        <v>461</v>
      </c>
      <c r="P242">
        <f t="shared" si="14"/>
        <v>4</v>
      </c>
      <c r="Q242">
        <v>5</v>
      </c>
      <c r="R242" t="s">
        <v>461</v>
      </c>
      <c r="S242">
        <f t="shared" si="15"/>
        <v>5</v>
      </c>
    </row>
    <row r="243" spans="1:19" ht="15" x14ac:dyDescent="0.25">
      <c r="A243" s="17" t="s">
        <v>488</v>
      </c>
      <c r="B243" s="15" t="s">
        <v>397</v>
      </c>
      <c r="C243" t="s">
        <v>397</v>
      </c>
      <c r="D243" s="15" t="s">
        <v>398</v>
      </c>
      <c r="E243" t="s">
        <v>454</v>
      </c>
      <c r="F243" s="15">
        <v>4</v>
      </c>
      <c r="G243" s="10">
        <v>40</v>
      </c>
      <c r="H243" s="35">
        <f t="shared" si="12"/>
        <v>4.666666666666667</v>
      </c>
      <c r="I243" s="15">
        <v>5</v>
      </c>
      <c r="J243" s="10">
        <v>35</v>
      </c>
      <c r="K243" s="35">
        <f t="shared" si="13"/>
        <v>5.583333333333333</v>
      </c>
      <c r="L243" s="37">
        <v>1</v>
      </c>
      <c r="N243">
        <v>4</v>
      </c>
      <c r="O243" t="s">
        <v>461</v>
      </c>
      <c r="P243">
        <f t="shared" si="14"/>
        <v>4</v>
      </c>
      <c r="Q243">
        <v>5</v>
      </c>
      <c r="R243" t="s">
        <v>461</v>
      </c>
      <c r="S243">
        <f t="shared" si="15"/>
        <v>5</v>
      </c>
    </row>
    <row r="244" spans="1:19" ht="15" x14ac:dyDescent="0.25">
      <c r="A244" s="17" t="s">
        <v>488</v>
      </c>
      <c r="B244" s="15" t="s">
        <v>397</v>
      </c>
      <c r="C244" t="s">
        <v>397</v>
      </c>
      <c r="D244" s="15" t="s">
        <v>398</v>
      </c>
      <c r="E244" t="s">
        <v>454</v>
      </c>
      <c r="F244" s="15">
        <v>6</v>
      </c>
      <c r="G244" s="10">
        <v>10</v>
      </c>
      <c r="H244" s="35">
        <f t="shared" si="12"/>
        <v>6.166666666666667</v>
      </c>
      <c r="I244" s="15">
        <v>7</v>
      </c>
      <c r="J244" s="10">
        <v>5</v>
      </c>
      <c r="K244" s="35">
        <f t="shared" si="13"/>
        <v>7.083333333333333</v>
      </c>
      <c r="L244" s="37">
        <v>234</v>
      </c>
      <c r="N244">
        <v>6</v>
      </c>
      <c r="O244" t="s">
        <v>461</v>
      </c>
      <c r="P244">
        <f t="shared" si="14"/>
        <v>6</v>
      </c>
      <c r="Q244">
        <v>7</v>
      </c>
      <c r="R244" t="s">
        <v>461</v>
      </c>
      <c r="S244">
        <f t="shared" si="15"/>
        <v>7</v>
      </c>
    </row>
    <row r="245" spans="1:19" ht="15" x14ac:dyDescent="0.25">
      <c r="A245" s="17" t="s">
        <v>488</v>
      </c>
      <c r="B245" s="15" t="s">
        <v>397</v>
      </c>
      <c r="C245" t="s">
        <v>397</v>
      </c>
      <c r="D245" s="15" t="s">
        <v>398</v>
      </c>
      <c r="E245" t="s">
        <v>454</v>
      </c>
      <c r="F245" s="15">
        <v>6</v>
      </c>
      <c r="G245" s="10">
        <v>15</v>
      </c>
      <c r="H245" s="35">
        <f t="shared" si="12"/>
        <v>6.25</v>
      </c>
      <c r="I245" s="15">
        <v>7</v>
      </c>
      <c r="J245" s="10">
        <v>10</v>
      </c>
      <c r="K245" s="35">
        <f t="shared" si="13"/>
        <v>7.166666666666667</v>
      </c>
      <c r="L245" s="37">
        <v>29</v>
      </c>
      <c r="N245">
        <v>6</v>
      </c>
      <c r="O245" t="s">
        <v>461</v>
      </c>
      <c r="P245">
        <f t="shared" si="14"/>
        <v>6</v>
      </c>
      <c r="Q245">
        <v>7</v>
      </c>
      <c r="R245" t="s">
        <v>461</v>
      </c>
      <c r="S245">
        <f t="shared" si="15"/>
        <v>7</v>
      </c>
    </row>
    <row r="246" spans="1:19" ht="15" x14ac:dyDescent="0.25">
      <c r="A246" s="17" t="s">
        <v>488</v>
      </c>
      <c r="B246" s="15" t="s">
        <v>397</v>
      </c>
      <c r="C246" t="s">
        <v>397</v>
      </c>
      <c r="D246" s="15" t="s">
        <v>398</v>
      </c>
      <c r="E246" t="s">
        <v>454</v>
      </c>
      <c r="F246" s="15">
        <v>6</v>
      </c>
      <c r="G246" s="10">
        <v>35</v>
      </c>
      <c r="H246" s="35">
        <f t="shared" si="12"/>
        <v>6.583333333333333</v>
      </c>
      <c r="I246" s="15">
        <v>7</v>
      </c>
      <c r="J246" s="10">
        <v>30</v>
      </c>
      <c r="K246" s="35">
        <f t="shared" si="13"/>
        <v>7.5</v>
      </c>
      <c r="L246" s="37">
        <v>89</v>
      </c>
      <c r="N246">
        <v>6</v>
      </c>
      <c r="O246" t="s">
        <v>461</v>
      </c>
      <c r="P246">
        <f t="shared" si="14"/>
        <v>6</v>
      </c>
      <c r="Q246">
        <v>7</v>
      </c>
      <c r="R246" t="s">
        <v>461</v>
      </c>
      <c r="S246">
        <f t="shared" si="15"/>
        <v>7</v>
      </c>
    </row>
    <row r="247" spans="1:19" ht="15" x14ac:dyDescent="0.25">
      <c r="A247" s="17" t="s">
        <v>488</v>
      </c>
      <c r="B247" s="15" t="s">
        <v>397</v>
      </c>
      <c r="C247" t="s">
        <v>397</v>
      </c>
      <c r="D247" s="15" t="s">
        <v>398</v>
      </c>
      <c r="E247" t="s">
        <v>454</v>
      </c>
      <c r="F247" s="15">
        <v>6</v>
      </c>
      <c r="G247" s="10">
        <v>50</v>
      </c>
      <c r="H247" s="35">
        <f t="shared" si="12"/>
        <v>6.833333333333333</v>
      </c>
      <c r="I247" s="15">
        <v>7</v>
      </c>
      <c r="J247" s="10">
        <v>45</v>
      </c>
      <c r="K247" s="35">
        <f t="shared" si="13"/>
        <v>7.75</v>
      </c>
      <c r="L247" s="37">
        <v>1</v>
      </c>
      <c r="N247">
        <v>6</v>
      </c>
      <c r="O247" t="s">
        <v>461</v>
      </c>
      <c r="P247">
        <f t="shared" si="14"/>
        <v>6</v>
      </c>
      <c r="Q247">
        <v>7</v>
      </c>
      <c r="R247" t="s">
        <v>461</v>
      </c>
      <c r="S247">
        <f t="shared" si="15"/>
        <v>7</v>
      </c>
    </row>
    <row r="248" spans="1:19" ht="15" x14ac:dyDescent="0.25">
      <c r="A248" s="17" t="s">
        <v>488</v>
      </c>
      <c r="B248" s="15" t="s">
        <v>397</v>
      </c>
      <c r="C248" t="s">
        <v>397</v>
      </c>
      <c r="D248" s="15" t="s">
        <v>398</v>
      </c>
      <c r="E248" t="s">
        <v>454</v>
      </c>
      <c r="F248" s="15">
        <v>7</v>
      </c>
      <c r="G248" s="10">
        <v>0</v>
      </c>
      <c r="H248" s="35">
        <f t="shared" si="12"/>
        <v>7</v>
      </c>
      <c r="I248" s="15">
        <v>7</v>
      </c>
      <c r="J248" s="10">
        <v>55</v>
      </c>
      <c r="K248" s="35">
        <f t="shared" si="13"/>
        <v>7.916666666666667</v>
      </c>
      <c r="L248" s="37">
        <v>1</v>
      </c>
      <c r="N248">
        <v>7</v>
      </c>
      <c r="O248" t="s">
        <v>461</v>
      </c>
      <c r="P248">
        <f t="shared" si="14"/>
        <v>7</v>
      </c>
      <c r="Q248">
        <v>7</v>
      </c>
      <c r="R248" t="s">
        <v>461</v>
      </c>
      <c r="S248">
        <f t="shared" si="15"/>
        <v>7</v>
      </c>
    </row>
    <row r="249" spans="1:19" ht="15" x14ac:dyDescent="0.25">
      <c r="A249" s="17" t="s">
        <v>488</v>
      </c>
      <c r="B249" s="15" t="s">
        <v>397</v>
      </c>
      <c r="C249" t="s">
        <v>397</v>
      </c>
      <c r="D249" s="15" t="s">
        <v>398</v>
      </c>
      <c r="E249" t="s">
        <v>454</v>
      </c>
      <c r="F249" s="15">
        <v>7</v>
      </c>
      <c r="G249" s="10">
        <v>10</v>
      </c>
      <c r="H249" s="35">
        <f t="shared" si="12"/>
        <v>7.166666666666667</v>
      </c>
      <c r="I249" s="15">
        <v>8</v>
      </c>
      <c r="J249" s="10">
        <v>5</v>
      </c>
      <c r="K249" s="35">
        <f t="shared" si="13"/>
        <v>8.0833333333333339</v>
      </c>
      <c r="L249" s="37">
        <v>2</v>
      </c>
      <c r="N249">
        <v>7</v>
      </c>
      <c r="O249" t="s">
        <v>461</v>
      </c>
      <c r="P249">
        <f t="shared" si="14"/>
        <v>7</v>
      </c>
      <c r="Q249">
        <v>8</v>
      </c>
      <c r="R249" t="s">
        <v>461</v>
      </c>
      <c r="S249">
        <f t="shared" si="15"/>
        <v>8</v>
      </c>
    </row>
    <row r="250" spans="1:19" ht="15" x14ac:dyDescent="0.25">
      <c r="A250" s="17" t="s">
        <v>488</v>
      </c>
      <c r="B250" s="15" t="s">
        <v>397</v>
      </c>
      <c r="C250" t="s">
        <v>397</v>
      </c>
      <c r="D250" s="15" t="s">
        <v>398</v>
      </c>
      <c r="E250" t="s">
        <v>454</v>
      </c>
      <c r="F250" s="15">
        <v>7</v>
      </c>
      <c r="G250" s="10">
        <v>45</v>
      </c>
      <c r="H250" s="35">
        <f t="shared" si="12"/>
        <v>7.75</v>
      </c>
      <c r="I250" s="15">
        <v>8</v>
      </c>
      <c r="J250" s="10">
        <v>40</v>
      </c>
      <c r="K250" s="35">
        <f t="shared" si="13"/>
        <v>8.6666666666666661</v>
      </c>
      <c r="L250" s="37">
        <v>1</v>
      </c>
      <c r="N250">
        <v>7</v>
      </c>
      <c r="O250" t="s">
        <v>461</v>
      </c>
      <c r="P250">
        <f t="shared" si="14"/>
        <v>7</v>
      </c>
      <c r="Q250">
        <v>8</v>
      </c>
      <c r="R250" t="s">
        <v>461</v>
      </c>
      <c r="S250">
        <f t="shared" si="15"/>
        <v>8</v>
      </c>
    </row>
    <row r="251" spans="1:19" ht="15" x14ac:dyDescent="0.25">
      <c r="A251" s="17" t="s">
        <v>488</v>
      </c>
      <c r="B251" s="15" t="s">
        <v>397</v>
      </c>
      <c r="C251" t="s">
        <v>397</v>
      </c>
      <c r="D251" s="15" t="s">
        <v>398</v>
      </c>
      <c r="E251" t="s">
        <v>454</v>
      </c>
      <c r="F251" s="15">
        <v>10</v>
      </c>
      <c r="G251" s="10">
        <v>10</v>
      </c>
      <c r="H251" s="35">
        <f t="shared" si="12"/>
        <v>10.166666666666666</v>
      </c>
      <c r="I251" s="15">
        <v>11</v>
      </c>
      <c r="J251" s="10">
        <v>5</v>
      </c>
      <c r="K251" s="35">
        <f t="shared" si="13"/>
        <v>11.083333333333334</v>
      </c>
      <c r="L251" s="37">
        <v>1</v>
      </c>
      <c r="N251">
        <v>10</v>
      </c>
      <c r="O251" t="s">
        <v>461</v>
      </c>
      <c r="P251">
        <f t="shared" si="14"/>
        <v>10</v>
      </c>
      <c r="Q251">
        <v>11</v>
      </c>
      <c r="R251" t="s">
        <v>461</v>
      </c>
      <c r="S251">
        <f t="shared" si="15"/>
        <v>11</v>
      </c>
    </row>
    <row r="252" spans="1:19" ht="15" x14ac:dyDescent="0.25">
      <c r="A252" s="17" t="s">
        <v>488</v>
      </c>
      <c r="B252" s="15" t="s">
        <v>397</v>
      </c>
      <c r="C252" t="s">
        <v>399</v>
      </c>
      <c r="D252" s="15" t="s">
        <v>400</v>
      </c>
      <c r="E252" t="s">
        <v>454</v>
      </c>
      <c r="F252" s="15">
        <v>2</v>
      </c>
      <c r="G252" s="10">
        <v>45</v>
      </c>
      <c r="H252" s="35">
        <f t="shared" si="12"/>
        <v>2.75</v>
      </c>
      <c r="I252" s="15">
        <v>3</v>
      </c>
      <c r="J252" s="10">
        <v>40</v>
      </c>
      <c r="K252" s="35">
        <f t="shared" si="13"/>
        <v>3.6666666666666665</v>
      </c>
      <c r="L252" s="37">
        <v>1</v>
      </c>
      <c r="N252">
        <v>2</v>
      </c>
      <c r="O252" t="s">
        <v>461</v>
      </c>
      <c r="P252">
        <f t="shared" si="14"/>
        <v>2</v>
      </c>
      <c r="Q252">
        <v>3</v>
      </c>
      <c r="R252" t="s">
        <v>461</v>
      </c>
      <c r="S252">
        <f t="shared" si="15"/>
        <v>3</v>
      </c>
    </row>
    <row r="253" spans="1:19" ht="15" x14ac:dyDescent="0.25">
      <c r="A253" s="17" t="s">
        <v>488</v>
      </c>
      <c r="B253" s="15" t="s">
        <v>397</v>
      </c>
      <c r="C253" t="s">
        <v>399</v>
      </c>
      <c r="D253" s="15" t="s">
        <v>400</v>
      </c>
      <c r="E253" t="s">
        <v>454</v>
      </c>
      <c r="F253" s="15">
        <v>3</v>
      </c>
      <c r="G253" s="10">
        <v>15</v>
      </c>
      <c r="H253" s="35">
        <f t="shared" si="12"/>
        <v>3.25</v>
      </c>
      <c r="I253" s="15">
        <v>4</v>
      </c>
      <c r="J253" s="10">
        <v>10</v>
      </c>
      <c r="K253" s="35">
        <f t="shared" si="13"/>
        <v>4.166666666666667</v>
      </c>
      <c r="L253" s="37">
        <v>1</v>
      </c>
      <c r="N253">
        <v>3</v>
      </c>
      <c r="O253" t="s">
        <v>461</v>
      </c>
      <c r="P253">
        <f t="shared" si="14"/>
        <v>3</v>
      </c>
      <c r="Q253">
        <v>4</v>
      </c>
      <c r="R253" t="s">
        <v>461</v>
      </c>
      <c r="S253">
        <f t="shared" si="15"/>
        <v>4</v>
      </c>
    </row>
    <row r="254" spans="1:19" ht="15" x14ac:dyDescent="0.25">
      <c r="A254" s="17" t="s">
        <v>488</v>
      </c>
      <c r="B254" s="15" t="s">
        <v>397</v>
      </c>
      <c r="C254" t="s">
        <v>399</v>
      </c>
      <c r="D254" s="15" t="s">
        <v>400</v>
      </c>
      <c r="E254" t="s">
        <v>454</v>
      </c>
      <c r="F254" s="15">
        <v>4</v>
      </c>
      <c r="G254" s="10">
        <v>45</v>
      </c>
      <c r="H254" s="35">
        <f t="shared" si="12"/>
        <v>4.75</v>
      </c>
      <c r="I254" s="15">
        <v>5</v>
      </c>
      <c r="J254" s="10">
        <v>40</v>
      </c>
      <c r="K254" s="35">
        <f t="shared" si="13"/>
        <v>5.666666666666667</v>
      </c>
      <c r="L254" s="37">
        <v>265</v>
      </c>
      <c r="N254">
        <v>4</v>
      </c>
      <c r="O254" t="s">
        <v>461</v>
      </c>
      <c r="P254">
        <f t="shared" si="14"/>
        <v>4</v>
      </c>
      <c r="Q254">
        <v>5</v>
      </c>
      <c r="R254" t="s">
        <v>461</v>
      </c>
      <c r="S254">
        <f t="shared" si="15"/>
        <v>5</v>
      </c>
    </row>
    <row r="255" spans="1:19" ht="15" x14ac:dyDescent="0.25">
      <c r="A255" s="17" t="s">
        <v>488</v>
      </c>
      <c r="B255" s="15" t="s">
        <v>397</v>
      </c>
      <c r="C255" t="s">
        <v>399</v>
      </c>
      <c r="D255" s="15" t="s">
        <v>400</v>
      </c>
      <c r="E255" t="s">
        <v>454</v>
      </c>
      <c r="F255" s="15">
        <v>5</v>
      </c>
      <c r="G255" s="10">
        <v>10</v>
      </c>
      <c r="H255" s="35">
        <f t="shared" si="12"/>
        <v>5.166666666666667</v>
      </c>
      <c r="I255" s="15">
        <v>6</v>
      </c>
      <c r="J255" s="10">
        <v>5</v>
      </c>
      <c r="K255" s="35">
        <f t="shared" si="13"/>
        <v>6.083333333333333</v>
      </c>
      <c r="L255" s="37">
        <v>89</v>
      </c>
      <c r="N255">
        <v>5</v>
      </c>
      <c r="O255" t="s">
        <v>461</v>
      </c>
      <c r="P255">
        <f t="shared" si="14"/>
        <v>5</v>
      </c>
      <c r="Q255">
        <v>6</v>
      </c>
      <c r="R255" t="s">
        <v>461</v>
      </c>
      <c r="S255">
        <f t="shared" si="15"/>
        <v>6</v>
      </c>
    </row>
    <row r="256" spans="1:19" ht="15" x14ac:dyDescent="0.25">
      <c r="A256" s="17" t="s">
        <v>488</v>
      </c>
      <c r="B256" s="15" t="s">
        <v>397</v>
      </c>
      <c r="C256" t="s">
        <v>399</v>
      </c>
      <c r="D256" s="15" t="s">
        <v>400</v>
      </c>
      <c r="E256" t="s">
        <v>454</v>
      </c>
      <c r="F256" s="15">
        <v>5</v>
      </c>
      <c r="G256" s="10">
        <v>25</v>
      </c>
      <c r="H256" s="35">
        <f t="shared" si="12"/>
        <v>5.416666666666667</v>
      </c>
      <c r="I256" s="15">
        <v>6</v>
      </c>
      <c r="J256" s="10">
        <v>20</v>
      </c>
      <c r="K256" s="35">
        <f t="shared" si="13"/>
        <v>6.333333333333333</v>
      </c>
      <c r="L256" s="37">
        <v>1</v>
      </c>
      <c r="N256">
        <v>5</v>
      </c>
      <c r="O256" t="s">
        <v>461</v>
      </c>
      <c r="P256">
        <f t="shared" si="14"/>
        <v>5</v>
      </c>
      <c r="Q256">
        <v>6</v>
      </c>
      <c r="R256" t="s">
        <v>461</v>
      </c>
      <c r="S256">
        <f t="shared" si="15"/>
        <v>6</v>
      </c>
    </row>
    <row r="257" spans="1:19" ht="15" x14ac:dyDescent="0.25">
      <c r="A257" s="17" t="s">
        <v>488</v>
      </c>
      <c r="B257" s="15" t="s">
        <v>397</v>
      </c>
      <c r="C257" t="s">
        <v>399</v>
      </c>
      <c r="D257" s="15" t="s">
        <v>400</v>
      </c>
      <c r="E257" t="s">
        <v>454</v>
      </c>
      <c r="F257" s="15">
        <v>5</v>
      </c>
      <c r="G257" s="10">
        <v>35</v>
      </c>
      <c r="H257" s="35">
        <f t="shared" si="12"/>
        <v>5.583333333333333</v>
      </c>
      <c r="I257" s="15">
        <v>6</v>
      </c>
      <c r="J257" s="10">
        <v>30</v>
      </c>
      <c r="K257" s="35">
        <f t="shared" si="13"/>
        <v>6.5</v>
      </c>
      <c r="L257" s="37">
        <v>1</v>
      </c>
      <c r="N257">
        <v>5</v>
      </c>
      <c r="O257" t="s">
        <v>461</v>
      </c>
      <c r="P257">
        <f t="shared" si="14"/>
        <v>5</v>
      </c>
      <c r="Q257">
        <v>6</v>
      </c>
      <c r="R257" t="s">
        <v>461</v>
      </c>
      <c r="S257">
        <f t="shared" si="15"/>
        <v>6</v>
      </c>
    </row>
    <row r="258" spans="1:19" ht="15" x14ac:dyDescent="0.25">
      <c r="A258" s="17" t="s">
        <v>488</v>
      </c>
      <c r="B258" s="15" t="s">
        <v>397</v>
      </c>
      <c r="C258" t="s">
        <v>399</v>
      </c>
      <c r="D258" s="15" t="s">
        <v>400</v>
      </c>
      <c r="E258" t="s">
        <v>454</v>
      </c>
      <c r="F258" s="15">
        <v>5</v>
      </c>
      <c r="G258" s="10">
        <v>45</v>
      </c>
      <c r="H258" s="35">
        <f t="shared" si="12"/>
        <v>5.75</v>
      </c>
      <c r="I258" s="15">
        <v>6</v>
      </c>
      <c r="J258" s="10">
        <v>40</v>
      </c>
      <c r="K258" s="35">
        <f t="shared" si="13"/>
        <v>6.666666666666667</v>
      </c>
      <c r="L258" s="37">
        <v>2</v>
      </c>
      <c r="N258">
        <v>5</v>
      </c>
      <c r="O258" t="s">
        <v>461</v>
      </c>
      <c r="P258">
        <f t="shared" si="14"/>
        <v>5</v>
      </c>
      <c r="Q258">
        <v>6</v>
      </c>
      <c r="R258" t="s">
        <v>461</v>
      </c>
      <c r="S258">
        <f t="shared" si="15"/>
        <v>6</v>
      </c>
    </row>
    <row r="259" spans="1:19" ht="15" x14ac:dyDescent="0.25">
      <c r="A259" s="17" t="s">
        <v>488</v>
      </c>
      <c r="B259" s="15" t="s">
        <v>397</v>
      </c>
      <c r="C259" t="s">
        <v>399</v>
      </c>
      <c r="D259" s="15" t="s">
        <v>400</v>
      </c>
      <c r="E259" t="s">
        <v>454</v>
      </c>
      <c r="F259" s="15">
        <v>6</v>
      </c>
      <c r="G259" s="10">
        <v>20</v>
      </c>
      <c r="H259" s="35">
        <f t="shared" si="12"/>
        <v>6.333333333333333</v>
      </c>
      <c r="I259" s="15">
        <v>7</v>
      </c>
      <c r="J259" s="10">
        <v>15</v>
      </c>
      <c r="K259" s="35">
        <f t="shared" si="13"/>
        <v>7.25</v>
      </c>
      <c r="L259" s="37">
        <v>1</v>
      </c>
      <c r="N259">
        <v>6</v>
      </c>
      <c r="O259" t="s">
        <v>461</v>
      </c>
      <c r="P259">
        <f t="shared" si="14"/>
        <v>6</v>
      </c>
      <c r="Q259">
        <v>7</v>
      </c>
      <c r="R259" t="s">
        <v>461</v>
      </c>
      <c r="S259">
        <f t="shared" si="15"/>
        <v>7</v>
      </c>
    </row>
    <row r="260" spans="1:19" ht="15" x14ac:dyDescent="0.25">
      <c r="A260" s="17" t="s">
        <v>488</v>
      </c>
      <c r="B260" s="15" t="s">
        <v>401</v>
      </c>
      <c r="C260" t="s">
        <v>402</v>
      </c>
      <c r="D260" s="15" t="s">
        <v>403</v>
      </c>
      <c r="E260" t="s">
        <v>454</v>
      </c>
      <c r="F260" s="15">
        <v>0</v>
      </c>
      <c r="G260" s="10">
        <v>15</v>
      </c>
      <c r="H260" s="35">
        <f t="shared" ref="H260:H323" si="16">F260+G260/60</f>
        <v>0.25</v>
      </c>
      <c r="I260" s="15">
        <v>1</v>
      </c>
      <c r="J260" s="10">
        <v>30</v>
      </c>
      <c r="K260" s="35">
        <f t="shared" ref="K260:K323" si="17">I260+J260/60</f>
        <v>1.5</v>
      </c>
      <c r="L260" s="37">
        <v>357</v>
      </c>
      <c r="N260">
        <v>12</v>
      </c>
      <c r="O260" t="s">
        <v>461</v>
      </c>
      <c r="P260">
        <f t="shared" ref="P260:P323" si="18">IF(AND(O260=$O$3,N260=12),0,IF(AND(O260=$O$4,N260=12),12,IF(O260=$O$3,N260,N260+12)))</f>
        <v>0</v>
      </c>
      <c r="Q260">
        <v>1</v>
      </c>
      <c r="R260" t="s">
        <v>461</v>
      </c>
      <c r="S260">
        <f t="shared" ref="S260:S323" si="19">IF(AND(R260=$O$3,Q260=12),0,IF(AND(R260=$O$4,Q260=12),12,IF(R260=$O$3,Q260,Q260+12)))</f>
        <v>1</v>
      </c>
    </row>
    <row r="261" spans="1:19" ht="15" x14ac:dyDescent="0.25">
      <c r="A261" s="17" t="s">
        <v>488</v>
      </c>
      <c r="B261" s="15" t="s">
        <v>401</v>
      </c>
      <c r="C261" t="s">
        <v>402</v>
      </c>
      <c r="D261" s="15" t="s">
        <v>403</v>
      </c>
      <c r="E261" t="s">
        <v>454</v>
      </c>
      <c r="F261" s="15">
        <v>0</v>
      </c>
      <c r="G261" s="10">
        <v>30</v>
      </c>
      <c r="H261" s="35">
        <f t="shared" si="16"/>
        <v>0.5</v>
      </c>
      <c r="I261" s="15">
        <v>1</v>
      </c>
      <c r="J261" s="10">
        <v>45</v>
      </c>
      <c r="K261" s="35">
        <f t="shared" si="17"/>
        <v>1.75</v>
      </c>
      <c r="L261" s="37">
        <v>1</v>
      </c>
      <c r="N261">
        <v>12</v>
      </c>
      <c r="O261" t="s">
        <v>461</v>
      </c>
      <c r="P261">
        <f t="shared" si="18"/>
        <v>0</v>
      </c>
      <c r="Q261">
        <v>1</v>
      </c>
      <c r="R261" t="s">
        <v>461</v>
      </c>
      <c r="S261">
        <f t="shared" si="19"/>
        <v>1</v>
      </c>
    </row>
    <row r="262" spans="1:19" ht="15" x14ac:dyDescent="0.25">
      <c r="A262" s="17" t="s">
        <v>488</v>
      </c>
      <c r="B262" s="15" t="s">
        <v>401</v>
      </c>
      <c r="C262" t="s">
        <v>402</v>
      </c>
      <c r="D262" s="15" t="s">
        <v>403</v>
      </c>
      <c r="E262" t="s">
        <v>454</v>
      </c>
      <c r="F262" s="15">
        <v>0</v>
      </c>
      <c r="G262" s="10">
        <v>50</v>
      </c>
      <c r="H262" s="35">
        <f t="shared" si="16"/>
        <v>0.83333333333333337</v>
      </c>
      <c r="I262" s="15">
        <v>2</v>
      </c>
      <c r="J262" s="10">
        <v>5</v>
      </c>
      <c r="K262" s="35">
        <f t="shared" si="17"/>
        <v>2.0833333333333335</v>
      </c>
      <c r="L262" s="37">
        <v>1</v>
      </c>
      <c r="N262">
        <v>12</v>
      </c>
      <c r="O262" t="s">
        <v>461</v>
      </c>
      <c r="P262">
        <f t="shared" si="18"/>
        <v>0</v>
      </c>
      <c r="Q262">
        <v>2</v>
      </c>
      <c r="R262" t="s">
        <v>461</v>
      </c>
      <c r="S262">
        <f t="shared" si="19"/>
        <v>2</v>
      </c>
    </row>
    <row r="263" spans="1:19" ht="15" x14ac:dyDescent="0.25">
      <c r="A263" s="17" t="s">
        <v>488</v>
      </c>
      <c r="B263" s="15" t="s">
        <v>401</v>
      </c>
      <c r="C263" t="s">
        <v>402</v>
      </c>
      <c r="D263" s="15" t="s">
        <v>403</v>
      </c>
      <c r="E263" t="s">
        <v>454</v>
      </c>
      <c r="F263" s="15">
        <v>2</v>
      </c>
      <c r="G263" s="10">
        <v>0</v>
      </c>
      <c r="H263" s="35">
        <f t="shared" si="16"/>
        <v>2</v>
      </c>
      <c r="I263" s="15">
        <v>3</v>
      </c>
      <c r="J263" s="10">
        <v>15</v>
      </c>
      <c r="K263" s="35">
        <f t="shared" si="17"/>
        <v>3.25</v>
      </c>
      <c r="L263" s="37">
        <v>1</v>
      </c>
      <c r="N263">
        <v>2</v>
      </c>
      <c r="O263" t="s">
        <v>461</v>
      </c>
      <c r="P263">
        <f t="shared" si="18"/>
        <v>2</v>
      </c>
      <c r="Q263">
        <v>3</v>
      </c>
      <c r="R263" t="s">
        <v>461</v>
      </c>
      <c r="S263">
        <f t="shared" si="19"/>
        <v>3</v>
      </c>
    </row>
    <row r="264" spans="1:19" ht="15" x14ac:dyDescent="0.25">
      <c r="A264" s="17" t="s">
        <v>488</v>
      </c>
      <c r="B264" s="15" t="s">
        <v>401</v>
      </c>
      <c r="C264" t="s">
        <v>402</v>
      </c>
      <c r="D264" s="15" t="s">
        <v>403</v>
      </c>
      <c r="E264" t="s">
        <v>454</v>
      </c>
      <c r="F264" s="15">
        <v>9</v>
      </c>
      <c r="G264" s="10">
        <v>40</v>
      </c>
      <c r="H264" s="35">
        <f t="shared" si="16"/>
        <v>9.6666666666666661</v>
      </c>
      <c r="I264" s="15">
        <v>10</v>
      </c>
      <c r="J264" s="10">
        <v>55</v>
      </c>
      <c r="K264" s="35">
        <f t="shared" si="17"/>
        <v>10.916666666666666</v>
      </c>
      <c r="L264" s="37">
        <v>1</v>
      </c>
      <c r="N264">
        <v>9</v>
      </c>
      <c r="O264" t="s">
        <v>461</v>
      </c>
      <c r="P264">
        <f t="shared" si="18"/>
        <v>9</v>
      </c>
      <c r="Q264">
        <v>10</v>
      </c>
      <c r="R264" t="s">
        <v>461</v>
      </c>
      <c r="S264">
        <f t="shared" si="19"/>
        <v>10</v>
      </c>
    </row>
    <row r="265" spans="1:19" ht="15" x14ac:dyDescent="0.25">
      <c r="A265" s="17" t="s">
        <v>488</v>
      </c>
      <c r="B265" s="15" t="s">
        <v>401</v>
      </c>
      <c r="C265" t="s">
        <v>401</v>
      </c>
      <c r="D265" s="15" t="s">
        <v>404</v>
      </c>
      <c r="E265" t="s">
        <v>454</v>
      </c>
      <c r="F265" s="15">
        <v>8</v>
      </c>
      <c r="G265" s="10">
        <v>20</v>
      </c>
      <c r="H265" s="35">
        <f t="shared" si="16"/>
        <v>8.3333333333333339</v>
      </c>
      <c r="I265" s="15">
        <v>9</v>
      </c>
      <c r="J265" s="10">
        <v>20</v>
      </c>
      <c r="K265" s="35">
        <f t="shared" si="17"/>
        <v>9.3333333333333339</v>
      </c>
      <c r="L265" s="37">
        <v>1</v>
      </c>
      <c r="N265">
        <v>8</v>
      </c>
      <c r="O265" t="s">
        <v>461</v>
      </c>
      <c r="P265">
        <f t="shared" si="18"/>
        <v>8</v>
      </c>
      <c r="Q265">
        <v>9</v>
      </c>
      <c r="R265" t="s">
        <v>461</v>
      </c>
      <c r="S265">
        <f t="shared" si="19"/>
        <v>9</v>
      </c>
    </row>
    <row r="266" spans="1:19" ht="15" x14ac:dyDescent="0.25">
      <c r="A266" s="17" t="s">
        <v>488</v>
      </c>
      <c r="B266" s="15" t="s">
        <v>401</v>
      </c>
      <c r="C266" t="s">
        <v>401</v>
      </c>
      <c r="D266" s="15" t="s">
        <v>404</v>
      </c>
      <c r="E266" t="s">
        <v>454</v>
      </c>
      <c r="F266" s="15">
        <v>22</v>
      </c>
      <c r="G266" s="10">
        <v>55</v>
      </c>
      <c r="H266" s="35">
        <f t="shared" si="16"/>
        <v>22.916666666666668</v>
      </c>
      <c r="I266" s="15">
        <v>23</v>
      </c>
      <c r="J266" s="10">
        <v>55</v>
      </c>
      <c r="K266" s="35">
        <f t="shared" si="17"/>
        <v>23.916666666666668</v>
      </c>
      <c r="L266" s="37">
        <v>359</v>
      </c>
      <c r="N266">
        <v>10</v>
      </c>
      <c r="O266" t="s">
        <v>462</v>
      </c>
      <c r="P266">
        <f t="shared" si="18"/>
        <v>22</v>
      </c>
      <c r="Q266">
        <v>11</v>
      </c>
      <c r="R266" t="s">
        <v>462</v>
      </c>
      <c r="S266">
        <f t="shared" si="19"/>
        <v>23</v>
      </c>
    </row>
    <row r="267" spans="1:19" ht="15" x14ac:dyDescent="0.25">
      <c r="A267" s="17" t="s">
        <v>488</v>
      </c>
      <c r="B267" s="15" t="s">
        <v>401</v>
      </c>
      <c r="C267" t="s">
        <v>401</v>
      </c>
      <c r="D267" s="15" t="s">
        <v>404</v>
      </c>
      <c r="E267" t="s">
        <v>454</v>
      </c>
      <c r="F267" s="15">
        <v>23</v>
      </c>
      <c r="G267" s="10">
        <v>10</v>
      </c>
      <c r="H267" s="35">
        <f t="shared" si="16"/>
        <v>23.166666666666668</v>
      </c>
      <c r="I267" s="15">
        <v>0</v>
      </c>
      <c r="J267" s="10">
        <v>10</v>
      </c>
      <c r="K267" s="35">
        <f t="shared" si="17"/>
        <v>0.16666666666666666</v>
      </c>
      <c r="L267" s="37">
        <v>1</v>
      </c>
      <c r="N267">
        <v>11</v>
      </c>
      <c r="O267" t="s">
        <v>462</v>
      </c>
      <c r="P267">
        <f t="shared" si="18"/>
        <v>23</v>
      </c>
      <c r="Q267">
        <v>12</v>
      </c>
      <c r="R267" t="s">
        <v>461</v>
      </c>
      <c r="S267">
        <f t="shared" si="19"/>
        <v>0</v>
      </c>
    </row>
    <row r="268" spans="1:19" ht="15" x14ac:dyDescent="0.25">
      <c r="A268" s="17" t="s">
        <v>488</v>
      </c>
      <c r="B268" s="15" t="s">
        <v>405</v>
      </c>
      <c r="C268" t="s">
        <v>406</v>
      </c>
      <c r="D268" s="15" t="s">
        <v>407</v>
      </c>
      <c r="E268" t="s">
        <v>454</v>
      </c>
      <c r="F268" s="15">
        <v>12</v>
      </c>
      <c r="G268" s="10">
        <v>55</v>
      </c>
      <c r="H268" s="35">
        <f t="shared" si="16"/>
        <v>12.916666666666666</v>
      </c>
      <c r="I268" s="15">
        <v>14</v>
      </c>
      <c r="J268" s="10">
        <v>20</v>
      </c>
      <c r="K268" s="35">
        <f t="shared" si="17"/>
        <v>14.333333333333334</v>
      </c>
      <c r="L268" s="37">
        <v>1</v>
      </c>
      <c r="N268">
        <v>12</v>
      </c>
      <c r="O268" t="s">
        <v>462</v>
      </c>
      <c r="P268">
        <f t="shared" si="18"/>
        <v>12</v>
      </c>
      <c r="Q268">
        <v>2</v>
      </c>
      <c r="R268" t="s">
        <v>462</v>
      </c>
      <c r="S268">
        <f t="shared" si="19"/>
        <v>14</v>
      </c>
    </row>
    <row r="269" spans="1:19" ht="15" x14ac:dyDescent="0.25">
      <c r="A269" s="17" t="s">
        <v>488</v>
      </c>
      <c r="B269" s="15" t="s">
        <v>405</v>
      </c>
      <c r="C269" t="s">
        <v>406</v>
      </c>
      <c r="D269" s="15" t="s">
        <v>492</v>
      </c>
      <c r="E269" t="s">
        <v>454</v>
      </c>
      <c r="F269" s="15">
        <v>6</v>
      </c>
      <c r="G269" s="10">
        <v>20</v>
      </c>
      <c r="H269" s="35">
        <f t="shared" si="16"/>
        <v>6.333333333333333</v>
      </c>
      <c r="I269" s="15">
        <v>7</v>
      </c>
      <c r="J269" s="10">
        <v>35</v>
      </c>
      <c r="K269" s="35">
        <f t="shared" si="17"/>
        <v>7.583333333333333</v>
      </c>
      <c r="L269" s="37">
        <v>3</v>
      </c>
      <c r="N269">
        <v>6</v>
      </c>
      <c r="O269" t="s">
        <v>461</v>
      </c>
      <c r="P269">
        <f t="shared" si="18"/>
        <v>6</v>
      </c>
      <c r="Q269">
        <v>7</v>
      </c>
      <c r="R269" t="s">
        <v>461</v>
      </c>
      <c r="S269">
        <f t="shared" si="19"/>
        <v>7</v>
      </c>
    </row>
    <row r="270" spans="1:19" ht="15" x14ac:dyDescent="0.25">
      <c r="A270" s="17" t="s">
        <v>488</v>
      </c>
      <c r="B270" s="15" t="s">
        <v>405</v>
      </c>
      <c r="C270" t="s">
        <v>405</v>
      </c>
      <c r="D270" s="15" t="s">
        <v>468</v>
      </c>
      <c r="E270" t="s">
        <v>454</v>
      </c>
      <c r="F270" s="15">
        <v>10</v>
      </c>
      <c r="G270" s="10">
        <v>55</v>
      </c>
      <c r="H270" s="35">
        <f t="shared" si="16"/>
        <v>10.916666666666666</v>
      </c>
      <c r="I270" s="15">
        <v>12</v>
      </c>
      <c r="J270" s="10">
        <v>20</v>
      </c>
      <c r="K270" s="35">
        <f t="shared" si="17"/>
        <v>12.333333333333334</v>
      </c>
      <c r="L270" s="37">
        <v>1</v>
      </c>
      <c r="N270">
        <v>10</v>
      </c>
      <c r="O270" t="s">
        <v>461</v>
      </c>
      <c r="P270">
        <f t="shared" si="18"/>
        <v>10</v>
      </c>
      <c r="Q270">
        <v>12</v>
      </c>
      <c r="R270" t="s">
        <v>462</v>
      </c>
      <c r="S270">
        <f t="shared" si="19"/>
        <v>12</v>
      </c>
    </row>
    <row r="271" spans="1:19" ht="15" x14ac:dyDescent="0.25">
      <c r="A271" s="17" t="s">
        <v>488</v>
      </c>
      <c r="B271" s="15" t="s">
        <v>405</v>
      </c>
      <c r="C271" t="s">
        <v>405</v>
      </c>
      <c r="D271" s="15" t="s">
        <v>408</v>
      </c>
      <c r="E271" t="s">
        <v>454</v>
      </c>
      <c r="F271" s="15">
        <v>4</v>
      </c>
      <c r="G271" s="10">
        <v>30</v>
      </c>
      <c r="H271" s="35">
        <f t="shared" si="16"/>
        <v>4.5</v>
      </c>
      <c r="I271" s="15">
        <v>5</v>
      </c>
      <c r="J271" s="10">
        <v>50</v>
      </c>
      <c r="K271" s="35">
        <f t="shared" si="17"/>
        <v>5.833333333333333</v>
      </c>
      <c r="L271" s="37">
        <v>4</v>
      </c>
      <c r="N271">
        <v>4</v>
      </c>
      <c r="O271" t="s">
        <v>461</v>
      </c>
      <c r="P271">
        <f t="shared" si="18"/>
        <v>4</v>
      </c>
      <c r="Q271">
        <v>5</v>
      </c>
      <c r="R271" t="s">
        <v>461</v>
      </c>
      <c r="S271">
        <f t="shared" si="19"/>
        <v>5</v>
      </c>
    </row>
    <row r="272" spans="1:19" ht="15" x14ac:dyDescent="0.25">
      <c r="A272" s="17" t="s">
        <v>488</v>
      </c>
      <c r="B272" s="15" t="s">
        <v>409</v>
      </c>
      <c r="C272" t="s">
        <v>409</v>
      </c>
      <c r="D272" s="15" t="s">
        <v>424</v>
      </c>
      <c r="E272" t="s">
        <v>454</v>
      </c>
      <c r="F272" s="15">
        <v>7</v>
      </c>
      <c r="G272" s="10">
        <v>30</v>
      </c>
      <c r="H272" s="35">
        <f t="shared" si="16"/>
        <v>7.5</v>
      </c>
      <c r="I272" s="15">
        <v>8</v>
      </c>
      <c r="J272" s="10">
        <v>20</v>
      </c>
      <c r="K272" s="35">
        <f t="shared" si="17"/>
        <v>8.3333333333333339</v>
      </c>
      <c r="L272" s="37">
        <v>1</v>
      </c>
      <c r="N272">
        <v>7</v>
      </c>
      <c r="O272" t="s">
        <v>461</v>
      </c>
      <c r="P272">
        <f t="shared" si="18"/>
        <v>7</v>
      </c>
      <c r="Q272">
        <v>8</v>
      </c>
      <c r="R272" t="s">
        <v>461</v>
      </c>
      <c r="S272">
        <f t="shared" si="19"/>
        <v>8</v>
      </c>
    </row>
    <row r="273" spans="1:19" ht="15" x14ac:dyDescent="0.25">
      <c r="A273" s="17" t="s">
        <v>488</v>
      </c>
      <c r="B273" s="15" t="s">
        <v>409</v>
      </c>
      <c r="C273" t="s">
        <v>410</v>
      </c>
      <c r="D273" s="15" t="s">
        <v>493</v>
      </c>
      <c r="E273" t="s">
        <v>454</v>
      </c>
      <c r="F273" s="15">
        <v>7</v>
      </c>
      <c r="G273" s="10">
        <v>30</v>
      </c>
      <c r="H273" s="35">
        <f t="shared" si="16"/>
        <v>7.5</v>
      </c>
      <c r="I273" s="15">
        <v>8</v>
      </c>
      <c r="J273" s="10">
        <v>15</v>
      </c>
      <c r="K273" s="35">
        <f t="shared" si="17"/>
        <v>8.25</v>
      </c>
      <c r="L273" s="37">
        <v>1</v>
      </c>
      <c r="N273">
        <v>7</v>
      </c>
      <c r="O273" t="s">
        <v>461</v>
      </c>
      <c r="P273">
        <f t="shared" si="18"/>
        <v>7</v>
      </c>
      <c r="Q273">
        <v>8</v>
      </c>
      <c r="R273" t="s">
        <v>461</v>
      </c>
      <c r="S273">
        <f t="shared" si="19"/>
        <v>8</v>
      </c>
    </row>
    <row r="274" spans="1:19" ht="15" x14ac:dyDescent="0.25">
      <c r="A274" s="17" t="s">
        <v>488</v>
      </c>
      <c r="B274" s="15" t="s">
        <v>409</v>
      </c>
      <c r="C274" t="s">
        <v>410</v>
      </c>
      <c r="D274" s="15" t="s">
        <v>411</v>
      </c>
      <c r="E274" t="s">
        <v>454</v>
      </c>
      <c r="F274" s="15">
        <v>7</v>
      </c>
      <c r="G274" s="10">
        <v>35</v>
      </c>
      <c r="H274" s="35">
        <f t="shared" si="16"/>
        <v>7.583333333333333</v>
      </c>
      <c r="I274" s="15">
        <v>8</v>
      </c>
      <c r="J274" s="10">
        <v>30</v>
      </c>
      <c r="K274" s="35">
        <f t="shared" si="17"/>
        <v>8.5</v>
      </c>
      <c r="L274" s="37">
        <v>1</v>
      </c>
      <c r="N274">
        <v>7</v>
      </c>
      <c r="O274" t="s">
        <v>461</v>
      </c>
      <c r="P274">
        <f t="shared" si="18"/>
        <v>7</v>
      </c>
      <c r="Q274">
        <v>8</v>
      </c>
      <c r="R274" t="s">
        <v>461</v>
      </c>
      <c r="S274">
        <f t="shared" si="19"/>
        <v>8</v>
      </c>
    </row>
    <row r="275" spans="1:19" ht="15" x14ac:dyDescent="0.25">
      <c r="A275" s="17" t="s">
        <v>488</v>
      </c>
      <c r="B275" s="15" t="s">
        <v>409</v>
      </c>
      <c r="C275" t="s">
        <v>410</v>
      </c>
      <c r="D275" s="15" t="s">
        <v>411</v>
      </c>
      <c r="E275" t="s">
        <v>454</v>
      </c>
      <c r="F275" s="15">
        <v>8</v>
      </c>
      <c r="G275" s="10">
        <v>0</v>
      </c>
      <c r="H275" s="35">
        <f t="shared" si="16"/>
        <v>8</v>
      </c>
      <c r="I275" s="15">
        <v>8</v>
      </c>
      <c r="J275" s="10">
        <v>55</v>
      </c>
      <c r="K275" s="35">
        <f t="shared" si="17"/>
        <v>8.9166666666666661</v>
      </c>
      <c r="L275" s="37">
        <v>1</v>
      </c>
      <c r="N275">
        <v>8</v>
      </c>
      <c r="O275" t="s">
        <v>461</v>
      </c>
      <c r="P275">
        <f t="shared" si="18"/>
        <v>8</v>
      </c>
      <c r="Q275">
        <v>8</v>
      </c>
      <c r="R275" t="s">
        <v>461</v>
      </c>
      <c r="S275">
        <f t="shared" si="19"/>
        <v>8</v>
      </c>
    </row>
    <row r="276" spans="1:19" ht="15" x14ac:dyDescent="0.25">
      <c r="A276" s="17" t="s">
        <v>488</v>
      </c>
      <c r="B276" s="15" t="s">
        <v>409</v>
      </c>
      <c r="C276" t="s">
        <v>410</v>
      </c>
      <c r="D276" s="15" t="s">
        <v>411</v>
      </c>
      <c r="E276" t="s">
        <v>454</v>
      </c>
      <c r="F276" s="15">
        <v>8</v>
      </c>
      <c r="G276" s="10">
        <v>0</v>
      </c>
      <c r="H276" s="35">
        <f t="shared" si="16"/>
        <v>8</v>
      </c>
      <c r="I276" s="15">
        <v>9</v>
      </c>
      <c r="J276" s="10">
        <v>5</v>
      </c>
      <c r="K276" s="35">
        <f t="shared" si="17"/>
        <v>9.0833333333333339</v>
      </c>
      <c r="L276" s="37">
        <v>1</v>
      </c>
      <c r="N276">
        <v>8</v>
      </c>
      <c r="O276" t="s">
        <v>461</v>
      </c>
      <c r="P276">
        <f t="shared" si="18"/>
        <v>8</v>
      </c>
      <c r="Q276">
        <v>9</v>
      </c>
      <c r="R276" t="s">
        <v>461</v>
      </c>
      <c r="S276">
        <f t="shared" si="19"/>
        <v>9</v>
      </c>
    </row>
    <row r="277" spans="1:19" ht="15" x14ac:dyDescent="0.25">
      <c r="A277" s="17" t="s">
        <v>488</v>
      </c>
      <c r="B277" s="15" t="s">
        <v>409</v>
      </c>
      <c r="C277" t="s">
        <v>410</v>
      </c>
      <c r="D277" s="15" t="s">
        <v>440</v>
      </c>
      <c r="E277" t="s">
        <v>454</v>
      </c>
      <c r="F277" s="15">
        <v>11</v>
      </c>
      <c r="G277" s="10">
        <v>25</v>
      </c>
      <c r="H277" s="35">
        <f t="shared" si="16"/>
        <v>11.416666666666666</v>
      </c>
      <c r="I277" s="15">
        <v>12</v>
      </c>
      <c r="J277" s="10">
        <v>15</v>
      </c>
      <c r="K277" s="35">
        <f t="shared" si="17"/>
        <v>12.25</v>
      </c>
      <c r="L277" s="37">
        <v>1</v>
      </c>
      <c r="N277">
        <v>11</v>
      </c>
      <c r="O277" t="s">
        <v>461</v>
      </c>
      <c r="P277">
        <f t="shared" si="18"/>
        <v>11</v>
      </c>
      <c r="Q277">
        <v>12</v>
      </c>
      <c r="R277" t="s">
        <v>462</v>
      </c>
      <c r="S277">
        <f t="shared" si="19"/>
        <v>12</v>
      </c>
    </row>
    <row r="278" spans="1:19" ht="15" x14ac:dyDescent="0.25">
      <c r="A278" s="17" t="s">
        <v>488</v>
      </c>
      <c r="B278" s="15" t="s">
        <v>412</v>
      </c>
      <c r="C278" t="s">
        <v>412</v>
      </c>
      <c r="D278" s="15" t="s">
        <v>413</v>
      </c>
      <c r="E278" t="s">
        <v>454</v>
      </c>
      <c r="F278" s="15">
        <v>0</v>
      </c>
      <c r="G278" s="10">
        <v>0</v>
      </c>
      <c r="H278" s="35">
        <f t="shared" si="16"/>
        <v>0</v>
      </c>
      <c r="I278" s="15">
        <v>1</v>
      </c>
      <c r="J278" s="10">
        <v>0</v>
      </c>
      <c r="K278" s="35">
        <f t="shared" si="17"/>
        <v>1</v>
      </c>
      <c r="L278" s="37">
        <v>1</v>
      </c>
      <c r="N278">
        <v>12</v>
      </c>
      <c r="O278" t="s">
        <v>461</v>
      </c>
      <c r="P278">
        <f t="shared" si="18"/>
        <v>0</v>
      </c>
      <c r="Q278">
        <v>1</v>
      </c>
      <c r="R278" t="s">
        <v>461</v>
      </c>
      <c r="S278">
        <f t="shared" si="19"/>
        <v>1</v>
      </c>
    </row>
    <row r="279" spans="1:19" ht="15" x14ac:dyDescent="0.25">
      <c r="A279" s="17" t="s">
        <v>488</v>
      </c>
      <c r="B279" s="15" t="s">
        <v>412</v>
      </c>
      <c r="C279" t="s">
        <v>412</v>
      </c>
      <c r="D279" s="15" t="s">
        <v>413</v>
      </c>
      <c r="E279" t="s">
        <v>454</v>
      </c>
      <c r="F279" s="15">
        <v>22</v>
      </c>
      <c r="G279" s="10">
        <v>55</v>
      </c>
      <c r="H279" s="35">
        <f t="shared" si="16"/>
        <v>22.916666666666668</v>
      </c>
      <c r="I279" s="15">
        <v>23</v>
      </c>
      <c r="J279" s="10">
        <v>55</v>
      </c>
      <c r="K279" s="35">
        <f t="shared" si="17"/>
        <v>23.916666666666668</v>
      </c>
      <c r="L279" s="37">
        <v>265</v>
      </c>
      <c r="N279">
        <v>10</v>
      </c>
      <c r="O279" t="s">
        <v>462</v>
      </c>
      <c r="P279">
        <f t="shared" si="18"/>
        <v>22</v>
      </c>
      <c r="Q279">
        <v>11</v>
      </c>
      <c r="R279" t="s">
        <v>462</v>
      </c>
      <c r="S279">
        <f t="shared" si="19"/>
        <v>23</v>
      </c>
    </row>
    <row r="280" spans="1:19" ht="15" x14ac:dyDescent="0.25">
      <c r="A280" s="17" t="s">
        <v>488</v>
      </c>
      <c r="B280" s="15" t="s">
        <v>412</v>
      </c>
      <c r="C280" t="s">
        <v>412</v>
      </c>
      <c r="D280" s="15" t="s">
        <v>413</v>
      </c>
      <c r="E280" t="s">
        <v>454</v>
      </c>
      <c r="F280" s="15">
        <v>23</v>
      </c>
      <c r="G280" s="10">
        <v>5</v>
      </c>
      <c r="H280" s="35">
        <f t="shared" si="16"/>
        <v>23.083333333333332</v>
      </c>
      <c r="I280" s="15">
        <v>0</v>
      </c>
      <c r="J280" s="10">
        <v>5</v>
      </c>
      <c r="K280" s="35">
        <f t="shared" si="17"/>
        <v>8.3333333333333329E-2</v>
      </c>
      <c r="L280" s="37">
        <v>1</v>
      </c>
      <c r="N280">
        <v>11</v>
      </c>
      <c r="O280" t="s">
        <v>462</v>
      </c>
      <c r="P280">
        <f t="shared" si="18"/>
        <v>23</v>
      </c>
      <c r="Q280">
        <v>12</v>
      </c>
      <c r="R280" t="s">
        <v>461</v>
      </c>
      <c r="S280">
        <f t="shared" si="19"/>
        <v>0</v>
      </c>
    </row>
    <row r="281" spans="1:19" ht="15" x14ac:dyDescent="0.25">
      <c r="A281" s="17" t="s">
        <v>488</v>
      </c>
      <c r="B281" s="15" t="s">
        <v>412</v>
      </c>
      <c r="C281" t="s">
        <v>412</v>
      </c>
      <c r="D281" s="15" t="s">
        <v>413</v>
      </c>
      <c r="E281" t="s">
        <v>454</v>
      </c>
      <c r="F281" s="15">
        <v>23</v>
      </c>
      <c r="G281" s="10">
        <v>30</v>
      </c>
      <c r="H281" s="35">
        <f t="shared" si="16"/>
        <v>23.5</v>
      </c>
      <c r="I281" s="15">
        <v>0</v>
      </c>
      <c r="J281" s="10">
        <v>30</v>
      </c>
      <c r="K281" s="35">
        <f t="shared" si="17"/>
        <v>0.5</v>
      </c>
      <c r="L281" s="37">
        <v>1</v>
      </c>
      <c r="N281">
        <v>11</v>
      </c>
      <c r="O281" t="s">
        <v>462</v>
      </c>
      <c r="P281">
        <f t="shared" si="18"/>
        <v>23</v>
      </c>
      <c r="Q281">
        <v>12</v>
      </c>
      <c r="R281" t="s">
        <v>461</v>
      </c>
      <c r="S281">
        <f t="shared" si="19"/>
        <v>0</v>
      </c>
    </row>
    <row r="282" spans="1:19" ht="15" x14ac:dyDescent="0.25">
      <c r="A282" s="17" t="s">
        <v>488</v>
      </c>
      <c r="B282" s="15" t="s">
        <v>412</v>
      </c>
      <c r="C282" t="s">
        <v>412</v>
      </c>
      <c r="D282" s="15" t="s">
        <v>414</v>
      </c>
      <c r="E282" t="s">
        <v>454</v>
      </c>
      <c r="F282" s="15">
        <v>0</v>
      </c>
      <c r="G282" s="10">
        <v>0</v>
      </c>
      <c r="H282" s="35">
        <f t="shared" si="16"/>
        <v>0</v>
      </c>
      <c r="I282" s="15">
        <v>1</v>
      </c>
      <c r="J282" s="10">
        <v>0</v>
      </c>
      <c r="K282" s="35">
        <f t="shared" si="17"/>
        <v>1</v>
      </c>
      <c r="L282" s="37">
        <v>213</v>
      </c>
      <c r="N282">
        <v>12</v>
      </c>
      <c r="O282" t="s">
        <v>461</v>
      </c>
      <c r="P282">
        <f t="shared" si="18"/>
        <v>0</v>
      </c>
      <c r="Q282">
        <v>1</v>
      </c>
      <c r="R282" t="s">
        <v>461</v>
      </c>
      <c r="S282">
        <f t="shared" si="19"/>
        <v>1</v>
      </c>
    </row>
    <row r="283" spans="1:19" ht="15" x14ac:dyDescent="0.25">
      <c r="A283" s="17" t="s">
        <v>488</v>
      </c>
      <c r="B283" s="15" t="s">
        <v>412</v>
      </c>
      <c r="C283" t="s">
        <v>412</v>
      </c>
      <c r="D283" s="15" t="s">
        <v>414</v>
      </c>
      <c r="E283" t="s">
        <v>454</v>
      </c>
      <c r="F283" s="15">
        <v>0</v>
      </c>
      <c r="G283" s="10">
        <v>10</v>
      </c>
      <c r="H283" s="35">
        <f t="shared" si="16"/>
        <v>0.16666666666666666</v>
      </c>
      <c r="I283" s="15">
        <v>1</v>
      </c>
      <c r="J283" s="10">
        <v>10</v>
      </c>
      <c r="K283" s="35">
        <f t="shared" si="17"/>
        <v>1.1666666666666667</v>
      </c>
      <c r="L283" s="37">
        <v>1</v>
      </c>
      <c r="N283">
        <v>12</v>
      </c>
      <c r="O283" t="s">
        <v>461</v>
      </c>
      <c r="P283">
        <f t="shared" si="18"/>
        <v>0</v>
      </c>
      <c r="Q283">
        <v>1</v>
      </c>
      <c r="R283" t="s">
        <v>461</v>
      </c>
      <c r="S283">
        <f t="shared" si="19"/>
        <v>1</v>
      </c>
    </row>
    <row r="284" spans="1:19" ht="15" x14ac:dyDescent="0.25">
      <c r="A284" s="17" t="s">
        <v>488</v>
      </c>
      <c r="B284" s="15" t="s">
        <v>412</v>
      </c>
      <c r="C284" t="s">
        <v>412</v>
      </c>
      <c r="D284" s="15" t="s">
        <v>414</v>
      </c>
      <c r="E284" t="s">
        <v>454</v>
      </c>
      <c r="F284" s="15">
        <v>0</v>
      </c>
      <c r="G284" s="10">
        <v>30</v>
      </c>
      <c r="H284" s="35">
        <f t="shared" si="16"/>
        <v>0.5</v>
      </c>
      <c r="I284" s="15">
        <v>1</v>
      </c>
      <c r="J284" s="10">
        <v>30</v>
      </c>
      <c r="K284" s="35">
        <f t="shared" si="17"/>
        <v>1.5</v>
      </c>
      <c r="L284" s="37">
        <v>1</v>
      </c>
      <c r="N284">
        <v>12</v>
      </c>
      <c r="O284" t="s">
        <v>461</v>
      </c>
      <c r="P284">
        <f t="shared" si="18"/>
        <v>0</v>
      </c>
      <c r="Q284">
        <v>1</v>
      </c>
      <c r="R284" t="s">
        <v>461</v>
      </c>
      <c r="S284">
        <f t="shared" si="19"/>
        <v>1</v>
      </c>
    </row>
    <row r="285" spans="1:19" ht="15" x14ac:dyDescent="0.25">
      <c r="A285" s="17" t="s">
        <v>488</v>
      </c>
      <c r="B285" s="15" t="s">
        <v>412</v>
      </c>
      <c r="C285" t="s">
        <v>412</v>
      </c>
      <c r="D285" s="15" t="s">
        <v>414</v>
      </c>
      <c r="E285" t="s">
        <v>454</v>
      </c>
      <c r="F285" s="15">
        <v>1</v>
      </c>
      <c r="G285" s="10">
        <v>0</v>
      </c>
      <c r="H285" s="35">
        <f t="shared" si="16"/>
        <v>1</v>
      </c>
      <c r="I285" s="15">
        <v>2</v>
      </c>
      <c r="J285" s="10">
        <v>0</v>
      </c>
      <c r="K285" s="35">
        <f t="shared" si="17"/>
        <v>2</v>
      </c>
      <c r="L285" s="37">
        <v>2</v>
      </c>
      <c r="N285">
        <v>1</v>
      </c>
      <c r="O285" t="s">
        <v>461</v>
      </c>
      <c r="P285">
        <f t="shared" si="18"/>
        <v>1</v>
      </c>
      <c r="Q285">
        <v>2</v>
      </c>
      <c r="R285" t="s">
        <v>461</v>
      </c>
      <c r="S285">
        <f t="shared" si="19"/>
        <v>2</v>
      </c>
    </row>
    <row r="286" spans="1:19" ht="15" x14ac:dyDescent="0.25">
      <c r="A286" s="17" t="s">
        <v>488</v>
      </c>
      <c r="B286" s="15" t="s">
        <v>412</v>
      </c>
      <c r="C286" t="s">
        <v>412</v>
      </c>
      <c r="D286" s="15" t="s">
        <v>414</v>
      </c>
      <c r="E286" t="s">
        <v>454</v>
      </c>
      <c r="F286" s="15">
        <v>1</v>
      </c>
      <c r="G286" s="10">
        <v>30</v>
      </c>
      <c r="H286" s="35">
        <f t="shared" si="16"/>
        <v>1.5</v>
      </c>
      <c r="I286" s="15">
        <v>2</v>
      </c>
      <c r="J286" s="10">
        <v>30</v>
      </c>
      <c r="K286" s="35">
        <f t="shared" si="17"/>
        <v>2.5</v>
      </c>
      <c r="L286" s="37">
        <v>1</v>
      </c>
      <c r="N286">
        <v>1</v>
      </c>
      <c r="O286" t="s">
        <v>461</v>
      </c>
      <c r="P286">
        <f t="shared" si="18"/>
        <v>1</v>
      </c>
      <c r="Q286">
        <v>2</v>
      </c>
      <c r="R286" t="s">
        <v>461</v>
      </c>
      <c r="S286">
        <f t="shared" si="19"/>
        <v>2</v>
      </c>
    </row>
    <row r="287" spans="1:19" ht="15" x14ac:dyDescent="0.25">
      <c r="A287" s="17" t="s">
        <v>488</v>
      </c>
      <c r="B287" s="15" t="s">
        <v>412</v>
      </c>
      <c r="C287" t="s">
        <v>412</v>
      </c>
      <c r="D287" s="15" t="s">
        <v>414</v>
      </c>
      <c r="E287" t="s">
        <v>454</v>
      </c>
      <c r="F287" s="15">
        <v>1</v>
      </c>
      <c r="G287" s="10">
        <v>50</v>
      </c>
      <c r="H287" s="35">
        <f t="shared" si="16"/>
        <v>1.8333333333333335</v>
      </c>
      <c r="I287" s="15">
        <v>2</v>
      </c>
      <c r="J287" s="10">
        <v>50</v>
      </c>
      <c r="K287" s="35">
        <f t="shared" si="17"/>
        <v>2.8333333333333335</v>
      </c>
      <c r="L287" s="37">
        <v>1</v>
      </c>
      <c r="N287">
        <v>1</v>
      </c>
      <c r="O287" t="s">
        <v>461</v>
      </c>
      <c r="P287">
        <f t="shared" si="18"/>
        <v>1</v>
      </c>
      <c r="Q287">
        <v>2</v>
      </c>
      <c r="R287" t="s">
        <v>461</v>
      </c>
      <c r="S287">
        <f t="shared" si="19"/>
        <v>2</v>
      </c>
    </row>
    <row r="288" spans="1:19" ht="15" x14ac:dyDescent="0.25">
      <c r="A288" s="17" t="s">
        <v>488</v>
      </c>
      <c r="B288" s="15" t="s">
        <v>412</v>
      </c>
      <c r="C288" t="s">
        <v>412</v>
      </c>
      <c r="D288" s="15" t="s">
        <v>414</v>
      </c>
      <c r="E288" t="s">
        <v>454</v>
      </c>
      <c r="F288" s="15">
        <v>2</v>
      </c>
      <c r="G288" s="10">
        <v>0</v>
      </c>
      <c r="H288" s="35">
        <f t="shared" si="16"/>
        <v>2</v>
      </c>
      <c r="I288" s="15">
        <v>3</v>
      </c>
      <c r="J288" s="10">
        <v>0</v>
      </c>
      <c r="K288" s="35">
        <f t="shared" si="17"/>
        <v>3</v>
      </c>
      <c r="L288" s="37">
        <v>76</v>
      </c>
      <c r="N288">
        <v>2</v>
      </c>
      <c r="O288" t="s">
        <v>461</v>
      </c>
      <c r="P288">
        <f t="shared" si="18"/>
        <v>2</v>
      </c>
      <c r="Q288">
        <v>3</v>
      </c>
      <c r="R288" t="s">
        <v>461</v>
      </c>
      <c r="S288">
        <f t="shared" si="19"/>
        <v>3</v>
      </c>
    </row>
    <row r="289" spans="1:19" ht="15" x14ac:dyDescent="0.25">
      <c r="A289" s="17" t="s">
        <v>488</v>
      </c>
      <c r="B289" s="15" t="s">
        <v>412</v>
      </c>
      <c r="C289" t="s">
        <v>412</v>
      </c>
      <c r="D289" s="15" t="s">
        <v>414</v>
      </c>
      <c r="E289" t="s">
        <v>454</v>
      </c>
      <c r="F289" s="15">
        <v>3</v>
      </c>
      <c r="G289" s="10">
        <v>0</v>
      </c>
      <c r="H289" s="35">
        <f t="shared" si="16"/>
        <v>3</v>
      </c>
      <c r="I289" s="15">
        <v>4</v>
      </c>
      <c r="J289" s="10">
        <v>0</v>
      </c>
      <c r="K289" s="35">
        <f t="shared" si="17"/>
        <v>4</v>
      </c>
      <c r="L289" s="37">
        <v>1</v>
      </c>
      <c r="N289">
        <v>3</v>
      </c>
      <c r="O289" t="s">
        <v>461</v>
      </c>
      <c r="P289">
        <f t="shared" si="18"/>
        <v>3</v>
      </c>
      <c r="Q289">
        <v>4</v>
      </c>
      <c r="R289" t="s">
        <v>461</v>
      </c>
      <c r="S289">
        <f t="shared" si="19"/>
        <v>4</v>
      </c>
    </row>
    <row r="290" spans="1:19" ht="15" x14ac:dyDescent="0.25">
      <c r="A290" s="17" t="s">
        <v>488</v>
      </c>
      <c r="B290" s="15" t="s">
        <v>412</v>
      </c>
      <c r="C290" t="s">
        <v>412</v>
      </c>
      <c r="D290" s="15" t="s">
        <v>414</v>
      </c>
      <c r="E290" t="s">
        <v>454</v>
      </c>
      <c r="F290" s="15">
        <v>3</v>
      </c>
      <c r="G290" s="10">
        <v>20</v>
      </c>
      <c r="H290" s="35">
        <f t="shared" si="16"/>
        <v>3.3333333333333335</v>
      </c>
      <c r="I290" s="15">
        <v>4</v>
      </c>
      <c r="J290" s="10">
        <v>20</v>
      </c>
      <c r="K290" s="35">
        <f t="shared" si="17"/>
        <v>4.333333333333333</v>
      </c>
      <c r="L290" s="37">
        <v>1</v>
      </c>
      <c r="N290">
        <v>3</v>
      </c>
      <c r="O290" t="s">
        <v>461</v>
      </c>
      <c r="P290">
        <f t="shared" si="18"/>
        <v>3</v>
      </c>
      <c r="Q290">
        <v>4</v>
      </c>
      <c r="R290" t="s">
        <v>461</v>
      </c>
      <c r="S290">
        <f t="shared" si="19"/>
        <v>4</v>
      </c>
    </row>
    <row r="291" spans="1:19" ht="15" x14ac:dyDescent="0.25">
      <c r="A291" s="17" t="s">
        <v>488</v>
      </c>
      <c r="B291" s="15" t="s">
        <v>412</v>
      </c>
      <c r="C291" t="s">
        <v>412</v>
      </c>
      <c r="D291" s="15" t="s">
        <v>414</v>
      </c>
      <c r="E291" t="s">
        <v>454</v>
      </c>
      <c r="F291" s="15">
        <v>4</v>
      </c>
      <c r="G291" s="10">
        <v>25</v>
      </c>
      <c r="H291" s="35">
        <f t="shared" si="16"/>
        <v>4.416666666666667</v>
      </c>
      <c r="I291" s="15">
        <v>5</v>
      </c>
      <c r="J291" s="10">
        <v>25</v>
      </c>
      <c r="K291" s="35">
        <f t="shared" si="17"/>
        <v>5.416666666666667</v>
      </c>
      <c r="L291" s="37">
        <v>1</v>
      </c>
      <c r="N291">
        <v>4</v>
      </c>
      <c r="O291" t="s">
        <v>461</v>
      </c>
      <c r="P291">
        <f t="shared" si="18"/>
        <v>4</v>
      </c>
      <c r="Q291">
        <v>5</v>
      </c>
      <c r="R291" t="s">
        <v>461</v>
      </c>
      <c r="S291">
        <f t="shared" si="19"/>
        <v>5</v>
      </c>
    </row>
    <row r="292" spans="1:19" ht="15" x14ac:dyDescent="0.25">
      <c r="A292" s="17" t="s">
        <v>488</v>
      </c>
      <c r="B292" s="15" t="s">
        <v>412</v>
      </c>
      <c r="C292" t="s">
        <v>412</v>
      </c>
      <c r="D292" s="15" t="s">
        <v>414</v>
      </c>
      <c r="E292" t="s">
        <v>454</v>
      </c>
      <c r="F292" s="15">
        <v>5</v>
      </c>
      <c r="G292" s="10">
        <v>0</v>
      </c>
      <c r="H292" s="35">
        <f t="shared" si="16"/>
        <v>5</v>
      </c>
      <c r="I292" s="15">
        <v>6</v>
      </c>
      <c r="J292" s="10">
        <v>0</v>
      </c>
      <c r="K292" s="35">
        <f t="shared" si="17"/>
        <v>6</v>
      </c>
      <c r="L292" s="37">
        <v>1</v>
      </c>
      <c r="N292">
        <v>5</v>
      </c>
      <c r="O292" t="s">
        <v>461</v>
      </c>
      <c r="P292">
        <f t="shared" si="18"/>
        <v>5</v>
      </c>
      <c r="Q292">
        <v>6</v>
      </c>
      <c r="R292" t="s">
        <v>461</v>
      </c>
      <c r="S292">
        <f t="shared" si="19"/>
        <v>6</v>
      </c>
    </row>
    <row r="293" spans="1:19" ht="15" x14ac:dyDescent="0.25">
      <c r="A293" s="17" t="s">
        <v>488</v>
      </c>
      <c r="B293" s="15" t="s">
        <v>412</v>
      </c>
      <c r="C293" t="s">
        <v>412</v>
      </c>
      <c r="D293" s="15" t="s">
        <v>414</v>
      </c>
      <c r="E293" t="s">
        <v>454</v>
      </c>
      <c r="F293" s="15">
        <v>5</v>
      </c>
      <c r="G293" s="10">
        <v>45</v>
      </c>
      <c r="H293" s="35">
        <f t="shared" si="16"/>
        <v>5.75</v>
      </c>
      <c r="I293" s="15">
        <v>6</v>
      </c>
      <c r="J293" s="10">
        <v>45</v>
      </c>
      <c r="K293" s="35">
        <f t="shared" si="17"/>
        <v>6.75</v>
      </c>
      <c r="L293" s="37">
        <v>1</v>
      </c>
      <c r="N293">
        <v>5</v>
      </c>
      <c r="O293" t="s">
        <v>461</v>
      </c>
      <c r="P293">
        <f t="shared" si="18"/>
        <v>5</v>
      </c>
      <c r="Q293">
        <v>6</v>
      </c>
      <c r="R293" t="s">
        <v>461</v>
      </c>
      <c r="S293">
        <f t="shared" si="19"/>
        <v>6</v>
      </c>
    </row>
    <row r="294" spans="1:19" ht="15" x14ac:dyDescent="0.25">
      <c r="A294" s="17" t="s">
        <v>488</v>
      </c>
      <c r="B294" s="15" t="s">
        <v>412</v>
      </c>
      <c r="C294" t="s">
        <v>412</v>
      </c>
      <c r="D294" s="15" t="s">
        <v>414</v>
      </c>
      <c r="E294" t="s">
        <v>454</v>
      </c>
      <c r="F294" s="15">
        <v>22</v>
      </c>
      <c r="G294" s="10">
        <v>55</v>
      </c>
      <c r="H294" s="35">
        <f t="shared" si="16"/>
        <v>22.916666666666668</v>
      </c>
      <c r="I294" s="15">
        <v>23</v>
      </c>
      <c r="J294" s="10">
        <v>55</v>
      </c>
      <c r="K294" s="35">
        <f t="shared" si="17"/>
        <v>23.916666666666668</v>
      </c>
      <c r="L294" s="37">
        <v>1</v>
      </c>
      <c r="N294">
        <v>10</v>
      </c>
      <c r="O294" t="s">
        <v>462</v>
      </c>
      <c r="P294">
        <f t="shared" si="18"/>
        <v>22</v>
      </c>
      <c r="Q294">
        <v>11</v>
      </c>
      <c r="R294" t="s">
        <v>462</v>
      </c>
      <c r="S294">
        <f t="shared" si="19"/>
        <v>23</v>
      </c>
    </row>
    <row r="295" spans="1:19" ht="15" x14ac:dyDescent="0.25">
      <c r="A295" s="17" t="s">
        <v>488</v>
      </c>
      <c r="B295" s="15" t="s">
        <v>412</v>
      </c>
      <c r="C295" t="s">
        <v>412</v>
      </c>
      <c r="D295" s="15" t="s">
        <v>415</v>
      </c>
      <c r="E295" t="s">
        <v>454</v>
      </c>
      <c r="F295" s="15">
        <v>1</v>
      </c>
      <c r="G295" s="10">
        <v>30</v>
      </c>
      <c r="H295" s="35">
        <f t="shared" si="16"/>
        <v>1.5</v>
      </c>
      <c r="I295" s="15">
        <v>2</v>
      </c>
      <c r="J295" s="10">
        <v>30</v>
      </c>
      <c r="K295" s="35">
        <f t="shared" si="17"/>
        <v>2.5</v>
      </c>
      <c r="L295" s="37">
        <v>232</v>
      </c>
      <c r="N295">
        <v>1</v>
      </c>
      <c r="O295" t="s">
        <v>461</v>
      </c>
      <c r="P295">
        <f t="shared" si="18"/>
        <v>1</v>
      </c>
      <c r="Q295">
        <v>2</v>
      </c>
      <c r="R295" t="s">
        <v>461</v>
      </c>
      <c r="S295">
        <f t="shared" si="19"/>
        <v>2</v>
      </c>
    </row>
    <row r="296" spans="1:19" ht="15" x14ac:dyDescent="0.25">
      <c r="A296" s="17" t="s">
        <v>488</v>
      </c>
      <c r="B296" s="15" t="s">
        <v>412</v>
      </c>
      <c r="C296" t="s">
        <v>412</v>
      </c>
      <c r="D296" s="15" t="s">
        <v>415</v>
      </c>
      <c r="E296" t="s">
        <v>454</v>
      </c>
      <c r="F296" s="15">
        <v>1</v>
      </c>
      <c r="G296" s="10">
        <v>45</v>
      </c>
      <c r="H296" s="35">
        <f t="shared" si="16"/>
        <v>1.75</v>
      </c>
      <c r="I296" s="15">
        <v>2</v>
      </c>
      <c r="J296" s="10">
        <v>45</v>
      </c>
      <c r="K296" s="35">
        <f t="shared" si="17"/>
        <v>2.75</v>
      </c>
      <c r="L296" s="37">
        <v>1</v>
      </c>
      <c r="N296">
        <v>1</v>
      </c>
      <c r="O296" t="s">
        <v>461</v>
      </c>
      <c r="P296">
        <f t="shared" si="18"/>
        <v>1</v>
      </c>
      <c r="Q296">
        <v>2</v>
      </c>
      <c r="R296" t="s">
        <v>461</v>
      </c>
      <c r="S296">
        <f t="shared" si="19"/>
        <v>2</v>
      </c>
    </row>
    <row r="297" spans="1:19" ht="15" x14ac:dyDescent="0.25">
      <c r="A297" s="17" t="s">
        <v>488</v>
      </c>
      <c r="B297" s="15" t="s">
        <v>412</v>
      </c>
      <c r="C297" t="s">
        <v>412</v>
      </c>
      <c r="D297" s="15" t="s">
        <v>415</v>
      </c>
      <c r="E297" t="s">
        <v>454</v>
      </c>
      <c r="F297" s="15">
        <v>1</v>
      </c>
      <c r="G297" s="10">
        <v>50</v>
      </c>
      <c r="H297" s="35">
        <f t="shared" si="16"/>
        <v>1.8333333333333335</v>
      </c>
      <c r="I297" s="15">
        <v>2</v>
      </c>
      <c r="J297" s="10">
        <v>50</v>
      </c>
      <c r="K297" s="35">
        <f t="shared" si="17"/>
        <v>2.8333333333333335</v>
      </c>
      <c r="L297" s="37">
        <v>1</v>
      </c>
      <c r="N297">
        <v>1</v>
      </c>
      <c r="O297" t="s">
        <v>461</v>
      </c>
      <c r="P297">
        <f t="shared" si="18"/>
        <v>1</v>
      </c>
      <c r="Q297">
        <v>2</v>
      </c>
      <c r="R297" t="s">
        <v>461</v>
      </c>
      <c r="S297">
        <f t="shared" si="19"/>
        <v>2</v>
      </c>
    </row>
    <row r="298" spans="1:19" ht="15" x14ac:dyDescent="0.25">
      <c r="A298" s="17" t="s">
        <v>488</v>
      </c>
      <c r="B298" s="15" t="s">
        <v>412</v>
      </c>
      <c r="C298" t="s">
        <v>412</v>
      </c>
      <c r="D298" s="15" t="s">
        <v>415</v>
      </c>
      <c r="E298" t="s">
        <v>454</v>
      </c>
      <c r="F298" s="15">
        <v>1</v>
      </c>
      <c r="G298" s="10">
        <v>55</v>
      </c>
      <c r="H298" s="35">
        <f t="shared" si="16"/>
        <v>1.9166666666666665</v>
      </c>
      <c r="I298" s="15">
        <v>2</v>
      </c>
      <c r="J298" s="10">
        <v>55</v>
      </c>
      <c r="K298" s="35">
        <f t="shared" si="17"/>
        <v>2.9166666666666665</v>
      </c>
      <c r="L298" s="37">
        <v>1</v>
      </c>
      <c r="N298">
        <v>1</v>
      </c>
      <c r="O298" t="s">
        <v>461</v>
      </c>
      <c r="P298">
        <f t="shared" si="18"/>
        <v>1</v>
      </c>
      <c r="Q298">
        <v>2</v>
      </c>
      <c r="R298" t="s">
        <v>461</v>
      </c>
      <c r="S298">
        <f t="shared" si="19"/>
        <v>2</v>
      </c>
    </row>
    <row r="299" spans="1:19" ht="15" x14ac:dyDescent="0.25">
      <c r="A299" s="17" t="s">
        <v>488</v>
      </c>
      <c r="B299" s="15" t="s">
        <v>412</v>
      </c>
      <c r="C299" t="s">
        <v>412</v>
      </c>
      <c r="D299" s="15" t="s">
        <v>415</v>
      </c>
      <c r="E299" t="s">
        <v>454</v>
      </c>
      <c r="F299" s="15">
        <v>2</v>
      </c>
      <c r="G299" s="10">
        <v>0</v>
      </c>
      <c r="H299" s="35">
        <f t="shared" si="16"/>
        <v>2</v>
      </c>
      <c r="I299" s="15">
        <v>3</v>
      </c>
      <c r="J299" s="10">
        <v>0</v>
      </c>
      <c r="K299" s="35">
        <f t="shared" si="17"/>
        <v>3</v>
      </c>
      <c r="L299" s="37">
        <v>2</v>
      </c>
      <c r="N299">
        <v>2</v>
      </c>
      <c r="O299" t="s">
        <v>461</v>
      </c>
      <c r="P299">
        <f t="shared" si="18"/>
        <v>2</v>
      </c>
      <c r="Q299">
        <v>3</v>
      </c>
      <c r="R299" t="s">
        <v>461</v>
      </c>
      <c r="S299">
        <f t="shared" si="19"/>
        <v>3</v>
      </c>
    </row>
    <row r="300" spans="1:19" ht="15" x14ac:dyDescent="0.25">
      <c r="A300" s="17" t="s">
        <v>488</v>
      </c>
      <c r="B300" s="15" t="s">
        <v>412</v>
      </c>
      <c r="C300" t="s">
        <v>412</v>
      </c>
      <c r="D300" s="15" t="s">
        <v>415</v>
      </c>
      <c r="E300" t="s">
        <v>454</v>
      </c>
      <c r="F300" s="15">
        <v>2</v>
      </c>
      <c r="G300" s="10">
        <v>5</v>
      </c>
      <c r="H300" s="35">
        <f t="shared" si="16"/>
        <v>2.0833333333333335</v>
      </c>
      <c r="I300" s="15">
        <v>3</v>
      </c>
      <c r="J300" s="10">
        <v>5</v>
      </c>
      <c r="K300" s="35">
        <f t="shared" si="17"/>
        <v>3.0833333333333335</v>
      </c>
      <c r="L300" s="37">
        <v>1</v>
      </c>
      <c r="N300">
        <v>2</v>
      </c>
      <c r="O300" t="s">
        <v>461</v>
      </c>
      <c r="P300">
        <f t="shared" si="18"/>
        <v>2</v>
      </c>
      <c r="Q300">
        <v>3</v>
      </c>
      <c r="R300" t="s">
        <v>461</v>
      </c>
      <c r="S300">
        <f t="shared" si="19"/>
        <v>3</v>
      </c>
    </row>
    <row r="301" spans="1:19" ht="15" x14ac:dyDescent="0.25">
      <c r="A301" s="17" t="s">
        <v>488</v>
      </c>
      <c r="B301" s="15" t="s">
        <v>412</v>
      </c>
      <c r="C301" t="s">
        <v>412</v>
      </c>
      <c r="D301" s="15" t="s">
        <v>415</v>
      </c>
      <c r="E301" t="s">
        <v>454</v>
      </c>
      <c r="F301" s="15">
        <v>2</v>
      </c>
      <c r="G301" s="10">
        <v>10</v>
      </c>
      <c r="H301" s="35">
        <f t="shared" si="16"/>
        <v>2.1666666666666665</v>
      </c>
      <c r="I301" s="15">
        <v>3</v>
      </c>
      <c r="J301" s="10">
        <v>10</v>
      </c>
      <c r="K301" s="35">
        <f t="shared" si="17"/>
        <v>3.1666666666666665</v>
      </c>
      <c r="L301" s="37">
        <v>1</v>
      </c>
      <c r="N301">
        <v>2</v>
      </c>
      <c r="O301" t="s">
        <v>461</v>
      </c>
      <c r="P301">
        <f t="shared" si="18"/>
        <v>2</v>
      </c>
      <c r="Q301">
        <v>3</v>
      </c>
      <c r="R301" t="s">
        <v>461</v>
      </c>
      <c r="S301">
        <f t="shared" si="19"/>
        <v>3</v>
      </c>
    </row>
    <row r="302" spans="1:19" ht="15" x14ac:dyDescent="0.25">
      <c r="A302" s="17" t="s">
        <v>488</v>
      </c>
      <c r="B302" s="15" t="s">
        <v>412</v>
      </c>
      <c r="C302" t="s">
        <v>412</v>
      </c>
      <c r="D302" s="15" t="s">
        <v>415</v>
      </c>
      <c r="E302" t="s">
        <v>454</v>
      </c>
      <c r="F302" s="15">
        <v>2</v>
      </c>
      <c r="G302" s="10">
        <v>15</v>
      </c>
      <c r="H302" s="35">
        <f t="shared" si="16"/>
        <v>2.25</v>
      </c>
      <c r="I302" s="15">
        <v>3</v>
      </c>
      <c r="J302" s="10">
        <v>15</v>
      </c>
      <c r="K302" s="35">
        <f t="shared" si="17"/>
        <v>3.25</v>
      </c>
      <c r="L302" s="37">
        <v>1</v>
      </c>
      <c r="N302">
        <v>2</v>
      </c>
      <c r="O302" t="s">
        <v>461</v>
      </c>
      <c r="P302">
        <f t="shared" si="18"/>
        <v>2</v>
      </c>
      <c r="Q302">
        <v>3</v>
      </c>
      <c r="R302" t="s">
        <v>461</v>
      </c>
      <c r="S302">
        <f t="shared" si="19"/>
        <v>3</v>
      </c>
    </row>
    <row r="303" spans="1:19" ht="15" x14ac:dyDescent="0.25">
      <c r="A303" s="17" t="s">
        <v>488</v>
      </c>
      <c r="B303" s="15" t="s">
        <v>412</v>
      </c>
      <c r="C303" t="s">
        <v>412</v>
      </c>
      <c r="D303" s="15" t="s">
        <v>415</v>
      </c>
      <c r="E303" t="s">
        <v>454</v>
      </c>
      <c r="F303" s="15">
        <v>2</v>
      </c>
      <c r="G303" s="10">
        <v>25</v>
      </c>
      <c r="H303" s="35">
        <f t="shared" si="16"/>
        <v>2.4166666666666665</v>
      </c>
      <c r="I303" s="15">
        <v>3</v>
      </c>
      <c r="J303" s="10">
        <v>25</v>
      </c>
      <c r="K303" s="35">
        <f t="shared" si="17"/>
        <v>3.4166666666666665</v>
      </c>
      <c r="L303" s="37">
        <v>89</v>
      </c>
      <c r="N303">
        <v>2</v>
      </c>
      <c r="O303" t="s">
        <v>461</v>
      </c>
      <c r="P303">
        <f t="shared" si="18"/>
        <v>2</v>
      </c>
      <c r="Q303">
        <v>3</v>
      </c>
      <c r="R303" t="s">
        <v>461</v>
      </c>
      <c r="S303">
        <f t="shared" si="19"/>
        <v>3</v>
      </c>
    </row>
    <row r="304" spans="1:19" ht="15" x14ac:dyDescent="0.25">
      <c r="A304" s="17" t="s">
        <v>488</v>
      </c>
      <c r="B304" s="15" t="s">
        <v>412</v>
      </c>
      <c r="C304" t="s">
        <v>412</v>
      </c>
      <c r="D304" s="15" t="s">
        <v>415</v>
      </c>
      <c r="E304" t="s">
        <v>454</v>
      </c>
      <c r="F304" s="15">
        <v>2</v>
      </c>
      <c r="G304" s="10">
        <v>45</v>
      </c>
      <c r="H304" s="35">
        <f t="shared" si="16"/>
        <v>2.75</v>
      </c>
      <c r="I304" s="15">
        <v>3</v>
      </c>
      <c r="J304" s="10">
        <v>45</v>
      </c>
      <c r="K304" s="35">
        <f t="shared" si="17"/>
        <v>3.75</v>
      </c>
      <c r="L304" s="37">
        <v>1</v>
      </c>
      <c r="N304">
        <v>2</v>
      </c>
      <c r="O304" t="s">
        <v>461</v>
      </c>
      <c r="P304">
        <f t="shared" si="18"/>
        <v>2</v>
      </c>
      <c r="Q304">
        <v>3</v>
      </c>
      <c r="R304" t="s">
        <v>461</v>
      </c>
      <c r="S304">
        <f t="shared" si="19"/>
        <v>3</v>
      </c>
    </row>
    <row r="305" spans="1:19" ht="15" x14ac:dyDescent="0.25">
      <c r="A305" s="17" t="s">
        <v>488</v>
      </c>
      <c r="B305" s="15" t="s">
        <v>412</v>
      </c>
      <c r="C305" t="s">
        <v>412</v>
      </c>
      <c r="D305" s="15" t="s">
        <v>416</v>
      </c>
      <c r="E305" t="s">
        <v>454</v>
      </c>
      <c r="F305" s="15">
        <v>0</v>
      </c>
      <c r="G305" s="10">
        <v>0</v>
      </c>
      <c r="H305" s="35">
        <f t="shared" si="16"/>
        <v>0</v>
      </c>
      <c r="I305" s="15">
        <v>1</v>
      </c>
      <c r="J305" s="10">
        <v>0</v>
      </c>
      <c r="K305" s="35">
        <f t="shared" si="17"/>
        <v>1</v>
      </c>
      <c r="L305" s="37">
        <v>6</v>
      </c>
      <c r="N305">
        <v>12</v>
      </c>
      <c r="O305" t="s">
        <v>461</v>
      </c>
      <c r="P305">
        <f t="shared" si="18"/>
        <v>0</v>
      </c>
      <c r="Q305">
        <v>1</v>
      </c>
      <c r="R305" t="s">
        <v>461</v>
      </c>
      <c r="S305">
        <f t="shared" si="19"/>
        <v>1</v>
      </c>
    </row>
    <row r="306" spans="1:19" ht="15" x14ac:dyDescent="0.25">
      <c r="A306" s="17" t="s">
        <v>488</v>
      </c>
      <c r="B306" s="15" t="s">
        <v>412</v>
      </c>
      <c r="C306" t="s">
        <v>412</v>
      </c>
      <c r="D306" s="15" t="s">
        <v>416</v>
      </c>
      <c r="E306" t="s">
        <v>454</v>
      </c>
      <c r="F306" s="15">
        <v>0</v>
      </c>
      <c r="G306" s="10">
        <v>30</v>
      </c>
      <c r="H306" s="35">
        <f t="shared" si="16"/>
        <v>0.5</v>
      </c>
      <c r="I306" s="15">
        <v>1</v>
      </c>
      <c r="J306" s="10">
        <v>30</v>
      </c>
      <c r="K306" s="35">
        <f t="shared" si="17"/>
        <v>1.5</v>
      </c>
      <c r="L306" s="37">
        <v>2</v>
      </c>
      <c r="N306">
        <v>12</v>
      </c>
      <c r="O306" t="s">
        <v>461</v>
      </c>
      <c r="P306">
        <f t="shared" si="18"/>
        <v>0</v>
      </c>
      <c r="Q306">
        <v>1</v>
      </c>
      <c r="R306" t="s">
        <v>461</v>
      </c>
      <c r="S306">
        <f t="shared" si="19"/>
        <v>1</v>
      </c>
    </row>
    <row r="307" spans="1:19" ht="15" x14ac:dyDescent="0.25">
      <c r="A307" s="17" t="s">
        <v>488</v>
      </c>
      <c r="B307" s="15" t="s">
        <v>412</v>
      </c>
      <c r="C307" t="s">
        <v>412</v>
      </c>
      <c r="D307" s="15" t="s">
        <v>416</v>
      </c>
      <c r="E307" t="s">
        <v>454</v>
      </c>
      <c r="F307" s="15">
        <v>1</v>
      </c>
      <c r="G307" s="10">
        <v>30</v>
      </c>
      <c r="H307" s="35">
        <f t="shared" si="16"/>
        <v>1.5</v>
      </c>
      <c r="I307" s="15">
        <v>2</v>
      </c>
      <c r="J307" s="10">
        <v>30</v>
      </c>
      <c r="K307" s="35">
        <f t="shared" si="17"/>
        <v>2.5</v>
      </c>
      <c r="L307" s="37">
        <v>7</v>
      </c>
      <c r="N307">
        <v>1</v>
      </c>
      <c r="O307" t="s">
        <v>461</v>
      </c>
      <c r="P307">
        <f t="shared" si="18"/>
        <v>1</v>
      </c>
      <c r="Q307">
        <v>2</v>
      </c>
      <c r="R307" t="s">
        <v>461</v>
      </c>
      <c r="S307">
        <f t="shared" si="19"/>
        <v>2</v>
      </c>
    </row>
    <row r="308" spans="1:19" ht="15" x14ac:dyDescent="0.25">
      <c r="A308" s="17" t="s">
        <v>488</v>
      </c>
      <c r="B308" s="15" t="s">
        <v>412</v>
      </c>
      <c r="C308" t="s">
        <v>412</v>
      </c>
      <c r="D308" s="15" t="s">
        <v>416</v>
      </c>
      <c r="E308" t="s">
        <v>454</v>
      </c>
      <c r="F308" s="15">
        <v>2</v>
      </c>
      <c r="G308" s="10">
        <v>0</v>
      </c>
      <c r="H308" s="35">
        <f t="shared" si="16"/>
        <v>2</v>
      </c>
      <c r="I308" s="15">
        <v>3</v>
      </c>
      <c r="J308" s="10">
        <v>0</v>
      </c>
      <c r="K308" s="35">
        <f t="shared" si="17"/>
        <v>3</v>
      </c>
      <c r="L308" s="37">
        <v>270</v>
      </c>
      <c r="N308">
        <v>2</v>
      </c>
      <c r="O308" t="s">
        <v>461</v>
      </c>
      <c r="P308">
        <f t="shared" si="18"/>
        <v>2</v>
      </c>
      <c r="Q308">
        <v>3</v>
      </c>
      <c r="R308" t="s">
        <v>461</v>
      </c>
      <c r="S308">
        <f t="shared" si="19"/>
        <v>3</v>
      </c>
    </row>
    <row r="309" spans="1:19" ht="15" x14ac:dyDescent="0.25">
      <c r="A309" s="17" t="s">
        <v>488</v>
      </c>
      <c r="B309" s="15" t="s">
        <v>412</v>
      </c>
      <c r="C309" t="s">
        <v>412</v>
      </c>
      <c r="D309" s="15" t="s">
        <v>416</v>
      </c>
      <c r="E309" t="s">
        <v>454</v>
      </c>
      <c r="F309" s="15">
        <v>2</v>
      </c>
      <c r="G309" s="10">
        <v>5</v>
      </c>
      <c r="H309" s="35">
        <f t="shared" si="16"/>
        <v>2.0833333333333335</v>
      </c>
      <c r="I309" s="15">
        <v>3</v>
      </c>
      <c r="J309" s="10">
        <v>5</v>
      </c>
      <c r="K309" s="35">
        <f t="shared" si="17"/>
        <v>3.0833333333333335</v>
      </c>
      <c r="L309" s="37">
        <v>1</v>
      </c>
      <c r="N309">
        <v>2</v>
      </c>
      <c r="O309" t="s">
        <v>461</v>
      </c>
      <c r="P309">
        <f t="shared" si="18"/>
        <v>2</v>
      </c>
      <c r="Q309">
        <v>3</v>
      </c>
      <c r="R309" t="s">
        <v>461</v>
      </c>
      <c r="S309">
        <f t="shared" si="19"/>
        <v>3</v>
      </c>
    </row>
    <row r="310" spans="1:19" ht="15" x14ac:dyDescent="0.25">
      <c r="A310" s="17" t="s">
        <v>488</v>
      </c>
      <c r="B310" s="15" t="s">
        <v>412</v>
      </c>
      <c r="C310" t="s">
        <v>412</v>
      </c>
      <c r="D310" s="15" t="s">
        <v>416</v>
      </c>
      <c r="E310" t="s">
        <v>454</v>
      </c>
      <c r="F310" s="15">
        <v>2</v>
      </c>
      <c r="G310" s="10">
        <v>25</v>
      </c>
      <c r="H310" s="35">
        <f t="shared" si="16"/>
        <v>2.4166666666666665</v>
      </c>
      <c r="I310" s="15">
        <v>3</v>
      </c>
      <c r="J310" s="10">
        <v>25</v>
      </c>
      <c r="K310" s="35">
        <f t="shared" si="17"/>
        <v>3.4166666666666665</v>
      </c>
      <c r="L310" s="37">
        <v>1</v>
      </c>
      <c r="N310">
        <v>2</v>
      </c>
      <c r="O310" t="s">
        <v>461</v>
      </c>
      <c r="P310">
        <f t="shared" si="18"/>
        <v>2</v>
      </c>
      <c r="Q310">
        <v>3</v>
      </c>
      <c r="R310" t="s">
        <v>461</v>
      </c>
      <c r="S310">
        <f t="shared" si="19"/>
        <v>3</v>
      </c>
    </row>
    <row r="311" spans="1:19" ht="15" x14ac:dyDescent="0.25">
      <c r="A311" s="17" t="s">
        <v>488</v>
      </c>
      <c r="B311" s="15" t="s">
        <v>412</v>
      </c>
      <c r="C311" t="s">
        <v>412</v>
      </c>
      <c r="D311" s="15" t="s">
        <v>416</v>
      </c>
      <c r="E311" t="s">
        <v>454</v>
      </c>
      <c r="F311" s="15">
        <v>2</v>
      </c>
      <c r="G311" s="10">
        <v>50</v>
      </c>
      <c r="H311" s="35">
        <f t="shared" si="16"/>
        <v>2.8333333333333335</v>
      </c>
      <c r="I311" s="15">
        <v>3</v>
      </c>
      <c r="J311" s="10">
        <v>50</v>
      </c>
      <c r="K311" s="35">
        <f t="shared" si="17"/>
        <v>3.8333333333333335</v>
      </c>
      <c r="L311" s="37">
        <v>1</v>
      </c>
      <c r="N311">
        <v>2</v>
      </c>
      <c r="O311" t="s">
        <v>461</v>
      </c>
      <c r="P311">
        <f t="shared" si="18"/>
        <v>2</v>
      </c>
      <c r="Q311">
        <v>3</v>
      </c>
      <c r="R311" t="s">
        <v>461</v>
      </c>
      <c r="S311">
        <f t="shared" si="19"/>
        <v>3</v>
      </c>
    </row>
    <row r="312" spans="1:19" ht="15" x14ac:dyDescent="0.25">
      <c r="A312" s="17" t="s">
        <v>488</v>
      </c>
      <c r="B312" s="15" t="s">
        <v>412</v>
      </c>
      <c r="C312" t="s">
        <v>412</v>
      </c>
      <c r="D312" s="15" t="s">
        <v>416</v>
      </c>
      <c r="E312" t="s">
        <v>454</v>
      </c>
      <c r="F312" s="15">
        <v>2</v>
      </c>
      <c r="G312" s="10">
        <v>55</v>
      </c>
      <c r="H312" s="35">
        <f t="shared" si="16"/>
        <v>2.9166666666666665</v>
      </c>
      <c r="I312" s="15">
        <v>3</v>
      </c>
      <c r="J312" s="10">
        <v>55</v>
      </c>
      <c r="K312" s="35">
        <f t="shared" si="17"/>
        <v>3.9166666666666665</v>
      </c>
      <c r="L312" s="37">
        <v>1</v>
      </c>
      <c r="N312">
        <v>2</v>
      </c>
      <c r="O312" t="s">
        <v>461</v>
      </c>
      <c r="P312">
        <f t="shared" si="18"/>
        <v>2</v>
      </c>
      <c r="Q312">
        <v>3</v>
      </c>
      <c r="R312" t="s">
        <v>461</v>
      </c>
      <c r="S312">
        <f t="shared" si="19"/>
        <v>3</v>
      </c>
    </row>
    <row r="313" spans="1:19" ht="15" x14ac:dyDescent="0.25">
      <c r="A313" s="17" t="s">
        <v>488</v>
      </c>
      <c r="B313" s="15" t="s">
        <v>412</v>
      </c>
      <c r="C313" t="s">
        <v>412</v>
      </c>
      <c r="D313" s="15" t="s">
        <v>416</v>
      </c>
      <c r="E313" t="s">
        <v>454</v>
      </c>
      <c r="F313" s="15">
        <v>3</v>
      </c>
      <c r="G313" s="10">
        <v>0</v>
      </c>
      <c r="H313" s="35">
        <f t="shared" si="16"/>
        <v>3</v>
      </c>
      <c r="I313" s="15">
        <v>4</v>
      </c>
      <c r="J313" s="10">
        <v>0</v>
      </c>
      <c r="K313" s="35">
        <f t="shared" si="17"/>
        <v>4</v>
      </c>
      <c r="L313" s="37">
        <v>2</v>
      </c>
      <c r="N313">
        <v>3</v>
      </c>
      <c r="O313" t="s">
        <v>461</v>
      </c>
      <c r="P313">
        <f t="shared" si="18"/>
        <v>3</v>
      </c>
      <c r="Q313">
        <v>4</v>
      </c>
      <c r="R313" t="s">
        <v>461</v>
      </c>
      <c r="S313">
        <f t="shared" si="19"/>
        <v>4</v>
      </c>
    </row>
    <row r="314" spans="1:19" ht="15" x14ac:dyDescent="0.25">
      <c r="A314" s="17" t="s">
        <v>488</v>
      </c>
      <c r="B314" s="15" t="s">
        <v>412</v>
      </c>
      <c r="C314" t="s">
        <v>412</v>
      </c>
      <c r="D314" s="15" t="s">
        <v>416</v>
      </c>
      <c r="E314" t="s">
        <v>454</v>
      </c>
      <c r="F314" s="15">
        <v>5</v>
      </c>
      <c r="G314" s="10">
        <v>55</v>
      </c>
      <c r="H314" s="35">
        <f t="shared" si="16"/>
        <v>5.916666666666667</v>
      </c>
      <c r="I314" s="15">
        <v>6</v>
      </c>
      <c r="J314" s="10">
        <v>55</v>
      </c>
      <c r="K314" s="35">
        <f t="shared" si="17"/>
        <v>6.916666666666667</v>
      </c>
      <c r="L314" s="37">
        <v>2</v>
      </c>
      <c r="N314">
        <v>5</v>
      </c>
      <c r="O314" t="s">
        <v>461</v>
      </c>
      <c r="P314">
        <f t="shared" si="18"/>
        <v>5</v>
      </c>
      <c r="Q314">
        <v>6</v>
      </c>
      <c r="R314" t="s">
        <v>461</v>
      </c>
      <c r="S314">
        <f t="shared" si="19"/>
        <v>6</v>
      </c>
    </row>
    <row r="315" spans="1:19" ht="15" x14ac:dyDescent="0.25">
      <c r="A315" s="17" t="s">
        <v>488</v>
      </c>
      <c r="B315" s="15" t="s">
        <v>412</v>
      </c>
      <c r="C315" t="s">
        <v>412</v>
      </c>
      <c r="D315" s="15" t="s">
        <v>416</v>
      </c>
      <c r="E315" t="s">
        <v>454</v>
      </c>
      <c r="F315" s="15">
        <v>6</v>
      </c>
      <c r="G315" s="10">
        <v>0</v>
      </c>
      <c r="H315" s="35">
        <f t="shared" si="16"/>
        <v>6</v>
      </c>
      <c r="I315" s="15">
        <v>6</v>
      </c>
      <c r="J315" s="10">
        <v>55</v>
      </c>
      <c r="K315" s="35">
        <f t="shared" si="17"/>
        <v>6.916666666666667</v>
      </c>
      <c r="L315" s="37">
        <v>7</v>
      </c>
      <c r="N315">
        <v>6</v>
      </c>
      <c r="O315" t="s">
        <v>461</v>
      </c>
      <c r="P315">
        <f t="shared" si="18"/>
        <v>6</v>
      </c>
      <c r="Q315">
        <v>6</v>
      </c>
      <c r="R315" t="s">
        <v>461</v>
      </c>
      <c r="S315">
        <f t="shared" si="19"/>
        <v>6</v>
      </c>
    </row>
    <row r="316" spans="1:19" ht="15" x14ac:dyDescent="0.25">
      <c r="A316" s="17" t="s">
        <v>488</v>
      </c>
      <c r="B316" s="15" t="s">
        <v>412</v>
      </c>
      <c r="C316" t="s">
        <v>412</v>
      </c>
      <c r="D316" s="15" t="s">
        <v>416</v>
      </c>
      <c r="E316" t="s">
        <v>454</v>
      </c>
      <c r="F316" s="15">
        <v>6</v>
      </c>
      <c r="G316" s="10">
        <v>0</v>
      </c>
      <c r="H316" s="35">
        <f t="shared" si="16"/>
        <v>6</v>
      </c>
      <c r="I316" s="15">
        <v>7</v>
      </c>
      <c r="J316" s="10">
        <v>0</v>
      </c>
      <c r="K316" s="35">
        <f t="shared" si="17"/>
        <v>7</v>
      </c>
      <c r="L316" s="37">
        <v>27</v>
      </c>
      <c r="N316">
        <v>6</v>
      </c>
      <c r="O316" t="s">
        <v>461</v>
      </c>
      <c r="P316">
        <f t="shared" si="18"/>
        <v>6</v>
      </c>
      <c r="Q316">
        <v>7</v>
      </c>
      <c r="R316" t="s">
        <v>461</v>
      </c>
      <c r="S316">
        <f t="shared" si="19"/>
        <v>7</v>
      </c>
    </row>
    <row r="317" spans="1:19" ht="15" x14ac:dyDescent="0.25">
      <c r="A317" s="17" t="s">
        <v>488</v>
      </c>
      <c r="B317" s="15" t="s">
        <v>412</v>
      </c>
      <c r="C317" t="s">
        <v>412</v>
      </c>
      <c r="D317" s="15" t="s">
        <v>416</v>
      </c>
      <c r="E317" t="s">
        <v>454</v>
      </c>
      <c r="F317" s="15">
        <v>6</v>
      </c>
      <c r="G317" s="10">
        <v>5</v>
      </c>
      <c r="H317" s="35">
        <f t="shared" si="16"/>
        <v>6.083333333333333</v>
      </c>
      <c r="I317" s="15">
        <v>7</v>
      </c>
      <c r="J317" s="10">
        <v>5</v>
      </c>
      <c r="K317" s="35">
        <f t="shared" si="17"/>
        <v>7.083333333333333</v>
      </c>
      <c r="L317" s="37">
        <v>1</v>
      </c>
      <c r="N317">
        <v>6</v>
      </c>
      <c r="O317" t="s">
        <v>461</v>
      </c>
      <c r="P317">
        <f t="shared" si="18"/>
        <v>6</v>
      </c>
      <c r="Q317">
        <v>7</v>
      </c>
      <c r="R317" t="s">
        <v>461</v>
      </c>
      <c r="S317">
        <f t="shared" si="19"/>
        <v>7</v>
      </c>
    </row>
    <row r="318" spans="1:19" ht="15" x14ac:dyDescent="0.25">
      <c r="A318" s="17" t="s">
        <v>488</v>
      </c>
      <c r="B318" s="15" t="s">
        <v>412</v>
      </c>
      <c r="C318" t="s">
        <v>412</v>
      </c>
      <c r="D318" s="15" t="s">
        <v>416</v>
      </c>
      <c r="E318" t="s">
        <v>454</v>
      </c>
      <c r="F318" s="15">
        <v>8</v>
      </c>
      <c r="G318" s="10">
        <v>45</v>
      </c>
      <c r="H318" s="35">
        <f t="shared" si="16"/>
        <v>8.75</v>
      </c>
      <c r="I318" s="15">
        <v>9</v>
      </c>
      <c r="J318" s="10">
        <v>45</v>
      </c>
      <c r="K318" s="35">
        <f t="shared" si="17"/>
        <v>9.75</v>
      </c>
      <c r="L318" s="37">
        <v>1</v>
      </c>
      <c r="N318">
        <v>8</v>
      </c>
      <c r="O318" t="s">
        <v>461</v>
      </c>
      <c r="P318">
        <f t="shared" si="18"/>
        <v>8</v>
      </c>
      <c r="Q318">
        <v>9</v>
      </c>
      <c r="R318" t="s">
        <v>461</v>
      </c>
      <c r="S318">
        <f t="shared" si="19"/>
        <v>9</v>
      </c>
    </row>
    <row r="319" spans="1:19" ht="15" x14ac:dyDescent="0.25">
      <c r="A319" s="17" t="s">
        <v>488</v>
      </c>
      <c r="B319" s="15" t="s">
        <v>412</v>
      </c>
      <c r="C319" t="s">
        <v>412</v>
      </c>
      <c r="D319" s="15" t="s">
        <v>416</v>
      </c>
      <c r="E319" t="s">
        <v>454</v>
      </c>
      <c r="F319" s="15">
        <v>23</v>
      </c>
      <c r="G319" s="10">
        <v>30</v>
      </c>
      <c r="H319" s="35">
        <f t="shared" si="16"/>
        <v>23.5</v>
      </c>
      <c r="I319" s="15">
        <v>0</v>
      </c>
      <c r="J319" s="10">
        <v>30</v>
      </c>
      <c r="K319" s="35">
        <f t="shared" si="17"/>
        <v>0.5</v>
      </c>
      <c r="L319" s="37">
        <v>26</v>
      </c>
      <c r="N319">
        <v>11</v>
      </c>
      <c r="O319" t="s">
        <v>462</v>
      </c>
      <c r="P319">
        <f t="shared" si="18"/>
        <v>23</v>
      </c>
      <c r="Q319">
        <v>12</v>
      </c>
      <c r="R319" t="s">
        <v>461</v>
      </c>
      <c r="S319">
        <f t="shared" si="19"/>
        <v>0</v>
      </c>
    </row>
    <row r="320" spans="1:19" ht="15" x14ac:dyDescent="0.25">
      <c r="A320" s="17" t="s">
        <v>488</v>
      </c>
      <c r="B320" s="15" t="s">
        <v>412</v>
      </c>
      <c r="C320" t="s">
        <v>412</v>
      </c>
      <c r="D320" s="15" t="s">
        <v>416</v>
      </c>
      <c r="E320" t="s">
        <v>454</v>
      </c>
      <c r="F320" s="15">
        <v>23</v>
      </c>
      <c r="G320" s="10">
        <v>45</v>
      </c>
      <c r="H320" s="35">
        <f t="shared" si="16"/>
        <v>23.75</v>
      </c>
      <c r="I320" s="15">
        <v>0</v>
      </c>
      <c r="J320" s="10">
        <v>45</v>
      </c>
      <c r="K320" s="35">
        <f t="shared" si="17"/>
        <v>0.75</v>
      </c>
      <c r="L320" s="37">
        <v>2</v>
      </c>
      <c r="N320">
        <v>11</v>
      </c>
      <c r="O320" t="s">
        <v>462</v>
      </c>
      <c r="P320">
        <f t="shared" si="18"/>
        <v>23</v>
      </c>
      <c r="Q320">
        <v>12</v>
      </c>
      <c r="R320" t="s">
        <v>461</v>
      </c>
      <c r="S320">
        <f t="shared" si="19"/>
        <v>0</v>
      </c>
    </row>
    <row r="321" spans="1:19" ht="15" x14ac:dyDescent="0.25">
      <c r="A321" s="17" t="s">
        <v>488</v>
      </c>
      <c r="B321" s="15" t="s">
        <v>412</v>
      </c>
      <c r="C321" t="s">
        <v>412</v>
      </c>
      <c r="D321" s="15" t="s">
        <v>417</v>
      </c>
      <c r="E321" t="s">
        <v>454</v>
      </c>
      <c r="F321" s="15">
        <v>2</v>
      </c>
      <c r="G321" s="10">
        <v>10</v>
      </c>
      <c r="H321" s="35">
        <f t="shared" si="16"/>
        <v>2.1666666666666665</v>
      </c>
      <c r="I321" s="15">
        <v>3</v>
      </c>
      <c r="J321" s="10">
        <v>10</v>
      </c>
      <c r="K321" s="35">
        <f t="shared" si="17"/>
        <v>3.1666666666666665</v>
      </c>
      <c r="L321" s="37">
        <v>1</v>
      </c>
      <c r="N321">
        <v>2</v>
      </c>
      <c r="O321" t="s">
        <v>461</v>
      </c>
      <c r="P321">
        <f t="shared" si="18"/>
        <v>2</v>
      </c>
      <c r="Q321">
        <v>3</v>
      </c>
      <c r="R321" t="s">
        <v>461</v>
      </c>
      <c r="S321">
        <f t="shared" si="19"/>
        <v>3</v>
      </c>
    </row>
    <row r="322" spans="1:19" ht="15" x14ac:dyDescent="0.25">
      <c r="A322" s="17" t="s">
        <v>488</v>
      </c>
      <c r="B322" s="15" t="s">
        <v>412</v>
      </c>
      <c r="C322" t="s">
        <v>412</v>
      </c>
      <c r="D322" s="15" t="s">
        <v>417</v>
      </c>
      <c r="E322" t="s">
        <v>454</v>
      </c>
      <c r="F322" s="15">
        <v>2</v>
      </c>
      <c r="G322" s="10">
        <v>30</v>
      </c>
      <c r="H322" s="35">
        <f t="shared" si="16"/>
        <v>2.5</v>
      </c>
      <c r="I322" s="15">
        <v>3</v>
      </c>
      <c r="J322" s="10">
        <v>30</v>
      </c>
      <c r="K322" s="35">
        <f t="shared" si="17"/>
        <v>3.5</v>
      </c>
      <c r="L322" s="37">
        <v>237</v>
      </c>
      <c r="N322">
        <v>2</v>
      </c>
      <c r="O322" t="s">
        <v>461</v>
      </c>
      <c r="P322">
        <f t="shared" si="18"/>
        <v>2</v>
      </c>
      <c r="Q322">
        <v>3</v>
      </c>
      <c r="R322" t="s">
        <v>461</v>
      </c>
      <c r="S322">
        <f t="shared" si="19"/>
        <v>3</v>
      </c>
    </row>
    <row r="323" spans="1:19" ht="15" x14ac:dyDescent="0.25">
      <c r="A323" s="17" t="s">
        <v>488</v>
      </c>
      <c r="B323" s="15" t="s">
        <v>412</v>
      </c>
      <c r="C323" t="s">
        <v>412</v>
      </c>
      <c r="D323" s="15" t="s">
        <v>417</v>
      </c>
      <c r="E323" t="s">
        <v>454</v>
      </c>
      <c r="F323" s="15">
        <v>3</v>
      </c>
      <c r="G323" s="10">
        <v>5</v>
      </c>
      <c r="H323" s="35">
        <f t="shared" si="16"/>
        <v>3.0833333333333335</v>
      </c>
      <c r="I323" s="15">
        <v>4</v>
      </c>
      <c r="J323" s="10">
        <v>5</v>
      </c>
      <c r="K323" s="35">
        <f t="shared" si="17"/>
        <v>4.083333333333333</v>
      </c>
      <c r="L323" s="37">
        <v>1</v>
      </c>
      <c r="N323">
        <v>3</v>
      </c>
      <c r="O323" t="s">
        <v>461</v>
      </c>
      <c r="P323">
        <f t="shared" si="18"/>
        <v>3</v>
      </c>
      <c r="Q323">
        <v>4</v>
      </c>
      <c r="R323" t="s">
        <v>461</v>
      </c>
      <c r="S323">
        <f t="shared" si="19"/>
        <v>4</v>
      </c>
    </row>
    <row r="324" spans="1:19" ht="15" x14ac:dyDescent="0.25">
      <c r="A324" s="17" t="s">
        <v>488</v>
      </c>
      <c r="B324" s="15" t="s">
        <v>412</v>
      </c>
      <c r="C324" t="s">
        <v>412</v>
      </c>
      <c r="D324" s="15" t="s">
        <v>417</v>
      </c>
      <c r="E324" t="s">
        <v>454</v>
      </c>
      <c r="F324" s="15">
        <v>3</v>
      </c>
      <c r="G324" s="10">
        <v>45</v>
      </c>
      <c r="H324" s="35">
        <f t="shared" ref="H324:H387" si="20">F324+G324/60</f>
        <v>3.75</v>
      </c>
      <c r="I324" s="15">
        <v>4</v>
      </c>
      <c r="J324" s="10">
        <v>45</v>
      </c>
      <c r="K324" s="35">
        <f t="shared" ref="K324:K387" si="21">I324+J324/60</f>
        <v>4.75</v>
      </c>
      <c r="L324" s="37">
        <v>1</v>
      </c>
      <c r="N324">
        <v>3</v>
      </c>
      <c r="O324" t="s">
        <v>461</v>
      </c>
      <c r="P324">
        <f t="shared" ref="P324:P387" si="22">IF(AND(O324=$O$3,N324=12),0,IF(AND(O324=$O$4,N324=12),12,IF(O324=$O$3,N324,N324+12)))</f>
        <v>3</v>
      </c>
      <c r="Q324">
        <v>4</v>
      </c>
      <c r="R324" t="s">
        <v>461</v>
      </c>
      <c r="S324">
        <f t="shared" ref="S324:S387" si="23">IF(AND(R324=$O$3,Q324=12),0,IF(AND(R324=$O$4,Q324=12),12,IF(R324=$O$3,Q324,Q324+12)))</f>
        <v>4</v>
      </c>
    </row>
    <row r="325" spans="1:19" ht="15" x14ac:dyDescent="0.25">
      <c r="A325" s="17" t="s">
        <v>488</v>
      </c>
      <c r="B325" s="15" t="s">
        <v>412</v>
      </c>
      <c r="C325" t="s">
        <v>412</v>
      </c>
      <c r="D325" s="15" t="s">
        <v>417</v>
      </c>
      <c r="E325" t="s">
        <v>454</v>
      </c>
      <c r="F325" s="15">
        <v>3</v>
      </c>
      <c r="G325" s="10">
        <v>55</v>
      </c>
      <c r="H325" s="35">
        <f t="shared" si="20"/>
        <v>3.9166666666666665</v>
      </c>
      <c r="I325" s="15">
        <v>4</v>
      </c>
      <c r="J325" s="10">
        <v>55</v>
      </c>
      <c r="K325" s="35">
        <f t="shared" si="21"/>
        <v>4.916666666666667</v>
      </c>
      <c r="L325" s="37">
        <v>1</v>
      </c>
      <c r="N325">
        <v>3</v>
      </c>
      <c r="O325" t="s">
        <v>461</v>
      </c>
      <c r="P325">
        <f t="shared" si="22"/>
        <v>3</v>
      </c>
      <c r="Q325">
        <v>4</v>
      </c>
      <c r="R325" t="s">
        <v>461</v>
      </c>
      <c r="S325">
        <f t="shared" si="23"/>
        <v>4</v>
      </c>
    </row>
    <row r="326" spans="1:19" ht="15" x14ac:dyDescent="0.25">
      <c r="A326" s="17" t="s">
        <v>488</v>
      </c>
      <c r="B326" s="15" t="s">
        <v>412</v>
      </c>
      <c r="C326" t="s">
        <v>412</v>
      </c>
      <c r="D326" s="15" t="s">
        <v>417</v>
      </c>
      <c r="E326" t="s">
        <v>454</v>
      </c>
      <c r="F326" s="15">
        <v>4</v>
      </c>
      <c r="G326" s="10">
        <v>45</v>
      </c>
      <c r="H326" s="35">
        <f t="shared" si="20"/>
        <v>4.75</v>
      </c>
      <c r="I326" s="15">
        <v>5</v>
      </c>
      <c r="J326" s="10">
        <v>45</v>
      </c>
      <c r="K326" s="35">
        <f t="shared" si="21"/>
        <v>5.75</v>
      </c>
      <c r="L326" s="37">
        <v>1</v>
      </c>
      <c r="N326">
        <v>4</v>
      </c>
      <c r="O326" t="s">
        <v>461</v>
      </c>
      <c r="P326">
        <f t="shared" si="22"/>
        <v>4</v>
      </c>
      <c r="Q326">
        <v>5</v>
      </c>
      <c r="R326" t="s">
        <v>461</v>
      </c>
      <c r="S326">
        <f t="shared" si="23"/>
        <v>5</v>
      </c>
    </row>
    <row r="327" spans="1:19" ht="15" x14ac:dyDescent="0.25">
      <c r="A327" s="17" t="s">
        <v>488</v>
      </c>
      <c r="B327" s="15" t="s">
        <v>412</v>
      </c>
      <c r="C327" t="s">
        <v>412</v>
      </c>
      <c r="D327" s="15" t="s">
        <v>417</v>
      </c>
      <c r="E327" t="s">
        <v>454</v>
      </c>
      <c r="F327" s="15">
        <v>5</v>
      </c>
      <c r="G327" s="10">
        <v>15</v>
      </c>
      <c r="H327" s="35">
        <f t="shared" si="20"/>
        <v>5.25</v>
      </c>
      <c r="I327" s="15">
        <v>6</v>
      </c>
      <c r="J327" s="10">
        <v>15</v>
      </c>
      <c r="K327" s="35">
        <f t="shared" si="21"/>
        <v>6.25</v>
      </c>
      <c r="L327" s="37">
        <v>77</v>
      </c>
      <c r="N327">
        <v>5</v>
      </c>
      <c r="O327" t="s">
        <v>461</v>
      </c>
      <c r="P327">
        <f t="shared" si="22"/>
        <v>5</v>
      </c>
      <c r="Q327">
        <v>6</v>
      </c>
      <c r="R327" t="s">
        <v>461</v>
      </c>
      <c r="S327">
        <f t="shared" si="23"/>
        <v>6</v>
      </c>
    </row>
    <row r="328" spans="1:19" ht="15" x14ac:dyDescent="0.25">
      <c r="A328" s="17" t="s">
        <v>488</v>
      </c>
      <c r="B328" s="15" t="s">
        <v>412</v>
      </c>
      <c r="C328" t="s">
        <v>412</v>
      </c>
      <c r="D328" s="15" t="s">
        <v>417</v>
      </c>
      <c r="E328" t="s">
        <v>454</v>
      </c>
      <c r="F328" s="15">
        <v>5</v>
      </c>
      <c r="G328" s="10">
        <v>25</v>
      </c>
      <c r="H328" s="35">
        <f t="shared" si="20"/>
        <v>5.416666666666667</v>
      </c>
      <c r="I328" s="15">
        <v>6</v>
      </c>
      <c r="J328" s="10">
        <v>25</v>
      </c>
      <c r="K328" s="35">
        <f t="shared" si="21"/>
        <v>6.416666666666667</v>
      </c>
      <c r="L328" s="37">
        <v>1</v>
      </c>
      <c r="N328">
        <v>5</v>
      </c>
      <c r="O328" t="s">
        <v>461</v>
      </c>
      <c r="P328">
        <f t="shared" si="22"/>
        <v>5</v>
      </c>
      <c r="Q328">
        <v>6</v>
      </c>
      <c r="R328" t="s">
        <v>461</v>
      </c>
      <c r="S328">
        <f t="shared" si="23"/>
        <v>6</v>
      </c>
    </row>
    <row r="329" spans="1:19" ht="15" x14ac:dyDescent="0.25">
      <c r="A329" s="17" t="s">
        <v>488</v>
      </c>
      <c r="B329" s="15" t="s">
        <v>412</v>
      </c>
      <c r="C329" t="s">
        <v>412</v>
      </c>
      <c r="D329" s="15" t="s">
        <v>417</v>
      </c>
      <c r="E329" t="s">
        <v>454</v>
      </c>
      <c r="F329" s="15">
        <v>5</v>
      </c>
      <c r="G329" s="10">
        <v>40</v>
      </c>
      <c r="H329" s="35">
        <f t="shared" si="20"/>
        <v>5.666666666666667</v>
      </c>
      <c r="I329" s="15">
        <v>6</v>
      </c>
      <c r="J329" s="10">
        <v>40</v>
      </c>
      <c r="K329" s="35">
        <f t="shared" si="21"/>
        <v>6.666666666666667</v>
      </c>
      <c r="L329" s="37">
        <v>1</v>
      </c>
      <c r="N329">
        <v>5</v>
      </c>
      <c r="O329" t="s">
        <v>461</v>
      </c>
      <c r="P329">
        <f t="shared" si="22"/>
        <v>5</v>
      </c>
      <c r="Q329">
        <v>6</v>
      </c>
      <c r="R329" t="s">
        <v>461</v>
      </c>
      <c r="S329">
        <f t="shared" si="23"/>
        <v>6</v>
      </c>
    </row>
    <row r="330" spans="1:19" ht="15" x14ac:dyDescent="0.25">
      <c r="A330" s="17" t="s">
        <v>488</v>
      </c>
      <c r="B330" s="15" t="s">
        <v>412</v>
      </c>
      <c r="C330" t="s">
        <v>412</v>
      </c>
      <c r="D330" s="15" t="s">
        <v>417</v>
      </c>
      <c r="E330" t="s">
        <v>454</v>
      </c>
      <c r="F330" s="15">
        <v>6</v>
      </c>
      <c r="G330" s="10">
        <v>0</v>
      </c>
      <c r="H330" s="35">
        <f t="shared" si="20"/>
        <v>6</v>
      </c>
      <c r="I330" s="15">
        <v>7</v>
      </c>
      <c r="J330" s="10">
        <v>0</v>
      </c>
      <c r="K330" s="35">
        <f t="shared" si="21"/>
        <v>7</v>
      </c>
      <c r="L330" s="37">
        <v>1</v>
      </c>
      <c r="N330">
        <v>6</v>
      </c>
      <c r="O330" t="s">
        <v>461</v>
      </c>
      <c r="P330">
        <f t="shared" si="22"/>
        <v>6</v>
      </c>
      <c r="Q330">
        <v>7</v>
      </c>
      <c r="R330" t="s">
        <v>461</v>
      </c>
      <c r="S330">
        <f t="shared" si="23"/>
        <v>7</v>
      </c>
    </row>
    <row r="331" spans="1:19" ht="15" x14ac:dyDescent="0.25">
      <c r="A331" s="17" t="s">
        <v>488</v>
      </c>
      <c r="B331" s="15" t="s">
        <v>412</v>
      </c>
      <c r="C331" t="s">
        <v>412</v>
      </c>
      <c r="D331" s="15" t="s">
        <v>417</v>
      </c>
      <c r="E331" t="s">
        <v>454</v>
      </c>
      <c r="F331" s="15">
        <v>6</v>
      </c>
      <c r="G331" s="10">
        <v>10</v>
      </c>
      <c r="H331" s="35">
        <f t="shared" si="20"/>
        <v>6.166666666666667</v>
      </c>
      <c r="I331" s="15">
        <v>7</v>
      </c>
      <c r="J331" s="10">
        <v>10</v>
      </c>
      <c r="K331" s="35">
        <f t="shared" si="21"/>
        <v>7.166666666666667</v>
      </c>
      <c r="L331" s="37">
        <v>1</v>
      </c>
      <c r="N331">
        <v>6</v>
      </c>
      <c r="O331" t="s">
        <v>461</v>
      </c>
      <c r="P331">
        <f t="shared" si="22"/>
        <v>6</v>
      </c>
      <c r="Q331">
        <v>7</v>
      </c>
      <c r="R331" t="s">
        <v>461</v>
      </c>
      <c r="S331">
        <f t="shared" si="23"/>
        <v>7</v>
      </c>
    </row>
    <row r="332" spans="1:19" ht="15" x14ac:dyDescent="0.25">
      <c r="A332" s="17" t="s">
        <v>488</v>
      </c>
      <c r="B332" s="15" t="s">
        <v>412</v>
      </c>
      <c r="C332" t="s">
        <v>412</v>
      </c>
      <c r="D332" s="15" t="s">
        <v>417</v>
      </c>
      <c r="E332" t="s">
        <v>454</v>
      </c>
      <c r="F332" s="15">
        <v>7</v>
      </c>
      <c r="G332" s="10">
        <v>20</v>
      </c>
      <c r="H332" s="35">
        <f t="shared" si="20"/>
        <v>7.333333333333333</v>
      </c>
      <c r="I332" s="15">
        <v>8</v>
      </c>
      <c r="J332" s="10">
        <v>20</v>
      </c>
      <c r="K332" s="35">
        <f t="shared" si="21"/>
        <v>8.3333333333333339</v>
      </c>
      <c r="L332" s="37">
        <v>1</v>
      </c>
      <c r="N332">
        <v>7</v>
      </c>
      <c r="O332" t="s">
        <v>461</v>
      </c>
      <c r="P332">
        <f t="shared" si="22"/>
        <v>7</v>
      </c>
      <c r="Q332">
        <v>8</v>
      </c>
      <c r="R332" t="s">
        <v>461</v>
      </c>
      <c r="S332">
        <f t="shared" si="23"/>
        <v>8</v>
      </c>
    </row>
    <row r="333" spans="1:19" ht="15" x14ac:dyDescent="0.25">
      <c r="A333" s="17" t="s">
        <v>488</v>
      </c>
      <c r="B333" s="15" t="s">
        <v>412</v>
      </c>
      <c r="C333" t="s">
        <v>412</v>
      </c>
      <c r="D333" s="15" t="s">
        <v>418</v>
      </c>
      <c r="E333" t="s">
        <v>454</v>
      </c>
      <c r="F333" s="15">
        <v>2</v>
      </c>
      <c r="G333" s="10">
        <v>0</v>
      </c>
      <c r="H333" s="35">
        <f t="shared" si="20"/>
        <v>2</v>
      </c>
      <c r="I333" s="15">
        <v>3</v>
      </c>
      <c r="J333" s="10">
        <v>0</v>
      </c>
      <c r="K333" s="35">
        <f t="shared" si="21"/>
        <v>3</v>
      </c>
      <c r="L333" s="37">
        <v>5</v>
      </c>
      <c r="N333">
        <v>2</v>
      </c>
      <c r="O333" t="s">
        <v>461</v>
      </c>
      <c r="P333">
        <f t="shared" si="22"/>
        <v>2</v>
      </c>
      <c r="Q333">
        <v>3</v>
      </c>
      <c r="R333" t="s">
        <v>461</v>
      </c>
      <c r="S333">
        <f t="shared" si="23"/>
        <v>3</v>
      </c>
    </row>
    <row r="334" spans="1:19" ht="15" x14ac:dyDescent="0.25">
      <c r="A334" s="17" t="s">
        <v>488</v>
      </c>
      <c r="B334" s="15" t="s">
        <v>412</v>
      </c>
      <c r="C334" t="s">
        <v>412</v>
      </c>
      <c r="D334" s="15" t="s">
        <v>418</v>
      </c>
      <c r="E334" t="s">
        <v>454</v>
      </c>
      <c r="F334" s="15">
        <v>2</v>
      </c>
      <c r="G334" s="10">
        <v>55</v>
      </c>
      <c r="H334" s="35">
        <f t="shared" si="20"/>
        <v>2.9166666666666665</v>
      </c>
      <c r="I334" s="15">
        <v>3</v>
      </c>
      <c r="J334" s="10">
        <v>55</v>
      </c>
      <c r="K334" s="35">
        <f t="shared" si="21"/>
        <v>3.9166666666666665</v>
      </c>
      <c r="L334" s="37">
        <v>33</v>
      </c>
      <c r="N334">
        <v>2</v>
      </c>
      <c r="O334" t="s">
        <v>461</v>
      </c>
      <c r="P334">
        <f t="shared" si="22"/>
        <v>2</v>
      </c>
      <c r="Q334">
        <v>3</v>
      </c>
      <c r="R334" t="s">
        <v>461</v>
      </c>
      <c r="S334">
        <f t="shared" si="23"/>
        <v>3</v>
      </c>
    </row>
    <row r="335" spans="1:19" ht="15" x14ac:dyDescent="0.25">
      <c r="A335" s="17" t="s">
        <v>488</v>
      </c>
      <c r="B335" s="15" t="s">
        <v>412</v>
      </c>
      <c r="C335" t="s">
        <v>412</v>
      </c>
      <c r="D335" s="15" t="s">
        <v>418</v>
      </c>
      <c r="E335" t="s">
        <v>454</v>
      </c>
      <c r="F335" s="15">
        <v>3</v>
      </c>
      <c r="G335" s="10">
        <v>0</v>
      </c>
      <c r="H335" s="35">
        <f t="shared" si="20"/>
        <v>3</v>
      </c>
      <c r="I335" s="15">
        <v>4</v>
      </c>
      <c r="J335" s="10">
        <v>0</v>
      </c>
      <c r="K335" s="35">
        <f t="shared" si="21"/>
        <v>4</v>
      </c>
      <c r="L335" s="37">
        <v>181</v>
      </c>
      <c r="N335">
        <v>3</v>
      </c>
      <c r="O335" t="s">
        <v>461</v>
      </c>
      <c r="P335">
        <f t="shared" si="22"/>
        <v>3</v>
      </c>
      <c r="Q335">
        <v>4</v>
      </c>
      <c r="R335" t="s">
        <v>461</v>
      </c>
      <c r="S335">
        <f t="shared" si="23"/>
        <v>4</v>
      </c>
    </row>
    <row r="336" spans="1:19" ht="15" x14ac:dyDescent="0.25">
      <c r="A336" s="17" t="s">
        <v>488</v>
      </c>
      <c r="B336" s="15" t="s">
        <v>412</v>
      </c>
      <c r="C336" t="s">
        <v>412</v>
      </c>
      <c r="D336" s="15" t="s">
        <v>418</v>
      </c>
      <c r="E336" t="s">
        <v>454</v>
      </c>
      <c r="F336" s="15">
        <v>3</v>
      </c>
      <c r="G336" s="10">
        <v>5</v>
      </c>
      <c r="H336" s="35">
        <f t="shared" si="20"/>
        <v>3.0833333333333335</v>
      </c>
      <c r="I336" s="15">
        <v>4</v>
      </c>
      <c r="J336" s="10">
        <v>5</v>
      </c>
      <c r="K336" s="35">
        <f t="shared" si="21"/>
        <v>4.083333333333333</v>
      </c>
      <c r="L336" s="37">
        <v>1</v>
      </c>
      <c r="N336">
        <v>3</v>
      </c>
      <c r="O336" t="s">
        <v>461</v>
      </c>
      <c r="P336">
        <f t="shared" si="22"/>
        <v>3</v>
      </c>
      <c r="Q336">
        <v>4</v>
      </c>
      <c r="R336" t="s">
        <v>461</v>
      </c>
      <c r="S336">
        <f t="shared" si="23"/>
        <v>4</v>
      </c>
    </row>
    <row r="337" spans="1:19" ht="15" x14ac:dyDescent="0.25">
      <c r="A337" s="17" t="s">
        <v>488</v>
      </c>
      <c r="B337" s="15" t="s">
        <v>412</v>
      </c>
      <c r="C337" t="s">
        <v>412</v>
      </c>
      <c r="D337" s="15" t="s">
        <v>418</v>
      </c>
      <c r="E337" t="s">
        <v>454</v>
      </c>
      <c r="F337" s="15">
        <v>3</v>
      </c>
      <c r="G337" s="10">
        <v>15</v>
      </c>
      <c r="H337" s="35">
        <f t="shared" si="20"/>
        <v>3.25</v>
      </c>
      <c r="I337" s="15">
        <v>4</v>
      </c>
      <c r="J337" s="10">
        <v>15</v>
      </c>
      <c r="K337" s="35">
        <f t="shared" si="21"/>
        <v>4.25</v>
      </c>
      <c r="L337" s="37">
        <v>1</v>
      </c>
      <c r="N337">
        <v>3</v>
      </c>
      <c r="O337" t="s">
        <v>461</v>
      </c>
      <c r="P337">
        <f t="shared" si="22"/>
        <v>3</v>
      </c>
      <c r="Q337">
        <v>4</v>
      </c>
      <c r="R337" t="s">
        <v>461</v>
      </c>
      <c r="S337">
        <f t="shared" si="23"/>
        <v>4</v>
      </c>
    </row>
    <row r="338" spans="1:19" ht="15" x14ac:dyDescent="0.25">
      <c r="A338" s="17" t="s">
        <v>488</v>
      </c>
      <c r="B338" s="15" t="s">
        <v>412</v>
      </c>
      <c r="C338" t="s">
        <v>412</v>
      </c>
      <c r="D338" s="15" t="s">
        <v>418</v>
      </c>
      <c r="E338" t="s">
        <v>454</v>
      </c>
      <c r="F338" s="15">
        <v>3</v>
      </c>
      <c r="G338" s="10">
        <v>40</v>
      </c>
      <c r="H338" s="35">
        <f t="shared" si="20"/>
        <v>3.6666666666666665</v>
      </c>
      <c r="I338" s="15">
        <v>4</v>
      </c>
      <c r="J338" s="10">
        <v>40</v>
      </c>
      <c r="K338" s="35">
        <f t="shared" si="21"/>
        <v>4.666666666666667</v>
      </c>
      <c r="L338" s="37">
        <v>7</v>
      </c>
      <c r="N338">
        <v>3</v>
      </c>
      <c r="O338" t="s">
        <v>461</v>
      </c>
      <c r="P338">
        <f t="shared" si="22"/>
        <v>3</v>
      </c>
      <c r="Q338">
        <v>4</v>
      </c>
      <c r="R338" t="s">
        <v>461</v>
      </c>
      <c r="S338">
        <f t="shared" si="23"/>
        <v>4</v>
      </c>
    </row>
    <row r="339" spans="1:19" ht="15" x14ac:dyDescent="0.25">
      <c r="A339" s="17" t="s">
        <v>488</v>
      </c>
      <c r="B339" s="15" t="s">
        <v>412</v>
      </c>
      <c r="C339" t="s">
        <v>412</v>
      </c>
      <c r="D339" s="15" t="s">
        <v>418</v>
      </c>
      <c r="E339" t="s">
        <v>454</v>
      </c>
      <c r="F339" s="15">
        <v>3</v>
      </c>
      <c r="G339" s="10">
        <v>50</v>
      </c>
      <c r="H339" s="35">
        <f t="shared" si="20"/>
        <v>3.8333333333333335</v>
      </c>
      <c r="I339" s="15">
        <v>4</v>
      </c>
      <c r="J339" s="10">
        <v>50</v>
      </c>
      <c r="K339" s="35">
        <f t="shared" si="21"/>
        <v>4.833333333333333</v>
      </c>
      <c r="L339" s="37">
        <v>1</v>
      </c>
      <c r="N339">
        <v>3</v>
      </c>
      <c r="O339" t="s">
        <v>461</v>
      </c>
      <c r="P339">
        <f t="shared" si="22"/>
        <v>3</v>
      </c>
      <c r="Q339">
        <v>4</v>
      </c>
      <c r="R339" t="s">
        <v>461</v>
      </c>
      <c r="S339">
        <f t="shared" si="23"/>
        <v>4</v>
      </c>
    </row>
    <row r="340" spans="1:19" ht="15" x14ac:dyDescent="0.25">
      <c r="A340" s="17" t="s">
        <v>488</v>
      </c>
      <c r="B340" s="15" t="s">
        <v>412</v>
      </c>
      <c r="C340" t="s">
        <v>412</v>
      </c>
      <c r="D340" s="15" t="s">
        <v>418</v>
      </c>
      <c r="E340" t="s">
        <v>454</v>
      </c>
      <c r="F340" s="15">
        <v>3</v>
      </c>
      <c r="G340" s="10">
        <v>55</v>
      </c>
      <c r="H340" s="35">
        <f t="shared" si="20"/>
        <v>3.9166666666666665</v>
      </c>
      <c r="I340" s="15">
        <v>4</v>
      </c>
      <c r="J340" s="10">
        <v>55</v>
      </c>
      <c r="K340" s="35">
        <f t="shared" si="21"/>
        <v>4.916666666666667</v>
      </c>
      <c r="L340" s="37">
        <v>1</v>
      </c>
      <c r="N340">
        <v>3</v>
      </c>
      <c r="O340" t="s">
        <v>461</v>
      </c>
      <c r="P340">
        <f t="shared" si="22"/>
        <v>3</v>
      </c>
      <c r="Q340">
        <v>4</v>
      </c>
      <c r="R340" t="s">
        <v>461</v>
      </c>
      <c r="S340">
        <f t="shared" si="23"/>
        <v>4</v>
      </c>
    </row>
    <row r="341" spans="1:19" ht="15" x14ac:dyDescent="0.25">
      <c r="A341" s="17" t="s">
        <v>488</v>
      </c>
      <c r="B341" s="15" t="s">
        <v>412</v>
      </c>
      <c r="C341" t="s">
        <v>412</v>
      </c>
      <c r="D341" s="15" t="s">
        <v>418</v>
      </c>
      <c r="E341" t="s">
        <v>454</v>
      </c>
      <c r="F341" s="15">
        <v>4</v>
      </c>
      <c r="G341" s="10">
        <v>0</v>
      </c>
      <c r="H341" s="35">
        <f t="shared" si="20"/>
        <v>4</v>
      </c>
      <c r="I341" s="15">
        <v>5</v>
      </c>
      <c r="J341" s="10">
        <v>0</v>
      </c>
      <c r="K341" s="35">
        <f t="shared" si="21"/>
        <v>5</v>
      </c>
      <c r="L341" s="37">
        <v>1</v>
      </c>
      <c r="N341">
        <v>4</v>
      </c>
      <c r="O341" t="s">
        <v>461</v>
      </c>
      <c r="P341">
        <f t="shared" si="22"/>
        <v>4</v>
      </c>
      <c r="Q341">
        <v>5</v>
      </c>
      <c r="R341" t="s">
        <v>461</v>
      </c>
      <c r="S341">
        <f t="shared" si="23"/>
        <v>5</v>
      </c>
    </row>
    <row r="342" spans="1:19" ht="15" x14ac:dyDescent="0.25">
      <c r="A342" s="17" t="s">
        <v>488</v>
      </c>
      <c r="B342" s="15" t="s">
        <v>412</v>
      </c>
      <c r="C342" t="s">
        <v>412</v>
      </c>
      <c r="D342" s="15" t="s">
        <v>418</v>
      </c>
      <c r="E342" t="s">
        <v>454</v>
      </c>
      <c r="F342" s="15">
        <v>4</v>
      </c>
      <c r="G342" s="10">
        <v>25</v>
      </c>
      <c r="H342" s="35">
        <f t="shared" si="20"/>
        <v>4.416666666666667</v>
      </c>
      <c r="I342" s="15">
        <v>5</v>
      </c>
      <c r="J342" s="10">
        <v>25</v>
      </c>
      <c r="K342" s="35">
        <f t="shared" si="21"/>
        <v>5.416666666666667</v>
      </c>
      <c r="L342" s="37">
        <v>1</v>
      </c>
      <c r="N342">
        <v>4</v>
      </c>
      <c r="O342" t="s">
        <v>461</v>
      </c>
      <c r="P342">
        <f t="shared" si="22"/>
        <v>4</v>
      </c>
      <c r="Q342">
        <v>5</v>
      </c>
      <c r="R342" t="s">
        <v>461</v>
      </c>
      <c r="S342">
        <f t="shared" si="23"/>
        <v>5</v>
      </c>
    </row>
    <row r="343" spans="1:19" ht="15" x14ac:dyDescent="0.25">
      <c r="A343" s="17" t="s">
        <v>488</v>
      </c>
      <c r="B343" s="15" t="s">
        <v>412</v>
      </c>
      <c r="C343" t="s">
        <v>412</v>
      </c>
      <c r="D343" s="15" t="s">
        <v>418</v>
      </c>
      <c r="E343" t="s">
        <v>454</v>
      </c>
      <c r="F343" s="15">
        <v>4</v>
      </c>
      <c r="G343" s="10">
        <v>30</v>
      </c>
      <c r="H343" s="35">
        <f t="shared" si="20"/>
        <v>4.5</v>
      </c>
      <c r="I343" s="15">
        <v>5</v>
      </c>
      <c r="J343" s="10">
        <v>30</v>
      </c>
      <c r="K343" s="35">
        <f t="shared" si="21"/>
        <v>5.5</v>
      </c>
      <c r="L343" s="37">
        <v>4</v>
      </c>
      <c r="N343">
        <v>4</v>
      </c>
      <c r="O343" t="s">
        <v>461</v>
      </c>
      <c r="P343">
        <f t="shared" si="22"/>
        <v>4</v>
      </c>
      <c r="Q343">
        <v>5</v>
      </c>
      <c r="R343" t="s">
        <v>461</v>
      </c>
      <c r="S343">
        <f t="shared" si="23"/>
        <v>5</v>
      </c>
    </row>
    <row r="344" spans="1:19" ht="15" x14ac:dyDescent="0.25">
      <c r="A344" s="17" t="s">
        <v>488</v>
      </c>
      <c r="B344" s="15" t="s">
        <v>412</v>
      </c>
      <c r="C344" t="s">
        <v>412</v>
      </c>
      <c r="D344" s="15" t="s">
        <v>418</v>
      </c>
      <c r="E344" t="s">
        <v>454</v>
      </c>
      <c r="F344" s="15">
        <v>4</v>
      </c>
      <c r="G344" s="10">
        <v>35</v>
      </c>
      <c r="H344" s="35">
        <f t="shared" si="20"/>
        <v>4.583333333333333</v>
      </c>
      <c r="I344" s="15">
        <v>5</v>
      </c>
      <c r="J344" s="10">
        <v>35</v>
      </c>
      <c r="K344" s="35">
        <f t="shared" si="21"/>
        <v>5.583333333333333</v>
      </c>
      <c r="L344" s="37">
        <v>1</v>
      </c>
      <c r="N344">
        <v>4</v>
      </c>
      <c r="O344" t="s">
        <v>461</v>
      </c>
      <c r="P344">
        <f t="shared" si="22"/>
        <v>4</v>
      </c>
      <c r="Q344">
        <v>5</v>
      </c>
      <c r="R344" t="s">
        <v>461</v>
      </c>
      <c r="S344">
        <f t="shared" si="23"/>
        <v>5</v>
      </c>
    </row>
    <row r="345" spans="1:19" ht="15" x14ac:dyDescent="0.25">
      <c r="A345" s="17" t="s">
        <v>488</v>
      </c>
      <c r="B345" s="15" t="s">
        <v>412</v>
      </c>
      <c r="C345" t="s">
        <v>412</v>
      </c>
      <c r="D345" s="15" t="s">
        <v>418</v>
      </c>
      <c r="E345" t="s">
        <v>454</v>
      </c>
      <c r="F345" s="15">
        <v>5</v>
      </c>
      <c r="G345" s="10">
        <v>0</v>
      </c>
      <c r="H345" s="35">
        <f t="shared" si="20"/>
        <v>5</v>
      </c>
      <c r="I345" s="15">
        <v>6</v>
      </c>
      <c r="J345" s="10">
        <v>0</v>
      </c>
      <c r="K345" s="35">
        <f t="shared" si="21"/>
        <v>6</v>
      </c>
      <c r="L345" s="37">
        <v>2</v>
      </c>
      <c r="N345">
        <v>5</v>
      </c>
      <c r="O345" t="s">
        <v>461</v>
      </c>
      <c r="P345">
        <f t="shared" si="22"/>
        <v>5</v>
      </c>
      <c r="Q345">
        <v>6</v>
      </c>
      <c r="R345" t="s">
        <v>461</v>
      </c>
      <c r="S345">
        <f t="shared" si="23"/>
        <v>6</v>
      </c>
    </row>
    <row r="346" spans="1:19" ht="15" x14ac:dyDescent="0.25">
      <c r="A346" s="17" t="s">
        <v>488</v>
      </c>
      <c r="B346" s="15" t="s">
        <v>412</v>
      </c>
      <c r="C346" t="s">
        <v>412</v>
      </c>
      <c r="D346" s="15" t="s">
        <v>418</v>
      </c>
      <c r="E346" t="s">
        <v>454</v>
      </c>
      <c r="F346" s="15">
        <v>5</v>
      </c>
      <c r="G346" s="10">
        <v>25</v>
      </c>
      <c r="H346" s="35">
        <f t="shared" si="20"/>
        <v>5.416666666666667</v>
      </c>
      <c r="I346" s="15">
        <v>6</v>
      </c>
      <c r="J346" s="10">
        <v>25</v>
      </c>
      <c r="K346" s="35">
        <f t="shared" si="21"/>
        <v>6.416666666666667</v>
      </c>
      <c r="L346" s="37">
        <v>1</v>
      </c>
      <c r="N346">
        <v>5</v>
      </c>
      <c r="O346" t="s">
        <v>461</v>
      </c>
      <c r="P346">
        <f t="shared" si="22"/>
        <v>5</v>
      </c>
      <c r="Q346">
        <v>6</v>
      </c>
      <c r="R346" t="s">
        <v>461</v>
      </c>
      <c r="S346">
        <f t="shared" si="23"/>
        <v>6</v>
      </c>
    </row>
    <row r="347" spans="1:19" ht="15" x14ac:dyDescent="0.25">
      <c r="A347" s="17" t="s">
        <v>488</v>
      </c>
      <c r="B347" s="15" t="s">
        <v>412</v>
      </c>
      <c r="C347" t="s">
        <v>412</v>
      </c>
      <c r="D347" s="15" t="s">
        <v>418</v>
      </c>
      <c r="E347" t="s">
        <v>454</v>
      </c>
      <c r="F347" s="15">
        <v>5</v>
      </c>
      <c r="G347" s="10">
        <v>30</v>
      </c>
      <c r="H347" s="35">
        <f t="shared" si="20"/>
        <v>5.5</v>
      </c>
      <c r="I347" s="15">
        <v>6</v>
      </c>
      <c r="J347" s="10">
        <v>30</v>
      </c>
      <c r="K347" s="35">
        <f t="shared" si="21"/>
        <v>6.5</v>
      </c>
      <c r="L347" s="37">
        <v>2</v>
      </c>
      <c r="N347">
        <v>5</v>
      </c>
      <c r="O347" t="s">
        <v>461</v>
      </c>
      <c r="P347">
        <f t="shared" si="22"/>
        <v>5</v>
      </c>
      <c r="Q347">
        <v>6</v>
      </c>
      <c r="R347" t="s">
        <v>461</v>
      </c>
      <c r="S347">
        <f t="shared" si="23"/>
        <v>6</v>
      </c>
    </row>
    <row r="348" spans="1:19" ht="15" x14ac:dyDescent="0.25">
      <c r="A348" s="17" t="s">
        <v>488</v>
      </c>
      <c r="B348" s="15" t="s">
        <v>412</v>
      </c>
      <c r="C348" t="s">
        <v>412</v>
      </c>
      <c r="D348" s="15" t="s">
        <v>418</v>
      </c>
      <c r="E348" t="s">
        <v>454</v>
      </c>
      <c r="F348" s="15">
        <v>5</v>
      </c>
      <c r="G348" s="10">
        <v>35</v>
      </c>
      <c r="H348" s="35">
        <f t="shared" si="20"/>
        <v>5.583333333333333</v>
      </c>
      <c r="I348" s="15">
        <v>6</v>
      </c>
      <c r="J348" s="10">
        <v>35</v>
      </c>
      <c r="K348" s="35">
        <f t="shared" si="21"/>
        <v>6.583333333333333</v>
      </c>
      <c r="L348" s="37">
        <v>7</v>
      </c>
      <c r="N348">
        <v>5</v>
      </c>
      <c r="O348" t="s">
        <v>461</v>
      </c>
      <c r="P348">
        <f t="shared" si="22"/>
        <v>5</v>
      </c>
      <c r="Q348">
        <v>6</v>
      </c>
      <c r="R348" t="s">
        <v>461</v>
      </c>
      <c r="S348">
        <f t="shared" si="23"/>
        <v>6</v>
      </c>
    </row>
    <row r="349" spans="1:19" ht="15" x14ac:dyDescent="0.25">
      <c r="A349" s="17" t="s">
        <v>488</v>
      </c>
      <c r="B349" s="15" t="s">
        <v>412</v>
      </c>
      <c r="C349" t="s">
        <v>412</v>
      </c>
      <c r="D349" s="15" t="s">
        <v>418</v>
      </c>
      <c r="E349" t="s">
        <v>454</v>
      </c>
      <c r="F349" s="15">
        <v>5</v>
      </c>
      <c r="G349" s="10">
        <v>40</v>
      </c>
      <c r="H349" s="35">
        <f t="shared" si="20"/>
        <v>5.666666666666667</v>
      </c>
      <c r="I349" s="15">
        <v>6</v>
      </c>
      <c r="J349" s="10">
        <v>40</v>
      </c>
      <c r="K349" s="35">
        <f t="shared" si="21"/>
        <v>6.666666666666667</v>
      </c>
      <c r="L349" s="37">
        <v>6</v>
      </c>
      <c r="N349">
        <v>5</v>
      </c>
      <c r="O349" t="s">
        <v>461</v>
      </c>
      <c r="P349">
        <f t="shared" si="22"/>
        <v>5</v>
      </c>
      <c r="Q349">
        <v>6</v>
      </c>
      <c r="R349" t="s">
        <v>461</v>
      </c>
      <c r="S349">
        <f t="shared" si="23"/>
        <v>6</v>
      </c>
    </row>
    <row r="350" spans="1:19" ht="15" x14ac:dyDescent="0.25">
      <c r="A350" s="17" t="s">
        <v>488</v>
      </c>
      <c r="B350" s="15" t="s">
        <v>412</v>
      </c>
      <c r="C350" t="s">
        <v>412</v>
      </c>
      <c r="D350" s="15" t="s">
        <v>418</v>
      </c>
      <c r="E350" t="s">
        <v>454</v>
      </c>
      <c r="F350" s="15">
        <v>6</v>
      </c>
      <c r="G350" s="10">
        <v>0</v>
      </c>
      <c r="H350" s="35">
        <f t="shared" si="20"/>
        <v>6</v>
      </c>
      <c r="I350" s="15">
        <v>7</v>
      </c>
      <c r="J350" s="10">
        <v>0</v>
      </c>
      <c r="K350" s="35">
        <f t="shared" si="21"/>
        <v>7</v>
      </c>
      <c r="L350" s="37">
        <v>1</v>
      </c>
      <c r="N350">
        <v>6</v>
      </c>
      <c r="O350" t="s">
        <v>461</v>
      </c>
      <c r="P350">
        <f t="shared" si="22"/>
        <v>6</v>
      </c>
      <c r="Q350">
        <v>7</v>
      </c>
      <c r="R350" t="s">
        <v>461</v>
      </c>
      <c r="S350">
        <f t="shared" si="23"/>
        <v>7</v>
      </c>
    </row>
    <row r="351" spans="1:19" ht="15" x14ac:dyDescent="0.25">
      <c r="A351" s="17" t="s">
        <v>488</v>
      </c>
      <c r="B351" s="15" t="s">
        <v>412</v>
      </c>
      <c r="C351" t="s">
        <v>412</v>
      </c>
      <c r="D351" s="15" t="s">
        <v>418</v>
      </c>
      <c r="E351" t="s">
        <v>454</v>
      </c>
      <c r="F351" s="15">
        <v>6</v>
      </c>
      <c r="G351" s="10">
        <v>40</v>
      </c>
      <c r="H351" s="35">
        <f t="shared" si="20"/>
        <v>6.666666666666667</v>
      </c>
      <c r="I351" s="15">
        <v>7</v>
      </c>
      <c r="J351" s="10">
        <v>40</v>
      </c>
      <c r="K351" s="35">
        <f t="shared" si="21"/>
        <v>7.666666666666667</v>
      </c>
      <c r="L351" s="37">
        <v>3</v>
      </c>
      <c r="N351">
        <v>6</v>
      </c>
      <c r="O351" t="s">
        <v>461</v>
      </c>
      <c r="P351">
        <f t="shared" si="22"/>
        <v>6</v>
      </c>
      <c r="Q351">
        <v>7</v>
      </c>
      <c r="R351" t="s">
        <v>461</v>
      </c>
      <c r="S351">
        <f t="shared" si="23"/>
        <v>7</v>
      </c>
    </row>
    <row r="352" spans="1:19" ht="15" x14ac:dyDescent="0.25">
      <c r="A352" s="17" t="s">
        <v>488</v>
      </c>
      <c r="B352" s="15" t="s">
        <v>412</v>
      </c>
      <c r="C352" t="s">
        <v>412</v>
      </c>
      <c r="D352" s="15" t="s">
        <v>418</v>
      </c>
      <c r="E352" t="s">
        <v>454</v>
      </c>
      <c r="F352" s="15">
        <v>7</v>
      </c>
      <c r="G352" s="10">
        <v>0</v>
      </c>
      <c r="H352" s="35">
        <f t="shared" si="20"/>
        <v>7</v>
      </c>
      <c r="I352" s="15">
        <v>8</v>
      </c>
      <c r="J352" s="10">
        <v>0</v>
      </c>
      <c r="K352" s="35">
        <f t="shared" si="21"/>
        <v>8</v>
      </c>
      <c r="L352" s="37">
        <v>5</v>
      </c>
      <c r="N352">
        <v>7</v>
      </c>
      <c r="O352" t="s">
        <v>461</v>
      </c>
      <c r="P352">
        <f t="shared" si="22"/>
        <v>7</v>
      </c>
      <c r="Q352">
        <v>8</v>
      </c>
      <c r="R352" t="s">
        <v>461</v>
      </c>
      <c r="S352">
        <f t="shared" si="23"/>
        <v>8</v>
      </c>
    </row>
    <row r="353" spans="1:19" ht="15" x14ac:dyDescent="0.25">
      <c r="A353" s="17" t="s">
        <v>488</v>
      </c>
      <c r="B353" s="15" t="s">
        <v>412</v>
      </c>
      <c r="C353" t="s">
        <v>412</v>
      </c>
      <c r="D353" s="15" t="s">
        <v>418</v>
      </c>
      <c r="E353" t="s">
        <v>454</v>
      </c>
      <c r="F353" s="15">
        <v>7</v>
      </c>
      <c r="G353" s="10">
        <v>15</v>
      </c>
      <c r="H353" s="35">
        <f t="shared" si="20"/>
        <v>7.25</v>
      </c>
      <c r="I353" s="15">
        <v>8</v>
      </c>
      <c r="J353" s="10">
        <v>15</v>
      </c>
      <c r="K353" s="35">
        <f t="shared" si="21"/>
        <v>8.25</v>
      </c>
      <c r="L353" s="37">
        <v>1</v>
      </c>
      <c r="N353">
        <v>7</v>
      </c>
      <c r="O353" t="s">
        <v>461</v>
      </c>
      <c r="P353">
        <f t="shared" si="22"/>
        <v>7</v>
      </c>
      <c r="Q353">
        <v>8</v>
      </c>
      <c r="R353" t="s">
        <v>461</v>
      </c>
      <c r="S353">
        <f t="shared" si="23"/>
        <v>8</v>
      </c>
    </row>
    <row r="354" spans="1:19" ht="15" x14ac:dyDescent="0.25">
      <c r="A354" s="17" t="s">
        <v>488</v>
      </c>
      <c r="B354" s="15" t="s">
        <v>412</v>
      </c>
      <c r="C354" t="s">
        <v>412</v>
      </c>
      <c r="D354" s="15" t="s">
        <v>418</v>
      </c>
      <c r="E354" t="s">
        <v>454</v>
      </c>
      <c r="F354" s="15">
        <v>7</v>
      </c>
      <c r="G354" s="10">
        <v>25</v>
      </c>
      <c r="H354" s="35">
        <f t="shared" si="20"/>
        <v>7.416666666666667</v>
      </c>
      <c r="I354" s="15">
        <v>8</v>
      </c>
      <c r="J354" s="10">
        <v>30</v>
      </c>
      <c r="K354" s="35">
        <f t="shared" si="21"/>
        <v>8.5</v>
      </c>
      <c r="L354" s="37">
        <v>1</v>
      </c>
      <c r="N354">
        <v>7</v>
      </c>
      <c r="O354" t="s">
        <v>461</v>
      </c>
      <c r="P354">
        <f t="shared" si="22"/>
        <v>7</v>
      </c>
      <c r="Q354">
        <v>8</v>
      </c>
      <c r="R354" t="s">
        <v>461</v>
      </c>
      <c r="S354">
        <f t="shared" si="23"/>
        <v>8</v>
      </c>
    </row>
    <row r="355" spans="1:19" ht="15" x14ac:dyDescent="0.25">
      <c r="A355" s="17" t="s">
        <v>488</v>
      </c>
      <c r="B355" s="15" t="s">
        <v>412</v>
      </c>
      <c r="C355" t="s">
        <v>412</v>
      </c>
      <c r="D355" s="15" t="s">
        <v>418</v>
      </c>
      <c r="E355" t="s">
        <v>454</v>
      </c>
      <c r="F355" s="15">
        <v>7</v>
      </c>
      <c r="G355" s="10">
        <v>30</v>
      </c>
      <c r="H355" s="35">
        <f t="shared" si="20"/>
        <v>7.5</v>
      </c>
      <c r="I355" s="15">
        <v>8</v>
      </c>
      <c r="J355" s="10">
        <v>30</v>
      </c>
      <c r="K355" s="35">
        <f t="shared" si="21"/>
        <v>8.5</v>
      </c>
      <c r="L355" s="37">
        <v>1</v>
      </c>
      <c r="N355">
        <v>7</v>
      </c>
      <c r="O355" t="s">
        <v>461</v>
      </c>
      <c r="P355">
        <f t="shared" si="22"/>
        <v>7</v>
      </c>
      <c r="Q355">
        <v>8</v>
      </c>
      <c r="R355" t="s">
        <v>461</v>
      </c>
      <c r="S355">
        <f t="shared" si="23"/>
        <v>8</v>
      </c>
    </row>
    <row r="356" spans="1:19" ht="15" x14ac:dyDescent="0.25">
      <c r="A356" s="17" t="s">
        <v>488</v>
      </c>
      <c r="B356" s="15" t="s">
        <v>412</v>
      </c>
      <c r="C356" t="s">
        <v>412</v>
      </c>
      <c r="D356" s="15" t="s">
        <v>418</v>
      </c>
      <c r="E356" t="s">
        <v>454</v>
      </c>
      <c r="F356" s="15">
        <v>8</v>
      </c>
      <c r="G356" s="10">
        <v>25</v>
      </c>
      <c r="H356" s="35">
        <f t="shared" si="20"/>
        <v>8.4166666666666661</v>
      </c>
      <c r="I356" s="15">
        <v>9</v>
      </c>
      <c r="J356" s="10">
        <v>25</v>
      </c>
      <c r="K356" s="35">
        <f t="shared" si="21"/>
        <v>9.4166666666666661</v>
      </c>
      <c r="L356" s="37">
        <v>1</v>
      </c>
      <c r="N356">
        <v>8</v>
      </c>
      <c r="O356" t="s">
        <v>461</v>
      </c>
      <c r="P356">
        <f t="shared" si="22"/>
        <v>8</v>
      </c>
      <c r="Q356">
        <v>9</v>
      </c>
      <c r="R356" t="s">
        <v>461</v>
      </c>
      <c r="S356">
        <f t="shared" si="23"/>
        <v>9</v>
      </c>
    </row>
    <row r="357" spans="1:19" ht="15" x14ac:dyDescent="0.25">
      <c r="A357" s="17" t="s">
        <v>488</v>
      </c>
      <c r="B357" s="15" t="s">
        <v>412</v>
      </c>
      <c r="C357" t="s">
        <v>412</v>
      </c>
      <c r="D357" s="15" t="s">
        <v>418</v>
      </c>
      <c r="E357" t="s">
        <v>454</v>
      </c>
      <c r="F357" s="15">
        <v>22</v>
      </c>
      <c r="G357" s="10">
        <v>55</v>
      </c>
      <c r="H357" s="35">
        <f t="shared" si="20"/>
        <v>22.916666666666668</v>
      </c>
      <c r="I357" s="15">
        <v>23</v>
      </c>
      <c r="J357" s="10">
        <v>55</v>
      </c>
      <c r="K357" s="35">
        <f t="shared" si="21"/>
        <v>23.916666666666668</v>
      </c>
      <c r="L357" s="37">
        <v>1</v>
      </c>
      <c r="N357">
        <v>10</v>
      </c>
      <c r="O357" t="s">
        <v>462</v>
      </c>
      <c r="P357">
        <f t="shared" si="22"/>
        <v>22</v>
      </c>
      <c r="Q357">
        <v>11</v>
      </c>
      <c r="R357" t="s">
        <v>462</v>
      </c>
      <c r="S357">
        <f t="shared" si="23"/>
        <v>23</v>
      </c>
    </row>
    <row r="358" spans="1:19" ht="15" x14ac:dyDescent="0.25">
      <c r="A358" s="17" t="s">
        <v>488</v>
      </c>
      <c r="B358" s="15" t="s">
        <v>412</v>
      </c>
      <c r="C358" t="s">
        <v>412</v>
      </c>
      <c r="D358" s="15" t="s">
        <v>418</v>
      </c>
      <c r="E358" t="s">
        <v>454</v>
      </c>
      <c r="F358" s="15">
        <v>23</v>
      </c>
      <c r="G358" s="10">
        <v>30</v>
      </c>
      <c r="H358" s="35">
        <f t="shared" si="20"/>
        <v>23.5</v>
      </c>
      <c r="I358" s="15">
        <v>0</v>
      </c>
      <c r="J358" s="10">
        <v>30</v>
      </c>
      <c r="K358" s="35">
        <f t="shared" si="21"/>
        <v>0.5</v>
      </c>
      <c r="L358" s="37">
        <v>1</v>
      </c>
      <c r="N358">
        <v>11</v>
      </c>
      <c r="O358" t="s">
        <v>462</v>
      </c>
      <c r="P358">
        <f t="shared" si="22"/>
        <v>23</v>
      </c>
      <c r="Q358">
        <v>12</v>
      </c>
      <c r="R358" t="s">
        <v>461</v>
      </c>
      <c r="S358">
        <f t="shared" si="23"/>
        <v>0</v>
      </c>
    </row>
    <row r="359" spans="1:19" ht="15" x14ac:dyDescent="0.25">
      <c r="A359" s="17" t="s">
        <v>488</v>
      </c>
      <c r="B359" s="15" t="s">
        <v>412</v>
      </c>
      <c r="C359" t="s">
        <v>412</v>
      </c>
      <c r="D359" s="15" t="s">
        <v>419</v>
      </c>
      <c r="E359" t="s">
        <v>454</v>
      </c>
      <c r="F359" s="15">
        <v>0</v>
      </c>
      <c r="G359" s="10">
        <v>0</v>
      </c>
      <c r="H359" s="35">
        <f t="shared" si="20"/>
        <v>0</v>
      </c>
      <c r="I359" s="15">
        <v>1</v>
      </c>
      <c r="J359" s="10">
        <v>0</v>
      </c>
      <c r="K359" s="35">
        <f t="shared" si="21"/>
        <v>1</v>
      </c>
      <c r="L359" s="37">
        <v>1</v>
      </c>
      <c r="N359">
        <v>12</v>
      </c>
      <c r="O359" t="s">
        <v>461</v>
      </c>
      <c r="P359">
        <f t="shared" si="22"/>
        <v>0</v>
      </c>
      <c r="Q359">
        <v>1</v>
      </c>
      <c r="R359" t="s">
        <v>461</v>
      </c>
      <c r="S359">
        <f t="shared" si="23"/>
        <v>1</v>
      </c>
    </row>
    <row r="360" spans="1:19" ht="15" x14ac:dyDescent="0.25">
      <c r="A360" s="17" t="s">
        <v>488</v>
      </c>
      <c r="B360" s="15" t="s">
        <v>412</v>
      </c>
      <c r="C360" t="s">
        <v>412</v>
      </c>
      <c r="D360" s="15" t="s">
        <v>419</v>
      </c>
      <c r="E360" t="s">
        <v>454</v>
      </c>
      <c r="F360" s="15">
        <v>1</v>
      </c>
      <c r="G360" s="10">
        <v>15</v>
      </c>
      <c r="H360" s="35">
        <f t="shared" si="20"/>
        <v>1.25</v>
      </c>
      <c r="I360" s="15">
        <v>2</v>
      </c>
      <c r="J360" s="10">
        <v>15</v>
      </c>
      <c r="K360" s="35">
        <f t="shared" si="21"/>
        <v>2.25</v>
      </c>
      <c r="L360" s="37">
        <v>1</v>
      </c>
      <c r="N360">
        <v>1</v>
      </c>
      <c r="O360" t="s">
        <v>461</v>
      </c>
      <c r="P360">
        <f t="shared" si="22"/>
        <v>1</v>
      </c>
      <c r="Q360">
        <v>2</v>
      </c>
      <c r="R360" t="s">
        <v>461</v>
      </c>
      <c r="S360">
        <f t="shared" si="23"/>
        <v>2</v>
      </c>
    </row>
    <row r="361" spans="1:19" ht="15" x14ac:dyDescent="0.25">
      <c r="A361" s="17" t="s">
        <v>488</v>
      </c>
      <c r="B361" s="15" t="s">
        <v>412</v>
      </c>
      <c r="C361" t="s">
        <v>412</v>
      </c>
      <c r="D361" s="15" t="s">
        <v>419</v>
      </c>
      <c r="E361" t="s">
        <v>454</v>
      </c>
      <c r="F361" s="15">
        <v>1</v>
      </c>
      <c r="G361" s="10">
        <v>30</v>
      </c>
      <c r="H361" s="35">
        <f t="shared" si="20"/>
        <v>1.5</v>
      </c>
      <c r="I361" s="15">
        <v>2</v>
      </c>
      <c r="J361" s="10">
        <v>30</v>
      </c>
      <c r="K361" s="35">
        <f t="shared" si="21"/>
        <v>2.5</v>
      </c>
      <c r="L361" s="37">
        <v>17</v>
      </c>
      <c r="N361">
        <v>1</v>
      </c>
      <c r="O361" t="s">
        <v>461</v>
      </c>
      <c r="P361">
        <f t="shared" si="22"/>
        <v>1</v>
      </c>
      <c r="Q361">
        <v>2</v>
      </c>
      <c r="R361" t="s">
        <v>461</v>
      </c>
      <c r="S361">
        <f t="shared" si="23"/>
        <v>2</v>
      </c>
    </row>
    <row r="362" spans="1:19" ht="15" x14ac:dyDescent="0.25">
      <c r="A362" s="17" t="s">
        <v>488</v>
      </c>
      <c r="B362" s="15" t="s">
        <v>412</v>
      </c>
      <c r="C362" t="s">
        <v>412</v>
      </c>
      <c r="D362" s="15" t="s">
        <v>419</v>
      </c>
      <c r="E362" t="s">
        <v>454</v>
      </c>
      <c r="F362" s="15">
        <v>1</v>
      </c>
      <c r="G362" s="10">
        <v>40</v>
      </c>
      <c r="H362" s="35">
        <f t="shared" si="20"/>
        <v>1.6666666666666665</v>
      </c>
      <c r="I362" s="15">
        <v>2</v>
      </c>
      <c r="J362" s="10">
        <v>40</v>
      </c>
      <c r="K362" s="35">
        <f t="shared" si="21"/>
        <v>2.6666666666666665</v>
      </c>
      <c r="L362" s="37">
        <v>1</v>
      </c>
      <c r="N362">
        <v>1</v>
      </c>
      <c r="O362" t="s">
        <v>461</v>
      </c>
      <c r="P362">
        <f t="shared" si="22"/>
        <v>1</v>
      </c>
      <c r="Q362">
        <v>2</v>
      </c>
      <c r="R362" t="s">
        <v>461</v>
      </c>
      <c r="S362">
        <f t="shared" si="23"/>
        <v>2</v>
      </c>
    </row>
    <row r="363" spans="1:19" ht="15" x14ac:dyDescent="0.25">
      <c r="A363" s="17" t="s">
        <v>488</v>
      </c>
      <c r="B363" s="15" t="s">
        <v>412</v>
      </c>
      <c r="C363" t="s">
        <v>412</v>
      </c>
      <c r="D363" s="15" t="s">
        <v>419</v>
      </c>
      <c r="E363" t="s">
        <v>454</v>
      </c>
      <c r="F363" s="15">
        <v>1</v>
      </c>
      <c r="G363" s="10">
        <v>55</v>
      </c>
      <c r="H363" s="35">
        <f t="shared" si="20"/>
        <v>1.9166666666666665</v>
      </c>
      <c r="I363" s="15">
        <v>2</v>
      </c>
      <c r="J363" s="10">
        <v>55</v>
      </c>
      <c r="K363" s="35">
        <f t="shared" si="21"/>
        <v>2.9166666666666665</v>
      </c>
      <c r="L363" s="37">
        <v>1</v>
      </c>
      <c r="N363">
        <v>1</v>
      </c>
      <c r="O363" t="s">
        <v>461</v>
      </c>
      <c r="P363">
        <f t="shared" si="22"/>
        <v>1</v>
      </c>
      <c r="Q363">
        <v>2</v>
      </c>
      <c r="R363" t="s">
        <v>461</v>
      </c>
      <c r="S363">
        <f t="shared" si="23"/>
        <v>2</v>
      </c>
    </row>
    <row r="364" spans="1:19" ht="15" x14ac:dyDescent="0.25">
      <c r="A364" s="17" t="s">
        <v>488</v>
      </c>
      <c r="B364" s="15" t="s">
        <v>412</v>
      </c>
      <c r="C364" t="s">
        <v>412</v>
      </c>
      <c r="D364" s="15" t="s">
        <v>419</v>
      </c>
      <c r="E364" t="s">
        <v>454</v>
      </c>
      <c r="F364" s="15">
        <v>2</v>
      </c>
      <c r="G364" s="10">
        <v>0</v>
      </c>
      <c r="H364" s="35">
        <f t="shared" si="20"/>
        <v>2</v>
      </c>
      <c r="I364" s="15">
        <v>3</v>
      </c>
      <c r="J364" s="10">
        <v>0</v>
      </c>
      <c r="K364" s="35">
        <f t="shared" si="21"/>
        <v>3</v>
      </c>
      <c r="L364" s="37">
        <v>2</v>
      </c>
      <c r="N364">
        <v>2</v>
      </c>
      <c r="O364" t="s">
        <v>461</v>
      </c>
      <c r="P364">
        <f t="shared" si="22"/>
        <v>2</v>
      </c>
      <c r="Q364">
        <v>3</v>
      </c>
      <c r="R364" t="s">
        <v>461</v>
      </c>
      <c r="S364">
        <f t="shared" si="23"/>
        <v>3</v>
      </c>
    </row>
    <row r="365" spans="1:19" ht="15" x14ac:dyDescent="0.25">
      <c r="A365" s="17" t="s">
        <v>488</v>
      </c>
      <c r="B365" s="15" t="s">
        <v>412</v>
      </c>
      <c r="C365" t="s">
        <v>412</v>
      </c>
      <c r="D365" s="15" t="s">
        <v>419</v>
      </c>
      <c r="E365" t="s">
        <v>454</v>
      </c>
      <c r="F365" s="15">
        <v>5</v>
      </c>
      <c r="G365" s="10">
        <v>0</v>
      </c>
      <c r="H365" s="35">
        <f t="shared" si="20"/>
        <v>5</v>
      </c>
      <c r="I365" s="15">
        <v>6</v>
      </c>
      <c r="J365" s="10">
        <v>0</v>
      </c>
      <c r="K365" s="35">
        <f t="shared" si="21"/>
        <v>6</v>
      </c>
      <c r="L365" s="37">
        <v>1</v>
      </c>
      <c r="N365">
        <v>5</v>
      </c>
      <c r="O365" t="s">
        <v>461</v>
      </c>
      <c r="P365">
        <f t="shared" si="22"/>
        <v>5</v>
      </c>
      <c r="Q365">
        <v>6</v>
      </c>
      <c r="R365" t="s">
        <v>461</v>
      </c>
      <c r="S365">
        <f t="shared" si="23"/>
        <v>6</v>
      </c>
    </row>
    <row r="366" spans="1:19" ht="15" x14ac:dyDescent="0.25">
      <c r="A366" s="17" t="s">
        <v>488</v>
      </c>
      <c r="B366" s="15" t="s">
        <v>412</v>
      </c>
      <c r="C366" t="s">
        <v>412</v>
      </c>
      <c r="D366" s="15" t="s">
        <v>419</v>
      </c>
      <c r="E366" t="s">
        <v>454</v>
      </c>
      <c r="F366" s="15">
        <v>5</v>
      </c>
      <c r="G366" s="10">
        <v>5</v>
      </c>
      <c r="H366" s="35">
        <f t="shared" si="20"/>
        <v>5.083333333333333</v>
      </c>
      <c r="I366" s="15">
        <v>6</v>
      </c>
      <c r="J366" s="10">
        <v>5</v>
      </c>
      <c r="K366" s="35">
        <f t="shared" si="21"/>
        <v>6.083333333333333</v>
      </c>
      <c r="L366" s="37">
        <v>2</v>
      </c>
      <c r="N366">
        <v>5</v>
      </c>
      <c r="O366" t="s">
        <v>461</v>
      </c>
      <c r="P366">
        <f t="shared" si="22"/>
        <v>5</v>
      </c>
      <c r="Q366">
        <v>6</v>
      </c>
      <c r="R366" t="s">
        <v>461</v>
      </c>
      <c r="S366">
        <f t="shared" si="23"/>
        <v>6</v>
      </c>
    </row>
    <row r="367" spans="1:19" ht="15" x14ac:dyDescent="0.25">
      <c r="A367" s="17" t="s">
        <v>488</v>
      </c>
      <c r="B367" s="15" t="s">
        <v>412</v>
      </c>
      <c r="C367" t="s">
        <v>412</v>
      </c>
      <c r="D367" s="15" t="s">
        <v>419</v>
      </c>
      <c r="E367" t="s">
        <v>454</v>
      </c>
      <c r="F367" s="15">
        <v>7</v>
      </c>
      <c r="G367" s="10">
        <v>0</v>
      </c>
      <c r="H367" s="35">
        <f t="shared" si="20"/>
        <v>7</v>
      </c>
      <c r="I367" s="15">
        <v>8</v>
      </c>
      <c r="J367" s="10">
        <v>0</v>
      </c>
      <c r="K367" s="35">
        <f t="shared" si="21"/>
        <v>8</v>
      </c>
      <c r="L367" s="37">
        <v>3</v>
      </c>
      <c r="N367">
        <v>7</v>
      </c>
      <c r="O367" t="s">
        <v>461</v>
      </c>
      <c r="P367">
        <f t="shared" si="22"/>
        <v>7</v>
      </c>
      <c r="Q367">
        <v>8</v>
      </c>
      <c r="R367" t="s">
        <v>461</v>
      </c>
      <c r="S367">
        <f t="shared" si="23"/>
        <v>8</v>
      </c>
    </row>
    <row r="368" spans="1:19" ht="15" x14ac:dyDescent="0.25">
      <c r="A368" s="17" t="s">
        <v>488</v>
      </c>
      <c r="B368" s="15" t="s">
        <v>412</v>
      </c>
      <c r="C368" t="s">
        <v>412</v>
      </c>
      <c r="D368" s="15" t="s">
        <v>419</v>
      </c>
      <c r="E368" t="s">
        <v>454</v>
      </c>
      <c r="F368" s="15">
        <v>8</v>
      </c>
      <c r="G368" s="10">
        <v>0</v>
      </c>
      <c r="H368" s="35">
        <f t="shared" si="20"/>
        <v>8</v>
      </c>
      <c r="I368" s="15">
        <v>9</v>
      </c>
      <c r="J368" s="10">
        <v>0</v>
      </c>
      <c r="K368" s="35">
        <f t="shared" si="21"/>
        <v>9</v>
      </c>
      <c r="L368" s="37">
        <v>15</v>
      </c>
      <c r="N368">
        <v>8</v>
      </c>
      <c r="O368" t="s">
        <v>461</v>
      </c>
      <c r="P368">
        <f t="shared" si="22"/>
        <v>8</v>
      </c>
      <c r="Q368">
        <v>9</v>
      </c>
      <c r="R368" t="s">
        <v>461</v>
      </c>
      <c r="S368">
        <f t="shared" si="23"/>
        <v>9</v>
      </c>
    </row>
    <row r="369" spans="1:19" ht="15" x14ac:dyDescent="0.25">
      <c r="A369" s="17" t="s">
        <v>488</v>
      </c>
      <c r="B369" s="15" t="s">
        <v>412</v>
      </c>
      <c r="C369" t="s">
        <v>412</v>
      </c>
      <c r="D369" s="15" t="s">
        <v>419</v>
      </c>
      <c r="E369" t="s">
        <v>454</v>
      </c>
      <c r="F369" s="15">
        <v>8</v>
      </c>
      <c r="G369" s="10">
        <v>30</v>
      </c>
      <c r="H369" s="35">
        <f t="shared" si="20"/>
        <v>8.5</v>
      </c>
      <c r="I369" s="15">
        <v>9</v>
      </c>
      <c r="J369" s="10">
        <v>30</v>
      </c>
      <c r="K369" s="35">
        <f t="shared" si="21"/>
        <v>9.5</v>
      </c>
      <c r="L369" s="37">
        <v>2</v>
      </c>
      <c r="N369">
        <v>8</v>
      </c>
      <c r="O369" t="s">
        <v>461</v>
      </c>
      <c r="P369">
        <f t="shared" si="22"/>
        <v>8</v>
      </c>
      <c r="Q369">
        <v>9</v>
      </c>
      <c r="R369" t="s">
        <v>461</v>
      </c>
      <c r="S369">
        <f t="shared" si="23"/>
        <v>9</v>
      </c>
    </row>
    <row r="370" spans="1:19" ht="15" x14ac:dyDescent="0.25">
      <c r="A370" s="17" t="s">
        <v>488</v>
      </c>
      <c r="B370" s="15" t="s">
        <v>412</v>
      </c>
      <c r="C370" t="s">
        <v>412</v>
      </c>
      <c r="D370" s="15" t="s">
        <v>419</v>
      </c>
      <c r="E370" t="s">
        <v>454</v>
      </c>
      <c r="F370" s="15">
        <v>22</v>
      </c>
      <c r="G370" s="10">
        <v>55</v>
      </c>
      <c r="H370" s="35">
        <f t="shared" si="20"/>
        <v>22.916666666666668</v>
      </c>
      <c r="I370" s="15">
        <v>23</v>
      </c>
      <c r="J370" s="10">
        <v>55</v>
      </c>
      <c r="K370" s="35">
        <f t="shared" si="21"/>
        <v>23.916666666666668</v>
      </c>
      <c r="L370" s="37">
        <v>1</v>
      </c>
      <c r="N370">
        <v>10</v>
      </c>
      <c r="O370" t="s">
        <v>462</v>
      </c>
      <c r="P370">
        <f t="shared" si="22"/>
        <v>22</v>
      </c>
      <c r="Q370">
        <v>11</v>
      </c>
      <c r="R370" t="s">
        <v>462</v>
      </c>
      <c r="S370">
        <f t="shared" si="23"/>
        <v>23</v>
      </c>
    </row>
    <row r="371" spans="1:19" ht="15" x14ac:dyDescent="0.25">
      <c r="A371" s="17" t="s">
        <v>488</v>
      </c>
      <c r="B371" s="15" t="s">
        <v>412</v>
      </c>
      <c r="C371" t="s">
        <v>412</v>
      </c>
      <c r="D371" s="15" t="s">
        <v>419</v>
      </c>
      <c r="E371" t="s">
        <v>454</v>
      </c>
      <c r="F371" s="15">
        <v>23</v>
      </c>
      <c r="G371" s="10">
        <v>0</v>
      </c>
      <c r="H371" s="35">
        <f t="shared" si="20"/>
        <v>23</v>
      </c>
      <c r="I371" s="15">
        <v>0</v>
      </c>
      <c r="J371" s="10">
        <v>0</v>
      </c>
      <c r="K371" s="35">
        <f t="shared" si="21"/>
        <v>0</v>
      </c>
      <c r="L371" s="37">
        <v>1</v>
      </c>
      <c r="N371">
        <v>11</v>
      </c>
      <c r="O371" t="s">
        <v>462</v>
      </c>
      <c r="P371">
        <f t="shared" si="22"/>
        <v>23</v>
      </c>
      <c r="Q371">
        <v>12</v>
      </c>
      <c r="R371" t="s">
        <v>461</v>
      </c>
      <c r="S371">
        <f t="shared" si="23"/>
        <v>0</v>
      </c>
    </row>
    <row r="372" spans="1:19" ht="15" x14ac:dyDescent="0.25">
      <c r="A372" s="17" t="s">
        <v>488</v>
      </c>
      <c r="B372" s="15" t="s">
        <v>412</v>
      </c>
      <c r="C372" t="s">
        <v>412</v>
      </c>
      <c r="D372" s="15" t="s">
        <v>420</v>
      </c>
      <c r="E372" t="s">
        <v>454</v>
      </c>
      <c r="F372" s="15">
        <v>4</v>
      </c>
      <c r="G372" s="10">
        <v>25</v>
      </c>
      <c r="H372" s="35">
        <f t="shared" si="20"/>
        <v>4.416666666666667</v>
      </c>
      <c r="I372" s="15">
        <v>5</v>
      </c>
      <c r="J372" s="10">
        <v>25</v>
      </c>
      <c r="K372" s="35">
        <f t="shared" si="21"/>
        <v>5.416666666666667</v>
      </c>
      <c r="L372" s="37">
        <v>243</v>
      </c>
      <c r="N372">
        <v>4</v>
      </c>
      <c r="O372" t="s">
        <v>461</v>
      </c>
      <c r="P372">
        <f t="shared" si="22"/>
        <v>4</v>
      </c>
      <c r="Q372">
        <v>5</v>
      </c>
      <c r="R372" t="s">
        <v>461</v>
      </c>
      <c r="S372">
        <f t="shared" si="23"/>
        <v>5</v>
      </c>
    </row>
    <row r="373" spans="1:19" ht="15" x14ac:dyDescent="0.25">
      <c r="A373" s="17" t="s">
        <v>488</v>
      </c>
      <c r="B373" s="15" t="s">
        <v>412</v>
      </c>
      <c r="C373" t="s">
        <v>412</v>
      </c>
      <c r="D373" s="15" t="s">
        <v>420</v>
      </c>
      <c r="E373" t="s">
        <v>454</v>
      </c>
      <c r="F373" s="15">
        <v>4</v>
      </c>
      <c r="G373" s="10">
        <v>45</v>
      </c>
      <c r="H373" s="35">
        <f t="shared" si="20"/>
        <v>4.75</v>
      </c>
      <c r="I373" s="15">
        <v>5</v>
      </c>
      <c r="J373" s="10">
        <v>45</v>
      </c>
      <c r="K373" s="35">
        <f t="shared" si="21"/>
        <v>5.75</v>
      </c>
      <c r="L373" s="37">
        <v>1</v>
      </c>
      <c r="N373">
        <v>4</v>
      </c>
      <c r="O373" t="s">
        <v>461</v>
      </c>
      <c r="P373">
        <f t="shared" si="22"/>
        <v>4</v>
      </c>
      <c r="Q373">
        <v>5</v>
      </c>
      <c r="R373" t="s">
        <v>461</v>
      </c>
      <c r="S373">
        <f t="shared" si="23"/>
        <v>5</v>
      </c>
    </row>
    <row r="374" spans="1:19" ht="15" x14ac:dyDescent="0.25">
      <c r="A374" s="17" t="s">
        <v>488</v>
      </c>
      <c r="B374" s="15" t="s">
        <v>412</v>
      </c>
      <c r="C374" t="s">
        <v>412</v>
      </c>
      <c r="D374" s="15" t="s">
        <v>420</v>
      </c>
      <c r="E374" t="s">
        <v>454</v>
      </c>
      <c r="F374" s="15">
        <v>4</v>
      </c>
      <c r="G374" s="10">
        <v>50</v>
      </c>
      <c r="H374" s="35">
        <f t="shared" si="20"/>
        <v>4.833333333333333</v>
      </c>
      <c r="I374" s="15">
        <v>5</v>
      </c>
      <c r="J374" s="10">
        <v>50</v>
      </c>
      <c r="K374" s="35">
        <f t="shared" si="21"/>
        <v>5.833333333333333</v>
      </c>
      <c r="L374" s="37">
        <v>1</v>
      </c>
      <c r="N374">
        <v>4</v>
      </c>
      <c r="O374" t="s">
        <v>461</v>
      </c>
      <c r="P374">
        <f t="shared" si="22"/>
        <v>4</v>
      </c>
      <c r="Q374">
        <v>5</v>
      </c>
      <c r="R374" t="s">
        <v>461</v>
      </c>
      <c r="S374">
        <f t="shared" si="23"/>
        <v>5</v>
      </c>
    </row>
    <row r="375" spans="1:19" ht="15" x14ac:dyDescent="0.25">
      <c r="A375" s="17" t="s">
        <v>488</v>
      </c>
      <c r="B375" s="15" t="s">
        <v>412</v>
      </c>
      <c r="C375" t="s">
        <v>412</v>
      </c>
      <c r="D375" s="15" t="s">
        <v>420</v>
      </c>
      <c r="E375" t="s">
        <v>454</v>
      </c>
      <c r="F375" s="15">
        <v>4</v>
      </c>
      <c r="G375" s="10">
        <v>55</v>
      </c>
      <c r="H375" s="35">
        <f t="shared" si="20"/>
        <v>4.916666666666667</v>
      </c>
      <c r="I375" s="15">
        <v>5</v>
      </c>
      <c r="J375" s="10">
        <v>55</v>
      </c>
      <c r="K375" s="35">
        <f t="shared" si="21"/>
        <v>5.916666666666667</v>
      </c>
      <c r="L375" s="37">
        <v>1</v>
      </c>
      <c r="N375">
        <v>4</v>
      </c>
      <c r="O375" t="s">
        <v>461</v>
      </c>
      <c r="P375">
        <f t="shared" si="22"/>
        <v>4</v>
      </c>
      <c r="Q375">
        <v>5</v>
      </c>
      <c r="R375" t="s">
        <v>461</v>
      </c>
      <c r="S375">
        <f t="shared" si="23"/>
        <v>5</v>
      </c>
    </row>
    <row r="376" spans="1:19" ht="15" x14ac:dyDescent="0.25">
      <c r="A376" s="17" t="s">
        <v>488</v>
      </c>
      <c r="B376" s="15" t="s">
        <v>412</v>
      </c>
      <c r="C376" t="s">
        <v>412</v>
      </c>
      <c r="D376" s="15" t="s">
        <v>420</v>
      </c>
      <c r="E376" t="s">
        <v>454</v>
      </c>
      <c r="F376" s="15">
        <v>5</v>
      </c>
      <c r="G376" s="10">
        <v>0</v>
      </c>
      <c r="H376" s="35">
        <f t="shared" si="20"/>
        <v>5</v>
      </c>
      <c r="I376" s="15">
        <v>6</v>
      </c>
      <c r="J376" s="10">
        <v>0</v>
      </c>
      <c r="K376" s="35">
        <f t="shared" si="21"/>
        <v>6</v>
      </c>
      <c r="L376" s="37">
        <v>2</v>
      </c>
      <c r="N376">
        <v>5</v>
      </c>
      <c r="O376" t="s">
        <v>461</v>
      </c>
      <c r="P376">
        <f t="shared" si="22"/>
        <v>5</v>
      </c>
      <c r="Q376">
        <v>6</v>
      </c>
      <c r="R376" t="s">
        <v>461</v>
      </c>
      <c r="S376">
        <f t="shared" si="23"/>
        <v>6</v>
      </c>
    </row>
    <row r="377" spans="1:19" ht="15" x14ac:dyDescent="0.25">
      <c r="A377" s="17" t="s">
        <v>488</v>
      </c>
      <c r="B377" s="15" t="s">
        <v>412</v>
      </c>
      <c r="C377" t="s">
        <v>412</v>
      </c>
      <c r="D377" s="15" t="s">
        <v>420</v>
      </c>
      <c r="E377" t="s">
        <v>454</v>
      </c>
      <c r="F377" s="15">
        <v>5</v>
      </c>
      <c r="G377" s="10">
        <v>5</v>
      </c>
      <c r="H377" s="35">
        <f t="shared" si="20"/>
        <v>5.083333333333333</v>
      </c>
      <c r="I377" s="15">
        <v>6</v>
      </c>
      <c r="J377" s="10">
        <v>5</v>
      </c>
      <c r="K377" s="35">
        <f t="shared" si="21"/>
        <v>6.083333333333333</v>
      </c>
      <c r="L377" s="37">
        <v>1</v>
      </c>
      <c r="N377">
        <v>5</v>
      </c>
      <c r="O377" t="s">
        <v>461</v>
      </c>
      <c r="P377">
        <f t="shared" si="22"/>
        <v>5</v>
      </c>
      <c r="Q377">
        <v>6</v>
      </c>
      <c r="R377" t="s">
        <v>461</v>
      </c>
      <c r="S377">
        <f t="shared" si="23"/>
        <v>6</v>
      </c>
    </row>
    <row r="378" spans="1:19" ht="15" x14ac:dyDescent="0.25">
      <c r="A378" s="17" t="s">
        <v>488</v>
      </c>
      <c r="B378" s="15" t="s">
        <v>412</v>
      </c>
      <c r="C378" t="s">
        <v>412</v>
      </c>
      <c r="D378" s="15" t="s">
        <v>420</v>
      </c>
      <c r="E378" t="s">
        <v>454</v>
      </c>
      <c r="F378" s="15">
        <v>5</v>
      </c>
      <c r="G378" s="10">
        <v>10</v>
      </c>
      <c r="H378" s="35">
        <f t="shared" si="20"/>
        <v>5.166666666666667</v>
      </c>
      <c r="I378" s="15">
        <v>6</v>
      </c>
      <c r="J378" s="10">
        <v>10</v>
      </c>
      <c r="K378" s="35">
        <f t="shared" si="21"/>
        <v>6.166666666666667</v>
      </c>
      <c r="L378" s="37">
        <v>1</v>
      </c>
      <c r="N378">
        <v>5</v>
      </c>
      <c r="O378" t="s">
        <v>461</v>
      </c>
      <c r="P378">
        <f t="shared" si="22"/>
        <v>5</v>
      </c>
      <c r="Q378">
        <v>6</v>
      </c>
      <c r="R378" t="s">
        <v>461</v>
      </c>
      <c r="S378">
        <f t="shared" si="23"/>
        <v>6</v>
      </c>
    </row>
    <row r="379" spans="1:19" ht="15" x14ac:dyDescent="0.25">
      <c r="A379" s="17" t="s">
        <v>488</v>
      </c>
      <c r="B379" s="15" t="s">
        <v>412</v>
      </c>
      <c r="C379" t="s">
        <v>412</v>
      </c>
      <c r="D379" s="15" t="s">
        <v>420</v>
      </c>
      <c r="E379" t="s">
        <v>454</v>
      </c>
      <c r="F379" s="15">
        <v>5</v>
      </c>
      <c r="G379" s="10">
        <v>30</v>
      </c>
      <c r="H379" s="35">
        <f t="shared" si="20"/>
        <v>5.5</v>
      </c>
      <c r="I379" s="15">
        <v>6</v>
      </c>
      <c r="J379" s="10">
        <v>30</v>
      </c>
      <c r="K379" s="35">
        <f t="shared" si="21"/>
        <v>6.5</v>
      </c>
      <c r="L379" s="37">
        <v>2</v>
      </c>
      <c r="N379">
        <v>5</v>
      </c>
      <c r="O379" t="s">
        <v>461</v>
      </c>
      <c r="P379">
        <f t="shared" si="22"/>
        <v>5</v>
      </c>
      <c r="Q379">
        <v>6</v>
      </c>
      <c r="R379" t="s">
        <v>461</v>
      </c>
      <c r="S379">
        <f t="shared" si="23"/>
        <v>6</v>
      </c>
    </row>
    <row r="380" spans="1:19" ht="15" x14ac:dyDescent="0.25">
      <c r="A380" s="17" t="s">
        <v>488</v>
      </c>
      <c r="B380" s="15" t="s">
        <v>412</v>
      </c>
      <c r="C380" t="s">
        <v>412</v>
      </c>
      <c r="D380" s="15" t="s">
        <v>420</v>
      </c>
      <c r="E380" t="s">
        <v>454</v>
      </c>
      <c r="F380" s="15">
        <v>5</v>
      </c>
      <c r="G380" s="10">
        <v>45</v>
      </c>
      <c r="H380" s="35">
        <f t="shared" si="20"/>
        <v>5.75</v>
      </c>
      <c r="I380" s="15">
        <v>6</v>
      </c>
      <c r="J380" s="10">
        <v>45</v>
      </c>
      <c r="K380" s="35">
        <f t="shared" si="21"/>
        <v>6.75</v>
      </c>
      <c r="L380" s="37">
        <v>1</v>
      </c>
      <c r="N380">
        <v>5</v>
      </c>
      <c r="O380" t="s">
        <v>461</v>
      </c>
      <c r="P380">
        <f t="shared" si="22"/>
        <v>5</v>
      </c>
      <c r="Q380">
        <v>6</v>
      </c>
      <c r="R380" t="s">
        <v>461</v>
      </c>
      <c r="S380">
        <f t="shared" si="23"/>
        <v>6</v>
      </c>
    </row>
    <row r="381" spans="1:19" ht="15" x14ac:dyDescent="0.25">
      <c r="A381" s="17" t="s">
        <v>488</v>
      </c>
      <c r="B381" s="15" t="s">
        <v>412</v>
      </c>
      <c r="C381" t="s">
        <v>412</v>
      </c>
      <c r="D381" s="15" t="s">
        <v>420</v>
      </c>
      <c r="E381" t="s">
        <v>454</v>
      </c>
      <c r="F381" s="15">
        <v>6</v>
      </c>
      <c r="G381" s="10">
        <v>0</v>
      </c>
      <c r="H381" s="35">
        <f t="shared" si="20"/>
        <v>6</v>
      </c>
      <c r="I381" s="15">
        <v>7</v>
      </c>
      <c r="J381" s="10">
        <v>0</v>
      </c>
      <c r="K381" s="35">
        <f t="shared" si="21"/>
        <v>7</v>
      </c>
      <c r="L381" s="37">
        <v>1</v>
      </c>
      <c r="N381">
        <v>6</v>
      </c>
      <c r="O381" t="s">
        <v>461</v>
      </c>
      <c r="P381">
        <f t="shared" si="22"/>
        <v>6</v>
      </c>
      <c r="Q381">
        <v>7</v>
      </c>
      <c r="R381" t="s">
        <v>461</v>
      </c>
      <c r="S381">
        <f t="shared" si="23"/>
        <v>7</v>
      </c>
    </row>
    <row r="382" spans="1:19" ht="15" x14ac:dyDescent="0.25">
      <c r="A382" s="17" t="s">
        <v>488</v>
      </c>
      <c r="B382" s="15" t="s">
        <v>412</v>
      </c>
      <c r="C382" t="s">
        <v>412</v>
      </c>
      <c r="D382" s="15" t="s">
        <v>420</v>
      </c>
      <c r="E382" t="s">
        <v>454</v>
      </c>
      <c r="F382" s="15">
        <v>6</v>
      </c>
      <c r="G382" s="10">
        <v>20</v>
      </c>
      <c r="H382" s="35">
        <f t="shared" si="20"/>
        <v>6.333333333333333</v>
      </c>
      <c r="I382" s="15">
        <v>7</v>
      </c>
      <c r="J382" s="10">
        <v>20</v>
      </c>
      <c r="K382" s="35">
        <f t="shared" si="21"/>
        <v>7.333333333333333</v>
      </c>
      <c r="L382" s="37">
        <v>61</v>
      </c>
      <c r="N382">
        <v>6</v>
      </c>
      <c r="O382" t="s">
        <v>461</v>
      </c>
      <c r="P382">
        <f t="shared" si="22"/>
        <v>6</v>
      </c>
      <c r="Q382">
        <v>7</v>
      </c>
      <c r="R382" t="s">
        <v>461</v>
      </c>
      <c r="S382">
        <f t="shared" si="23"/>
        <v>7</v>
      </c>
    </row>
    <row r="383" spans="1:19" ht="15" x14ac:dyDescent="0.25">
      <c r="A383" s="17" t="s">
        <v>488</v>
      </c>
      <c r="B383" s="15" t="s">
        <v>412</v>
      </c>
      <c r="C383" t="s">
        <v>412</v>
      </c>
      <c r="D383" s="15" t="s">
        <v>420</v>
      </c>
      <c r="E383" t="s">
        <v>454</v>
      </c>
      <c r="F383" s="15">
        <v>7</v>
      </c>
      <c r="G383" s="10">
        <v>10</v>
      </c>
      <c r="H383" s="35">
        <f t="shared" si="20"/>
        <v>7.166666666666667</v>
      </c>
      <c r="I383" s="15">
        <v>8</v>
      </c>
      <c r="J383" s="10">
        <v>10</v>
      </c>
      <c r="K383" s="35">
        <f t="shared" si="21"/>
        <v>8.1666666666666661</v>
      </c>
      <c r="L383" s="37">
        <v>1</v>
      </c>
      <c r="N383">
        <v>7</v>
      </c>
      <c r="O383" t="s">
        <v>461</v>
      </c>
      <c r="P383">
        <f t="shared" si="22"/>
        <v>7</v>
      </c>
      <c r="Q383">
        <v>8</v>
      </c>
      <c r="R383" t="s">
        <v>461</v>
      </c>
      <c r="S383">
        <f t="shared" si="23"/>
        <v>8</v>
      </c>
    </row>
    <row r="384" spans="1:19" ht="15" x14ac:dyDescent="0.25">
      <c r="A384" s="17" t="s">
        <v>488</v>
      </c>
      <c r="B384" s="15" t="s">
        <v>412</v>
      </c>
      <c r="C384" t="s">
        <v>412</v>
      </c>
      <c r="D384" s="15" t="s">
        <v>420</v>
      </c>
      <c r="E384" t="s">
        <v>454</v>
      </c>
      <c r="F384" s="15">
        <v>7</v>
      </c>
      <c r="G384" s="10">
        <v>20</v>
      </c>
      <c r="H384" s="35">
        <f t="shared" si="20"/>
        <v>7.333333333333333</v>
      </c>
      <c r="I384" s="15">
        <v>8</v>
      </c>
      <c r="J384" s="10">
        <v>20</v>
      </c>
      <c r="K384" s="35">
        <f t="shared" si="21"/>
        <v>8.3333333333333339</v>
      </c>
      <c r="L384" s="37">
        <v>8</v>
      </c>
      <c r="N384">
        <v>7</v>
      </c>
      <c r="O384" t="s">
        <v>461</v>
      </c>
      <c r="P384">
        <f t="shared" si="22"/>
        <v>7</v>
      </c>
      <c r="Q384">
        <v>8</v>
      </c>
      <c r="R384" t="s">
        <v>461</v>
      </c>
      <c r="S384">
        <f t="shared" si="23"/>
        <v>8</v>
      </c>
    </row>
    <row r="385" spans="1:19" ht="15" x14ac:dyDescent="0.25">
      <c r="A385" s="17" t="s">
        <v>488</v>
      </c>
      <c r="B385" s="15" t="s">
        <v>412</v>
      </c>
      <c r="C385" t="s">
        <v>412</v>
      </c>
      <c r="D385" s="15" t="s">
        <v>420</v>
      </c>
      <c r="E385" t="s">
        <v>454</v>
      </c>
      <c r="F385" s="15">
        <v>7</v>
      </c>
      <c r="G385" s="10">
        <v>30</v>
      </c>
      <c r="H385" s="35">
        <f t="shared" si="20"/>
        <v>7.5</v>
      </c>
      <c r="I385" s="15">
        <v>8</v>
      </c>
      <c r="J385" s="10">
        <v>30</v>
      </c>
      <c r="K385" s="35">
        <f t="shared" si="21"/>
        <v>8.5</v>
      </c>
      <c r="L385" s="37">
        <v>2</v>
      </c>
      <c r="N385">
        <v>7</v>
      </c>
      <c r="O385" t="s">
        <v>461</v>
      </c>
      <c r="P385">
        <f t="shared" si="22"/>
        <v>7</v>
      </c>
      <c r="Q385">
        <v>8</v>
      </c>
      <c r="R385" t="s">
        <v>461</v>
      </c>
      <c r="S385">
        <f t="shared" si="23"/>
        <v>8</v>
      </c>
    </row>
    <row r="386" spans="1:19" ht="15" x14ac:dyDescent="0.25">
      <c r="A386" s="17" t="s">
        <v>488</v>
      </c>
      <c r="B386" s="15" t="s">
        <v>412</v>
      </c>
      <c r="C386" t="s">
        <v>412</v>
      </c>
      <c r="D386" s="15" t="s">
        <v>420</v>
      </c>
      <c r="E386" t="s">
        <v>454</v>
      </c>
      <c r="F386" s="15">
        <v>7</v>
      </c>
      <c r="G386" s="10">
        <v>40</v>
      </c>
      <c r="H386" s="35">
        <f t="shared" si="20"/>
        <v>7.666666666666667</v>
      </c>
      <c r="I386" s="15">
        <v>8</v>
      </c>
      <c r="J386" s="10">
        <v>40</v>
      </c>
      <c r="K386" s="35">
        <f t="shared" si="21"/>
        <v>8.6666666666666661</v>
      </c>
      <c r="L386" s="37">
        <v>1</v>
      </c>
      <c r="N386">
        <v>7</v>
      </c>
      <c r="O386" t="s">
        <v>461</v>
      </c>
      <c r="P386">
        <f t="shared" si="22"/>
        <v>7</v>
      </c>
      <c r="Q386">
        <v>8</v>
      </c>
      <c r="R386" t="s">
        <v>461</v>
      </c>
      <c r="S386">
        <f t="shared" si="23"/>
        <v>8</v>
      </c>
    </row>
    <row r="387" spans="1:19" ht="15" x14ac:dyDescent="0.25">
      <c r="A387" s="17" t="s">
        <v>488</v>
      </c>
      <c r="B387" s="15" t="s">
        <v>412</v>
      </c>
      <c r="C387" t="s">
        <v>412</v>
      </c>
      <c r="D387" s="15" t="s">
        <v>420</v>
      </c>
      <c r="E387" t="s">
        <v>454</v>
      </c>
      <c r="F387" s="15">
        <v>7</v>
      </c>
      <c r="G387" s="10">
        <v>55</v>
      </c>
      <c r="H387" s="35">
        <f t="shared" si="20"/>
        <v>7.916666666666667</v>
      </c>
      <c r="I387" s="15">
        <v>8</v>
      </c>
      <c r="J387" s="10">
        <v>55</v>
      </c>
      <c r="K387" s="35">
        <f t="shared" si="21"/>
        <v>8.9166666666666661</v>
      </c>
      <c r="L387" s="37">
        <v>2</v>
      </c>
      <c r="N387">
        <v>7</v>
      </c>
      <c r="O387" t="s">
        <v>461</v>
      </c>
      <c r="P387">
        <f t="shared" si="22"/>
        <v>7</v>
      </c>
      <c r="Q387">
        <v>8</v>
      </c>
      <c r="R387" t="s">
        <v>461</v>
      </c>
      <c r="S387">
        <f t="shared" si="23"/>
        <v>8</v>
      </c>
    </row>
    <row r="388" spans="1:19" ht="15" x14ac:dyDescent="0.25">
      <c r="A388" s="17" t="s">
        <v>488</v>
      </c>
      <c r="B388" s="15" t="s">
        <v>412</v>
      </c>
      <c r="C388" t="s">
        <v>412</v>
      </c>
      <c r="D388" s="15" t="s">
        <v>420</v>
      </c>
      <c r="E388" t="s">
        <v>454</v>
      </c>
      <c r="F388" s="15">
        <v>8</v>
      </c>
      <c r="G388" s="10">
        <v>0</v>
      </c>
      <c r="H388" s="35">
        <f t="shared" ref="H388:H451" si="24">F388+G388/60</f>
        <v>8</v>
      </c>
      <c r="I388" s="15">
        <v>9</v>
      </c>
      <c r="J388" s="10">
        <v>0</v>
      </c>
      <c r="K388" s="35">
        <f t="shared" ref="K388:K451" si="25">I388+J388/60</f>
        <v>9</v>
      </c>
      <c r="L388" s="37">
        <v>1</v>
      </c>
      <c r="N388">
        <v>8</v>
      </c>
      <c r="O388" t="s">
        <v>461</v>
      </c>
      <c r="P388">
        <f t="shared" ref="P388:P451" si="26">IF(AND(O388=$O$3,N388=12),0,IF(AND(O388=$O$4,N388=12),12,IF(O388=$O$3,N388,N388+12)))</f>
        <v>8</v>
      </c>
      <c r="Q388">
        <v>9</v>
      </c>
      <c r="R388" t="s">
        <v>461</v>
      </c>
      <c r="S388">
        <f t="shared" ref="S388:S451" si="27">IF(AND(R388=$O$3,Q388=12),0,IF(AND(R388=$O$4,Q388=12),12,IF(R388=$O$3,Q388,Q388+12)))</f>
        <v>9</v>
      </c>
    </row>
    <row r="389" spans="1:19" ht="15" x14ac:dyDescent="0.25">
      <c r="A389" s="17" t="s">
        <v>488</v>
      </c>
      <c r="B389" s="15" t="s">
        <v>412</v>
      </c>
      <c r="C389" t="s">
        <v>412</v>
      </c>
      <c r="D389" s="15" t="s">
        <v>420</v>
      </c>
      <c r="E389" t="s">
        <v>454</v>
      </c>
      <c r="F389" s="15">
        <v>23</v>
      </c>
      <c r="G389" s="10">
        <v>5</v>
      </c>
      <c r="H389" s="35">
        <f t="shared" si="24"/>
        <v>23.083333333333332</v>
      </c>
      <c r="I389" s="15">
        <v>0</v>
      </c>
      <c r="J389" s="10">
        <v>5</v>
      </c>
      <c r="K389" s="35">
        <f t="shared" si="25"/>
        <v>8.3333333333333329E-2</v>
      </c>
      <c r="L389" s="37">
        <v>1</v>
      </c>
      <c r="N389">
        <v>11</v>
      </c>
      <c r="O389" t="s">
        <v>462</v>
      </c>
      <c r="P389">
        <f t="shared" si="26"/>
        <v>23</v>
      </c>
      <c r="Q389">
        <v>12</v>
      </c>
      <c r="R389" t="s">
        <v>461</v>
      </c>
      <c r="S389">
        <f t="shared" si="27"/>
        <v>0</v>
      </c>
    </row>
    <row r="390" spans="1:19" ht="15" x14ac:dyDescent="0.25">
      <c r="A390" s="17" t="s">
        <v>488</v>
      </c>
      <c r="B390" s="15" t="s">
        <v>412</v>
      </c>
      <c r="C390" t="s">
        <v>412</v>
      </c>
      <c r="D390" s="15" t="s">
        <v>421</v>
      </c>
      <c r="E390" t="s">
        <v>454</v>
      </c>
      <c r="F390" s="15">
        <v>5</v>
      </c>
      <c r="G390" s="10">
        <v>25</v>
      </c>
      <c r="H390" s="35">
        <f t="shared" si="24"/>
        <v>5.416666666666667</v>
      </c>
      <c r="I390" s="15">
        <v>6</v>
      </c>
      <c r="J390" s="10">
        <v>25</v>
      </c>
      <c r="K390" s="35">
        <f t="shared" si="25"/>
        <v>6.416666666666667</v>
      </c>
      <c r="L390" s="37">
        <v>198</v>
      </c>
      <c r="N390">
        <v>5</v>
      </c>
      <c r="O390" t="s">
        <v>461</v>
      </c>
      <c r="P390">
        <f t="shared" si="26"/>
        <v>5</v>
      </c>
      <c r="Q390">
        <v>6</v>
      </c>
      <c r="R390" t="s">
        <v>461</v>
      </c>
      <c r="S390">
        <f t="shared" si="27"/>
        <v>6</v>
      </c>
    </row>
    <row r="391" spans="1:19" ht="15" x14ac:dyDescent="0.25">
      <c r="A391" s="17" t="s">
        <v>488</v>
      </c>
      <c r="B391" s="15" t="s">
        <v>412</v>
      </c>
      <c r="C391" t="s">
        <v>412</v>
      </c>
      <c r="D391" s="15" t="s">
        <v>421</v>
      </c>
      <c r="E391" t="s">
        <v>454</v>
      </c>
      <c r="F391" s="15">
        <v>5</v>
      </c>
      <c r="G391" s="10">
        <v>30</v>
      </c>
      <c r="H391" s="35">
        <f t="shared" si="24"/>
        <v>5.5</v>
      </c>
      <c r="I391" s="15">
        <v>6</v>
      </c>
      <c r="J391" s="10">
        <v>30</v>
      </c>
      <c r="K391" s="35">
        <f t="shared" si="25"/>
        <v>6.5</v>
      </c>
      <c r="L391" s="37">
        <v>54</v>
      </c>
      <c r="N391">
        <v>5</v>
      </c>
      <c r="O391" t="s">
        <v>461</v>
      </c>
      <c r="P391">
        <f t="shared" si="26"/>
        <v>5</v>
      </c>
      <c r="Q391">
        <v>6</v>
      </c>
      <c r="R391" t="s">
        <v>461</v>
      </c>
      <c r="S391">
        <f t="shared" si="27"/>
        <v>6</v>
      </c>
    </row>
    <row r="392" spans="1:19" ht="15" x14ac:dyDescent="0.25">
      <c r="A392" s="17" t="s">
        <v>488</v>
      </c>
      <c r="B392" s="15" t="s">
        <v>412</v>
      </c>
      <c r="C392" t="s">
        <v>412</v>
      </c>
      <c r="D392" s="15" t="s">
        <v>421</v>
      </c>
      <c r="E392" t="s">
        <v>454</v>
      </c>
      <c r="F392" s="15">
        <v>5</v>
      </c>
      <c r="G392" s="10">
        <v>40</v>
      </c>
      <c r="H392" s="35">
        <f t="shared" si="24"/>
        <v>5.666666666666667</v>
      </c>
      <c r="I392" s="15">
        <v>6</v>
      </c>
      <c r="J392" s="10">
        <v>40</v>
      </c>
      <c r="K392" s="35">
        <f t="shared" si="25"/>
        <v>6.666666666666667</v>
      </c>
      <c r="L392" s="37">
        <v>2</v>
      </c>
      <c r="N392">
        <v>5</v>
      </c>
      <c r="O392" t="s">
        <v>461</v>
      </c>
      <c r="P392">
        <f t="shared" si="26"/>
        <v>5</v>
      </c>
      <c r="Q392">
        <v>6</v>
      </c>
      <c r="R392" t="s">
        <v>461</v>
      </c>
      <c r="S392">
        <f t="shared" si="27"/>
        <v>6</v>
      </c>
    </row>
    <row r="393" spans="1:19" ht="15" x14ac:dyDescent="0.25">
      <c r="A393" s="17" t="s">
        <v>488</v>
      </c>
      <c r="B393" s="15" t="s">
        <v>412</v>
      </c>
      <c r="C393" t="s">
        <v>412</v>
      </c>
      <c r="D393" s="15" t="s">
        <v>421</v>
      </c>
      <c r="E393" t="s">
        <v>454</v>
      </c>
      <c r="F393" s="15">
        <v>6</v>
      </c>
      <c r="G393" s="10">
        <v>0</v>
      </c>
      <c r="H393" s="35">
        <f t="shared" si="24"/>
        <v>6</v>
      </c>
      <c r="I393" s="15">
        <v>7</v>
      </c>
      <c r="J393" s="10">
        <v>0</v>
      </c>
      <c r="K393" s="35">
        <f t="shared" si="25"/>
        <v>7</v>
      </c>
      <c r="L393" s="37">
        <v>1</v>
      </c>
      <c r="N393">
        <v>6</v>
      </c>
      <c r="O393" t="s">
        <v>461</v>
      </c>
      <c r="P393">
        <f t="shared" si="26"/>
        <v>6</v>
      </c>
      <c r="Q393">
        <v>7</v>
      </c>
      <c r="R393" t="s">
        <v>461</v>
      </c>
      <c r="S393">
        <f t="shared" si="27"/>
        <v>7</v>
      </c>
    </row>
    <row r="394" spans="1:19" ht="15" x14ac:dyDescent="0.25">
      <c r="A394" s="17" t="s">
        <v>488</v>
      </c>
      <c r="B394" s="15" t="s">
        <v>412</v>
      </c>
      <c r="C394" t="s">
        <v>412</v>
      </c>
      <c r="D394" s="15" t="s">
        <v>421</v>
      </c>
      <c r="E394" t="s">
        <v>454</v>
      </c>
      <c r="F394" s="15">
        <v>6</v>
      </c>
      <c r="G394" s="10">
        <v>15</v>
      </c>
      <c r="H394" s="35">
        <f t="shared" si="24"/>
        <v>6.25</v>
      </c>
      <c r="I394" s="15">
        <v>7</v>
      </c>
      <c r="J394" s="10">
        <v>15</v>
      </c>
      <c r="K394" s="35">
        <f t="shared" si="25"/>
        <v>7.25</v>
      </c>
      <c r="L394" s="37">
        <v>1</v>
      </c>
      <c r="N394">
        <v>6</v>
      </c>
      <c r="O394" t="s">
        <v>461</v>
      </c>
      <c r="P394">
        <f t="shared" si="26"/>
        <v>6</v>
      </c>
      <c r="Q394">
        <v>7</v>
      </c>
      <c r="R394" t="s">
        <v>461</v>
      </c>
      <c r="S394">
        <f t="shared" si="27"/>
        <v>7</v>
      </c>
    </row>
    <row r="395" spans="1:19" ht="15" x14ac:dyDescent="0.25">
      <c r="A395" s="17" t="s">
        <v>488</v>
      </c>
      <c r="B395" s="15" t="s">
        <v>412</v>
      </c>
      <c r="C395" t="s">
        <v>412</v>
      </c>
      <c r="D395" s="15" t="s">
        <v>421</v>
      </c>
      <c r="E395" t="s">
        <v>454</v>
      </c>
      <c r="F395" s="15">
        <v>6</v>
      </c>
      <c r="G395" s="10">
        <v>40</v>
      </c>
      <c r="H395" s="35">
        <f t="shared" si="24"/>
        <v>6.666666666666667</v>
      </c>
      <c r="I395" s="15">
        <v>7</v>
      </c>
      <c r="J395" s="10">
        <v>40</v>
      </c>
      <c r="K395" s="35">
        <f t="shared" si="25"/>
        <v>7.666666666666667</v>
      </c>
      <c r="L395" s="37">
        <v>1</v>
      </c>
      <c r="N395">
        <v>6</v>
      </c>
      <c r="O395" t="s">
        <v>461</v>
      </c>
      <c r="P395">
        <f t="shared" si="26"/>
        <v>6</v>
      </c>
      <c r="Q395">
        <v>7</v>
      </c>
      <c r="R395" t="s">
        <v>461</v>
      </c>
      <c r="S395">
        <f t="shared" si="27"/>
        <v>7</v>
      </c>
    </row>
    <row r="396" spans="1:19" ht="15" x14ac:dyDescent="0.25">
      <c r="A396" s="17" t="s">
        <v>488</v>
      </c>
      <c r="B396" s="15" t="s">
        <v>412</v>
      </c>
      <c r="C396" t="s">
        <v>412</v>
      </c>
      <c r="D396" s="15" t="s">
        <v>421</v>
      </c>
      <c r="E396" t="s">
        <v>454</v>
      </c>
      <c r="F396" s="15">
        <v>7</v>
      </c>
      <c r="G396" s="10">
        <v>45</v>
      </c>
      <c r="H396" s="35">
        <f t="shared" si="24"/>
        <v>7.75</v>
      </c>
      <c r="I396" s="15">
        <v>8</v>
      </c>
      <c r="J396" s="10">
        <v>45</v>
      </c>
      <c r="K396" s="35">
        <f t="shared" si="25"/>
        <v>8.75</v>
      </c>
      <c r="L396" s="37">
        <v>1</v>
      </c>
      <c r="N396">
        <v>7</v>
      </c>
      <c r="O396" t="s">
        <v>461</v>
      </c>
      <c r="P396">
        <f t="shared" si="26"/>
        <v>7</v>
      </c>
      <c r="Q396">
        <v>8</v>
      </c>
      <c r="R396" t="s">
        <v>461</v>
      </c>
      <c r="S396">
        <f t="shared" si="27"/>
        <v>8</v>
      </c>
    </row>
    <row r="397" spans="1:19" ht="15" x14ac:dyDescent="0.25">
      <c r="A397" s="17" t="s">
        <v>488</v>
      </c>
      <c r="B397" s="15" t="s">
        <v>412</v>
      </c>
      <c r="C397" t="s">
        <v>412</v>
      </c>
      <c r="D397" s="15" t="s">
        <v>421</v>
      </c>
      <c r="E397" t="s">
        <v>454</v>
      </c>
      <c r="F397" s="15">
        <v>8</v>
      </c>
      <c r="G397" s="10">
        <v>25</v>
      </c>
      <c r="H397" s="35">
        <f t="shared" si="24"/>
        <v>8.4166666666666661</v>
      </c>
      <c r="I397" s="15">
        <v>9</v>
      </c>
      <c r="J397" s="10">
        <v>25</v>
      </c>
      <c r="K397" s="35">
        <f t="shared" si="25"/>
        <v>9.4166666666666661</v>
      </c>
      <c r="L397" s="37">
        <v>81</v>
      </c>
      <c r="N397">
        <v>8</v>
      </c>
      <c r="O397" t="s">
        <v>461</v>
      </c>
      <c r="P397">
        <f t="shared" si="26"/>
        <v>8</v>
      </c>
      <c r="Q397">
        <v>9</v>
      </c>
      <c r="R397" t="s">
        <v>461</v>
      </c>
      <c r="S397">
        <f t="shared" si="27"/>
        <v>9</v>
      </c>
    </row>
    <row r="398" spans="1:19" ht="15" x14ac:dyDescent="0.25">
      <c r="A398" s="17" t="s">
        <v>488</v>
      </c>
      <c r="B398" s="15" t="s">
        <v>412</v>
      </c>
      <c r="C398" t="s">
        <v>412</v>
      </c>
      <c r="D398" s="15" t="s">
        <v>421</v>
      </c>
      <c r="E398" t="s">
        <v>454</v>
      </c>
      <c r="F398" s="15">
        <v>8</v>
      </c>
      <c r="G398" s="10">
        <v>55</v>
      </c>
      <c r="H398" s="35">
        <f t="shared" si="24"/>
        <v>8.9166666666666661</v>
      </c>
      <c r="I398" s="15">
        <v>9</v>
      </c>
      <c r="J398" s="10">
        <v>55</v>
      </c>
      <c r="K398" s="35">
        <f t="shared" si="25"/>
        <v>9.9166666666666661</v>
      </c>
      <c r="L398" s="37">
        <v>1</v>
      </c>
      <c r="N398">
        <v>8</v>
      </c>
      <c r="O398" t="s">
        <v>461</v>
      </c>
      <c r="P398">
        <f t="shared" si="26"/>
        <v>8</v>
      </c>
      <c r="Q398">
        <v>9</v>
      </c>
      <c r="R398" t="s">
        <v>461</v>
      </c>
      <c r="S398">
        <f t="shared" si="27"/>
        <v>9</v>
      </c>
    </row>
    <row r="399" spans="1:19" ht="15" x14ac:dyDescent="0.25">
      <c r="A399" s="17" t="s">
        <v>488</v>
      </c>
      <c r="B399" s="15" t="s">
        <v>412</v>
      </c>
      <c r="C399" t="s">
        <v>412</v>
      </c>
      <c r="D399" s="15" t="s">
        <v>421</v>
      </c>
      <c r="E399" t="s">
        <v>454</v>
      </c>
      <c r="F399" s="15">
        <v>9</v>
      </c>
      <c r="G399" s="10">
        <v>0</v>
      </c>
      <c r="H399" s="35">
        <f t="shared" si="24"/>
        <v>9</v>
      </c>
      <c r="I399" s="15">
        <v>10</v>
      </c>
      <c r="J399" s="10">
        <v>0</v>
      </c>
      <c r="K399" s="35">
        <f t="shared" si="25"/>
        <v>10</v>
      </c>
      <c r="L399" s="37">
        <v>1</v>
      </c>
      <c r="N399">
        <v>9</v>
      </c>
      <c r="O399" t="s">
        <v>461</v>
      </c>
      <c r="P399">
        <f t="shared" si="26"/>
        <v>9</v>
      </c>
      <c r="Q399">
        <v>10</v>
      </c>
      <c r="R399" t="s">
        <v>461</v>
      </c>
      <c r="S399">
        <f t="shared" si="27"/>
        <v>10</v>
      </c>
    </row>
    <row r="400" spans="1:19" ht="15" x14ac:dyDescent="0.25">
      <c r="A400" s="17" t="s">
        <v>488</v>
      </c>
      <c r="B400" s="15" t="s">
        <v>412</v>
      </c>
      <c r="C400" t="s">
        <v>412</v>
      </c>
      <c r="D400" s="15" t="s">
        <v>452</v>
      </c>
      <c r="E400" t="s">
        <v>454</v>
      </c>
      <c r="F400" s="15">
        <v>1</v>
      </c>
      <c r="G400" s="10">
        <v>0</v>
      </c>
      <c r="H400" s="35">
        <f t="shared" si="24"/>
        <v>1</v>
      </c>
      <c r="I400" s="15">
        <v>2</v>
      </c>
      <c r="J400" s="10">
        <v>0</v>
      </c>
      <c r="K400" s="35">
        <f t="shared" si="25"/>
        <v>2</v>
      </c>
      <c r="L400" s="37">
        <v>1</v>
      </c>
      <c r="N400">
        <v>1</v>
      </c>
      <c r="O400" t="s">
        <v>461</v>
      </c>
      <c r="P400">
        <f t="shared" si="26"/>
        <v>1</v>
      </c>
      <c r="Q400">
        <v>2</v>
      </c>
      <c r="R400" t="s">
        <v>461</v>
      </c>
      <c r="S400">
        <f t="shared" si="27"/>
        <v>2</v>
      </c>
    </row>
    <row r="401" spans="1:19" ht="15" x14ac:dyDescent="0.25">
      <c r="A401" s="17" t="s">
        <v>488</v>
      </c>
      <c r="B401" s="15" t="s">
        <v>412</v>
      </c>
      <c r="C401" t="s">
        <v>412</v>
      </c>
      <c r="D401" s="15" t="s">
        <v>422</v>
      </c>
      <c r="E401" t="s">
        <v>454</v>
      </c>
      <c r="F401" s="15">
        <v>0</v>
      </c>
      <c r="G401" s="10">
        <v>0</v>
      </c>
      <c r="H401" s="35">
        <f t="shared" si="24"/>
        <v>0</v>
      </c>
      <c r="I401" s="15">
        <v>1</v>
      </c>
      <c r="J401" s="10">
        <v>0</v>
      </c>
      <c r="K401" s="35">
        <f t="shared" si="25"/>
        <v>1</v>
      </c>
      <c r="L401" s="37">
        <v>9</v>
      </c>
      <c r="N401">
        <v>12</v>
      </c>
      <c r="O401" t="s">
        <v>461</v>
      </c>
      <c r="P401">
        <f t="shared" si="26"/>
        <v>0</v>
      </c>
      <c r="Q401">
        <v>1</v>
      </c>
      <c r="R401" t="s">
        <v>461</v>
      </c>
      <c r="S401">
        <f t="shared" si="27"/>
        <v>1</v>
      </c>
    </row>
    <row r="402" spans="1:19" ht="15" x14ac:dyDescent="0.25">
      <c r="A402" s="17" t="s">
        <v>488</v>
      </c>
      <c r="B402" s="15" t="s">
        <v>412</v>
      </c>
      <c r="C402" t="s">
        <v>412</v>
      </c>
      <c r="D402" s="15" t="s">
        <v>422</v>
      </c>
      <c r="E402" t="s">
        <v>454</v>
      </c>
      <c r="F402" s="15">
        <v>2</v>
      </c>
      <c r="G402" s="10">
        <v>45</v>
      </c>
      <c r="H402" s="35">
        <f t="shared" si="24"/>
        <v>2.75</v>
      </c>
      <c r="I402" s="15">
        <v>3</v>
      </c>
      <c r="J402" s="10">
        <v>45</v>
      </c>
      <c r="K402" s="35">
        <f t="shared" si="25"/>
        <v>3.75</v>
      </c>
      <c r="L402" s="37">
        <v>2</v>
      </c>
      <c r="N402">
        <v>2</v>
      </c>
      <c r="O402" t="s">
        <v>461</v>
      </c>
      <c r="P402">
        <f t="shared" si="26"/>
        <v>2</v>
      </c>
      <c r="Q402">
        <v>3</v>
      </c>
      <c r="R402" t="s">
        <v>461</v>
      </c>
      <c r="S402">
        <f t="shared" si="27"/>
        <v>3</v>
      </c>
    </row>
    <row r="403" spans="1:19" ht="15" x14ac:dyDescent="0.25">
      <c r="A403" s="17" t="s">
        <v>488</v>
      </c>
      <c r="B403" s="15" t="s">
        <v>412</v>
      </c>
      <c r="C403" t="s">
        <v>412</v>
      </c>
      <c r="D403" s="15" t="s">
        <v>422</v>
      </c>
      <c r="E403" t="s">
        <v>454</v>
      </c>
      <c r="F403" s="15">
        <v>2</v>
      </c>
      <c r="G403" s="10">
        <v>55</v>
      </c>
      <c r="H403" s="35">
        <f t="shared" si="24"/>
        <v>2.9166666666666665</v>
      </c>
      <c r="I403" s="15">
        <v>3</v>
      </c>
      <c r="J403" s="10">
        <v>55</v>
      </c>
      <c r="K403" s="35">
        <f t="shared" si="25"/>
        <v>3.9166666666666665</v>
      </c>
      <c r="L403" s="37">
        <v>15</v>
      </c>
      <c r="N403">
        <v>2</v>
      </c>
      <c r="O403" t="s">
        <v>461</v>
      </c>
      <c r="P403">
        <f t="shared" si="26"/>
        <v>2</v>
      </c>
      <c r="Q403">
        <v>3</v>
      </c>
      <c r="R403" t="s">
        <v>461</v>
      </c>
      <c r="S403">
        <f t="shared" si="27"/>
        <v>3</v>
      </c>
    </row>
    <row r="404" spans="1:19" ht="15" x14ac:dyDescent="0.25">
      <c r="A404" s="17" t="s">
        <v>488</v>
      </c>
      <c r="B404" s="15" t="s">
        <v>412</v>
      </c>
      <c r="C404" t="s">
        <v>412</v>
      </c>
      <c r="D404" s="15" t="s">
        <v>423</v>
      </c>
      <c r="E404" t="s">
        <v>454</v>
      </c>
      <c r="F404" s="15">
        <v>2</v>
      </c>
      <c r="G404" s="10">
        <v>0</v>
      </c>
      <c r="H404" s="35">
        <f t="shared" si="24"/>
        <v>2</v>
      </c>
      <c r="I404" s="15">
        <v>3</v>
      </c>
      <c r="J404" s="10">
        <v>0</v>
      </c>
      <c r="K404" s="35">
        <f t="shared" si="25"/>
        <v>3</v>
      </c>
      <c r="L404" s="37">
        <v>1</v>
      </c>
      <c r="N404">
        <v>2</v>
      </c>
      <c r="O404" t="s">
        <v>461</v>
      </c>
      <c r="P404">
        <f t="shared" si="26"/>
        <v>2</v>
      </c>
      <c r="Q404">
        <v>3</v>
      </c>
      <c r="R404" t="s">
        <v>461</v>
      </c>
      <c r="S404">
        <f t="shared" si="27"/>
        <v>3</v>
      </c>
    </row>
    <row r="405" spans="1:19" ht="15" x14ac:dyDescent="0.25">
      <c r="A405" s="17" t="s">
        <v>488</v>
      </c>
      <c r="B405" s="15" t="s">
        <v>412</v>
      </c>
      <c r="C405" t="s">
        <v>412</v>
      </c>
      <c r="D405" s="15" t="s">
        <v>423</v>
      </c>
      <c r="E405" t="s">
        <v>454</v>
      </c>
      <c r="F405" s="15">
        <v>2</v>
      </c>
      <c r="G405" s="10">
        <v>40</v>
      </c>
      <c r="H405" s="35">
        <f t="shared" si="24"/>
        <v>2.6666666666666665</v>
      </c>
      <c r="I405" s="15">
        <v>3</v>
      </c>
      <c r="J405" s="10">
        <v>40</v>
      </c>
      <c r="K405" s="35">
        <f t="shared" si="25"/>
        <v>3.6666666666666665</v>
      </c>
      <c r="L405" s="37">
        <v>1</v>
      </c>
      <c r="N405">
        <v>2</v>
      </c>
      <c r="O405" t="s">
        <v>461</v>
      </c>
      <c r="P405">
        <f t="shared" si="26"/>
        <v>2</v>
      </c>
      <c r="Q405">
        <v>3</v>
      </c>
      <c r="R405" t="s">
        <v>461</v>
      </c>
      <c r="S405">
        <f t="shared" si="27"/>
        <v>3</v>
      </c>
    </row>
    <row r="406" spans="1:19" ht="15" x14ac:dyDescent="0.25">
      <c r="A406" s="17" t="s">
        <v>488</v>
      </c>
      <c r="B406" s="15" t="s">
        <v>412</v>
      </c>
      <c r="C406" t="s">
        <v>412</v>
      </c>
      <c r="D406" s="15" t="s">
        <v>423</v>
      </c>
      <c r="E406" t="s">
        <v>454</v>
      </c>
      <c r="F406" s="15">
        <v>3</v>
      </c>
      <c r="G406" s="10">
        <v>10</v>
      </c>
      <c r="H406" s="35">
        <f t="shared" si="24"/>
        <v>3.1666666666666665</v>
      </c>
      <c r="I406" s="15">
        <v>4</v>
      </c>
      <c r="J406" s="10">
        <v>10</v>
      </c>
      <c r="K406" s="35">
        <f t="shared" si="25"/>
        <v>4.166666666666667</v>
      </c>
      <c r="L406" s="37">
        <v>68</v>
      </c>
      <c r="N406">
        <v>3</v>
      </c>
      <c r="O406" t="s">
        <v>461</v>
      </c>
      <c r="P406">
        <f t="shared" si="26"/>
        <v>3</v>
      </c>
      <c r="Q406">
        <v>4</v>
      </c>
      <c r="R406" t="s">
        <v>461</v>
      </c>
      <c r="S406">
        <f t="shared" si="27"/>
        <v>4</v>
      </c>
    </row>
    <row r="407" spans="1:19" ht="15" x14ac:dyDescent="0.25">
      <c r="A407" s="17" t="s">
        <v>488</v>
      </c>
      <c r="B407" s="15" t="s">
        <v>412</v>
      </c>
      <c r="C407" t="s">
        <v>412</v>
      </c>
      <c r="D407" s="15" t="s">
        <v>423</v>
      </c>
      <c r="E407" t="s">
        <v>454</v>
      </c>
      <c r="F407" s="15">
        <v>4</v>
      </c>
      <c r="G407" s="10">
        <v>25</v>
      </c>
      <c r="H407" s="35">
        <f t="shared" si="24"/>
        <v>4.416666666666667</v>
      </c>
      <c r="I407" s="15">
        <v>5</v>
      </c>
      <c r="J407" s="10">
        <v>25</v>
      </c>
      <c r="K407" s="35">
        <f t="shared" si="25"/>
        <v>5.416666666666667</v>
      </c>
      <c r="L407" s="37">
        <v>9</v>
      </c>
      <c r="N407">
        <v>4</v>
      </c>
      <c r="O407" t="s">
        <v>461</v>
      </c>
      <c r="P407">
        <f t="shared" si="26"/>
        <v>4</v>
      </c>
      <c r="Q407">
        <v>5</v>
      </c>
      <c r="R407" t="s">
        <v>461</v>
      </c>
      <c r="S407">
        <f t="shared" si="27"/>
        <v>5</v>
      </c>
    </row>
    <row r="408" spans="1:19" ht="15" x14ac:dyDescent="0.25">
      <c r="A408" s="17" t="s">
        <v>488</v>
      </c>
      <c r="B408" s="15" t="s">
        <v>412</v>
      </c>
      <c r="C408" t="s">
        <v>412</v>
      </c>
      <c r="D408" s="15" t="s">
        <v>423</v>
      </c>
      <c r="E408" t="s">
        <v>454</v>
      </c>
      <c r="F408" s="15">
        <v>4</v>
      </c>
      <c r="G408" s="10">
        <v>35</v>
      </c>
      <c r="H408" s="35">
        <f t="shared" si="24"/>
        <v>4.583333333333333</v>
      </c>
      <c r="I408" s="15">
        <v>5</v>
      </c>
      <c r="J408" s="10">
        <v>35</v>
      </c>
      <c r="K408" s="35">
        <f t="shared" si="25"/>
        <v>5.583333333333333</v>
      </c>
      <c r="L408" s="37">
        <v>1</v>
      </c>
      <c r="N408">
        <v>4</v>
      </c>
      <c r="O408" t="s">
        <v>461</v>
      </c>
      <c r="P408">
        <f t="shared" si="26"/>
        <v>4</v>
      </c>
      <c r="Q408">
        <v>5</v>
      </c>
      <c r="R408" t="s">
        <v>461</v>
      </c>
      <c r="S408">
        <f t="shared" si="27"/>
        <v>5</v>
      </c>
    </row>
    <row r="409" spans="1:19" ht="15" x14ac:dyDescent="0.25">
      <c r="A409" s="17" t="s">
        <v>488</v>
      </c>
      <c r="B409" s="15" t="s">
        <v>412</v>
      </c>
      <c r="C409" t="s">
        <v>412</v>
      </c>
      <c r="D409" s="15" t="s">
        <v>423</v>
      </c>
      <c r="E409" t="s">
        <v>454</v>
      </c>
      <c r="F409" s="15">
        <v>4</v>
      </c>
      <c r="G409" s="10">
        <v>55</v>
      </c>
      <c r="H409" s="35">
        <f t="shared" si="24"/>
        <v>4.916666666666667</v>
      </c>
      <c r="I409" s="15">
        <v>5</v>
      </c>
      <c r="J409" s="10">
        <v>55</v>
      </c>
      <c r="K409" s="35">
        <f t="shared" si="25"/>
        <v>5.916666666666667</v>
      </c>
      <c r="L409" s="37">
        <v>1</v>
      </c>
      <c r="N409">
        <v>4</v>
      </c>
      <c r="O409" t="s">
        <v>461</v>
      </c>
      <c r="P409">
        <f t="shared" si="26"/>
        <v>4</v>
      </c>
      <c r="Q409">
        <v>5</v>
      </c>
      <c r="R409" t="s">
        <v>461</v>
      </c>
      <c r="S409">
        <f t="shared" si="27"/>
        <v>5</v>
      </c>
    </row>
    <row r="410" spans="1:19" ht="15" x14ac:dyDescent="0.25">
      <c r="A410" s="17" t="s">
        <v>488</v>
      </c>
      <c r="B410" s="15" t="s">
        <v>412</v>
      </c>
      <c r="C410" t="s">
        <v>412</v>
      </c>
      <c r="D410" s="15" t="s">
        <v>423</v>
      </c>
      <c r="E410" t="s">
        <v>454</v>
      </c>
      <c r="F410" s="15">
        <v>5</v>
      </c>
      <c r="G410" s="10">
        <v>0</v>
      </c>
      <c r="H410" s="35">
        <f t="shared" si="24"/>
        <v>5</v>
      </c>
      <c r="I410" s="15">
        <v>6</v>
      </c>
      <c r="J410" s="10">
        <v>0</v>
      </c>
      <c r="K410" s="35">
        <f t="shared" si="25"/>
        <v>6</v>
      </c>
      <c r="L410" s="37">
        <v>1</v>
      </c>
      <c r="N410">
        <v>5</v>
      </c>
      <c r="O410" t="s">
        <v>461</v>
      </c>
      <c r="P410">
        <f t="shared" si="26"/>
        <v>5</v>
      </c>
      <c r="Q410">
        <v>6</v>
      </c>
      <c r="R410" t="s">
        <v>461</v>
      </c>
      <c r="S410">
        <f t="shared" si="27"/>
        <v>6</v>
      </c>
    </row>
    <row r="411" spans="1:19" ht="15" x14ac:dyDescent="0.25">
      <c r="A411" s="17" t="s">
        <v>488</v>
      </c>
      <c r="B411" s="15" t="s">
        <v>412</v>
      </c>
      <c r="C411" t="s">
        <v>412</v>
      </c>
      <c r="D411" s="15" t="s">
        <v>423</v>
      </c>
      <c r="E411" t="s">
        <v>454</v>
      </c>
      <c r="F411" s="15">
        <v>7</v>
      </c>
      <c r="G411" s="10">
        <v>5</v>
      </c>
      <c r="H411" s="35">
        <f t="shared" si="24"/>
        <v>7.083333333333333</v>
      </c>
      <c r="I411" s="15">
        <v>8</v>
      </c>
      <c r="J411" s="10">
        <v>5</v>
      </c>
      <c r="K411" s="35">
        <f t="shared" si="25"/>
        <v>8.0833333333333339</v>
      </c>
      <c r="L411" s="37">
        <v>7</v>
      </c>
      <c r="N411">
        <v>7</v>
      </c>
      <c r="O411" t="s">
        <v>461</v>
      </c>
      <c r="P411">
        <f t="shared" si="26"/>
        <v>7</v>
      </c>
      <c r="Q411">
        <v>8</v>
      </c>
      <c r="R411" t="s">
        <v>461</v>
      </c>
      <c r="S411">
        <f t="shared" si="27"/>
        <v>8</v>
      </c>
    </row>
    <row r="412" spans="1:19" ht="15" x14ac:dyDescent="0.25">
      <c r="A412" s="17" t="s">
        <v>488</v>
      </c>
      <c r="B412" s="15" t="s">
        <v>412</v>
      </c>
      <c r="C412" t="s">
        <v>412</v>
      </c>
      <c r="D412" s="15" t="s">
        <v>423</v>
      </c>
      <c r="E412" t="s">
        <v>454</v>
      </c>
      <c r="F412" s="15">
        <v>7</v>
      </c>
      <c r="G412" s="10">
        <v>20</v>
      </c>
      <c r="H412" s="35">
        <f t="shared" si="24"/>
        <v>7.333333333333333</v>
      </c>
      <c r="I412" s="15">
        <v>8</v>
      </c>
      <c r="J412" s="10">
        <v>20</v>
      </c>
      <c r="K412" s="35">
        <f t="shared" si="25"/>
        <v>8.3333333333333339</v>
      </c>
      <c r="L412" s="37">
        <v>234</v>
      </c>
      <c r="N412">
        <v>7</v>
      </c>
      <c r="O412" t="s">
        <v>461</v>
      </c>
      <c r="P412">
        <f t="shared" si="26"/>
        <v>7</v>
      </c>
      <c r="Q412">
        <v>8</v>
      </c>
      <c r="R412" t="s">
        <v>461</v>
      </c>
      <c r="S412">
        <f t="shared" si="27"/>
        <v>8</v>
      </c>
    </row>
    <row r="413" spans="1:19" ht="15" x14ac:dyDescent="0.25">
      <c r="A413" s="17" t="s">
        <v>488</v>
      </c>
      <c r="B413" s="15" t="s">
        <v>412</v>
      </c>
      <c r="C413" t="s">
        <v>412</v>
      </c>
      <c r="D413" s="15" t="s">
        <v>423</v>
      </c>
      <c r="E413" t="s">
        <v>454</v>
      </c>
      <c r="F413" s="15">
        <v>7</v>
      </c>
      <c r="G413" s="10">
        <v>30</v>
      </c>
      <c r="H413" s="35">
        <f t="shared" si="24"/>
        <v>7.5</v>
      </c>
      <c r="I413" s="15">
        <v>8</v>
      </c>
      <c r="J413" s="10">
        <v>30</v>
      </c>
      <c r="K413" s="35">
        <f t="shared" si="25"/>
        <v>8.5</v>
      </c>
      <c r="L413" s="37">
        <v>1</v>
      </c>
      <c r="N413">
        <v>7</v>
      </c>
      <c r="O413" t="s">
        <v>461</v>
      </c>
      <c r="P413">
        <f t="shared" si="26"/>
        <v>7</v>
      </c>
      <c r="Q413">
        <v>8</v>
      </c>
      <c r="R413" t="s">
        <v>461</v>
      </c>
      <c r="S413">
        <f t="shared" si="27"/>
        <v>8</v>
      </c>
    </row>
    <row r="414" spans="1:19" ht="15" x14ac:dyDescent="0.25">
      <c r="A414" s="17" t="s">
        <v>488</v>
      </c>
      <c r="B414" s="15" t="s">
        <v>412</v>
      </c>
      <c r="C414" t="s">
        <v>412</v>
      </c>
      <c r="D414" s="15" t="s">
        <v>423</v>
      </c>
      <c r="E414" t="s">
        <v>454</v>
      </c>
      <c r="F414" s="15">
        <v>7</v>
      </c>
      <c r="G414" s="10">
        <v>35</v>
      </c>
      <c r="H414" s="35">
        <f t="shared" si="24"/>
        <v>7.583333333333333</v>
      </c>
      <c r="I414" s="15">
        <v>8</v>
      </c>
      <c r="J414" s="10">
        <v>35</v>
      </c>
      <c r="K414" s="35">
        <f t="shared" si="25"/>
        <v>8.5833333333333339</v>
      </c>
      <c r="L414" s="37">
        <v>1</v>
      </c>
      <c r="N414">
        <v>7</v>
      </c>
      <c r="O414" t="s">
        <v>461</v>
      </c>
      <c r="P414">
        <f t="shared" si="26"/>
        <v>7</v>
      </c>
      <c r="Q414">
        <v>8</v>
      </c>
      <c r="R414" t="s">
        <v>461</v>
      </c>
      <c r="S414">
        <f t="shared" si="27"/>
        <v>8</v>
      </c>
    </row>
    <row r="415" spans="1:19" ht="15" x14ac:dyDescent="0.25">
      <c r="A415" s="17" t="s">
        <v>488</v>
      </c>
      <c r="B415" s="15" t="s">
        <v>412</v>
      </c>
      <c r="C415" t="s">
        <v>412</v>
      </c>
      <c r="D415" s="15" t="s">
        <v>423</v>
      </c>
      <c r="E415" t="s">
        <v>454</v>
      </c>
      <c r="F415" s="15">
        <v>7</v>
      </c>
      <c r="G415" s="10">
        <v>40</v>
      </c>
      <c r="H415" s="35">
        <f t="shared" si="24"/>
        <v>7.666666666666667</v>
      </c>
      <c r="I415" s="15">
        <v>8</v>
      </c>
      <c r="J415" s="10">
        <v>40</v>
      </c>
      <c r="K415" s="35">
        <f t="shared" si="25"/>
        <v>8.6666666666666661</v>
      </c>
      <c r="L415" s="37">
        <v>1</v>
      </c>
      <c r="N415">
        <v>7</v>
      </c>
      <c r="O415" t="s">
        <v>461</v>
      </c>
      <c r="P415">
        <f t="shared" si="26"/>
        <v>7</v>
      </c>
      <c r="Q415">
        <v>8</v>
      </c>
      <c r="R415" t="s">
        <v>461</v>
      </c>
      <c r="S415">
        <f t="shared" si="27"/>
        <v>8</v>
      </c>
    </row>
    <row r="416" spans="1:19" ht="15" x14ac:dyDescent="0.25">
      <c r="A416" s="17" t="s">
        <v>488</v>
      </c>
      <c r="B416" s="15" t="s">
        <v>412</v>
      </c>
      <c r="C416" t="s">
        <v>412</v>
      </c>
      <c r="D416" s="15" t="s">
        <v>423</v>
      </c>
      <c r="E416" t="s">
        <v>454</v>
      </c>
      <c r="F416" s="15">
        <v>7</v>
      </c>
      <c r="G416" s="10">
        <v>45</v>
      </c>
      <c r="H416" s="35">
        <f t="shared" si="24"/>
        <v>7.75</v>
      </c>
      <c r="I416" s="15">
        <v>8</v>
      </c>
      <c r="J416" s="10">
        <v>45</v>
      </c>
      <c r="K416" s="35">
        <f t="shared" si="25"/>
        <v>8.75</v>
      </c>
      <c r="L416" s="37">
        <v>1</v>
      </c>
      <c r="N416">
        <v>7</v>
      </c>
      <c r="O416" t="s">
        <v>461</v>
      </c>
      <c r="P416">
        <f t="shared" si="26"/>
        <v>7</v>
      </c>
      <c r="Q416">
        <v>8</v>
      </c>
      <c r="R416" t="s">
        <v>461</v>
      </c>
      <c r="S416">
        <f t="shared" si="27"/>
        <v>8</v>
      </c>
    </row>
    <row r="417" spans="1:19" ht="15" x14ac:dyDescent="0.25">
      <c r="A417" s="17" t="s">
        <v>488</v>
      </c>
      <c r="B417" s="15" t="s">
        <v>412</v>
      </c>
      <c r="C417" t="s">
        <v>412</v>
      </c>
      <c r="D417" s="15" t="s">
        <v>423</v>
      </c>
      <c r="E417" t="s">
        <v>454</v>
      </c>
      <c r="F417" s="15">
        <v>7</v>
      </c>
      <c r="G417" s="10">
        <v>50</v>
      </c>
      <c r="H417" s="35">
        <f t="shared" si="24"/>
        <v>7.833333333333333</v>
      </c>
      <c r="I417" s="15">
        <v>8</v>
      </c>
      <c r="J417" s="10">
        <v>50</v>
      </c>
      <c r="K417" s="35">
        <f t="shared" si="25"/>
        <v>8.8333333333333339</v>
      </c>
      <c r="L417" s="37">
        <v>1</v>
      </c>
      <c r="N417">
        <v>7</v>
      </c>
      <c r="O417" t="s">
        <v>461</v>
      </c>
      <c r="P417">
        <f t="shared" si="26"/>
        <v>7</v>
      </c>
      <c r="Q417">
        <v>8</v>
      </c>
      <c r="R417" t="s">
        <v>461</v>
      </c>
      <c r="S417">
        <f t="shared" si="27"/>
        <v>8</v>
      </c>
    </row>
    <row r="418" spans="1:19" ht="15" x14ac:dyDescent="0.25">
      <c r="A418" s="17" t="s">
        <v>488</v>
      </c>
      <c r="B418" s="15" t="s">
        <v>412</v>
      </c>
      <c r="C418" t="s">
        <v>412</v>
      </c>
      <c r="D418" s="15" t="s">
        <v>423</v>
      </c>
      <c r="E418" t="s">
        <v>454</v>
      </c>
      <c r="F418" s="15">
        <v>7</v>
      </c>
      <c r="G418" s="10">
        <v>55</v>
      </c>
      <c r="H418" s="35">
        <f t="shared" si="24"/>
        <v>7.916666666666667</v>
      </c>
      <c r="I418" s="15">
        <v>8</v>
      </c>
      <c r="J418" s="10">
        <v>55</v>
      </c>
      <c r="K418" s="35">
        <f t="shared" si="25"/>
        <v>8.9166666666666661</v>
      </c>
      <c r="L418" s="37">
        <v>1</v>
      </c>
      <c r="N418">
        <v>7</v>
      </c>
      <c r="O418" t="s">
        <v>461</v>
      </c>
      <c r="P418">
        <f t="shared" si="26"/>
        <v>7</v>
      </c>
      <c r="Q418">
        <v>8</v>
      </c>
      <c r="R418" t="s">
        <v>461</v>
      </c>
      <c r="S418">
        <f t="shared" si="27"/>
        <v>8</v>
      </c>
    </row>
    <row r="419" spans="1:19" ht="15" x14ac:dyDescent="0.25">
      <c r="A419" s="17" t="s">
        <v>488</v>
      </c>
      <c r="B419" s="15" t="s">
        <v>412</v>
      </c>
      <c r="C419" t="s">
        <v>412</v>
      </c>
      <c r="D419" s="15" t="s">
        <v>423</v>
      </c>
      <c r="E419" t="s">
        <v>454</v>
      </c>
      <c r="F419" s="15">
        <v>8</v>
      </c>
      <c r="G419" s="10">
        <v>0</v>
      </c>
      <c r="H419" s="35">
        <f t="shared" si="24"/>
        <v>8</v>
      </c>
      <c r="I419" s="15">
        <v>9</v>
      </c>
      <c r="J419" s="10">
        <v>0</v>
      </c>
      <c r="K419" s="35">
        <f t="shared" si="25"/>
        <v>9</v>
      </c>
      <c r="L419" s="37">
        <v>2</v>
      </c>
      <c r="N419">
        <v>8</v>
      </c>
      <c r="O419" t="s">
        <v>461</v>
      </c>
      <c r="P419">
        <f t="shared" si="26"/>
        <v>8</v>
      </c>
      <c r="Q419">
        <v>9</v>
      </c>
      <c r="R419" t="s">
        <v>461</v>
      </c>
      <c r="S419">
        <f t="shared" si="27"/>
        <v>9</v>
      </c>
    </row>
    <row r="420" spans="1:19" ht="15" x14ac:dyDescent="0.25">
      <c r="A420" s="17" t="s">
        <v>488</v>
      </c>
      <c r="B420" s="15" t="s">
        <v>412</v>
      </c>
      <c r="C420" t="s">
        <v>412</v>
      </c>
      <c r="D420" s="15" t="s">
        <v>423</v>
      </c>
      <c r="E420" t="s">
        <v>454</v>
      </c>
      <c r="F420" s="15">
        <v>8</v>
      </c>
      <c r="G420" s="10">
        <v>5</v>
      </c>
      <c r="H420" s="35">
        <f t="shared" si="24"/>
        <v>8.0833333333333339</v>
      </c>
      <c r="I420" s="15">
        <v>9</v>
      </c>
      <c r="J420" s="10">
        <v>5</v>
      </c>
      <c r="K420" s="35">
        <f t="shared" si="25"/>
        <v>9.0833333333333339</v>
      </c>
      <c r="L420" s="37">
        <v>1</v>
      </c>
      <c r="N420">
        <v>8</v>
      </c>
      <c r="O420" t="s">
        <v>461</v>
      </c>
      <c r="P420">
        <f t="shared" si="26"/>
        <v>8</v>
      </c>
      <c r="Q420">
        <v>9</v>
      </c>
      <c r="R420" t="s">
        <v>461</v>
      </c>
      <c r="S420">
        <f t="shared" si="27"/>
        <v>9</v>
      </c>
    </row>
    <row r="421" spans="1:19" ht="15" x14ac:dyDescent="0.25">
      <c r="A421" s="17" t="s">
        <v>488</v>
      </c>
      <c r="B421" s="15" t="s">
        <v>412</v>
      </c>
      <c r="C421" t="s">
        <v>412</v>
      </c>
      <c r="D421" s="15" t="s">
        <v>423</v>
      </c>
      <c r="E421" t="s">
        <v>454</v>
      </c>
      <c r="F421" s="15">
        <v>8</v>
      </c>
      <c r="G421" s="10">
        <v>20</v>
      </c>
      <c r="H421" s="35">
        <f t="shared" si="24"/>
        <v>8.3333333333333339</v>
      </c>
      <c r="I421" s="15">
        <v>9</v>
      </c>
      <c r="J421" s="10">
        <v>20</v>
      </c>
      <c r="K421" s="35">
        <f t="shared" si="25"/>
        <v>9.3333333333333339</v>
      </c>
      <c r="L421" s="37">
        <v>1</v>
      </c>
      <c r="N421">
        <v>8</v>
      </c>
      <c r="O421" t="s">
        <v>461</v>
      </c>
      <c r="P421">
        <f t="shared" si="26"/>
        <v>8</v>
      </c>
      <c r="Q421">
        <v>9</v>
      </c>
      <c r="R421" t="s">
        <v>461</v>
      </c>
      <c r="S421">
        <f t="shared" si="27"/>
        <v>9</v>
      </c>
    </row>
    <row r="422" spans="1:19" ht="15" x14ac:dyDescent="0.25">
      <c r="A422" s="17" t="s">
        <v>488</v>
      </c>
      <c r="B422" s="15" t="s">
        <v>412</v>
      </c>
      <c r="C422" t="s">
        <v>412</v>
      </c>
      <c r="D422" s="15" t="s">
        <v>423</v>
      </c>
      <c r="E422" t="s">
        <v>454</v>
      </c>
      <c r="F422" s="15">
        <v>8</v>
      </c>
      <c r="G422" s="10">
        <v>25</v>
      </c>
      <c r="H422" s="35">
        <f t="shared" si="24"/>
        <v>8.4166666666666661</v>
      </c>
      <c r="I422" s="15">
        <v>9</v>
      </c>
      <c r="J422" s="10">
        <v>25</v>
      </c>
      <c r="K422" s="35">
        <f t="shared" si="25"/>
        <v>9.4166666666666661</v>
      </c>
      <c r="L422" s="37">
        <v>1</v>
      </c>
      <c r="N422">
        <v>8</v>
      </c>
      <c r="O422" t="s">
        <v>461</v>
      </c>
      <c r="P422">
        <f t="shared" si="26"/>
        <v>8</v>
      </c>
      <c r="Q422">
        <v>9</v>
      </c>
      <c r="R422" t="s">
        <v>461</v>
      </c>
      <c r="S422">
        <f t="shared" si="27"/>
        <v>9</v>
      </c>
    </row>
    <row r="423" spans="1:19" ht="15" x14ac:dyDescent="0.25">
      <c r="A423" s="17" t="s">
        <v>488</v>
      </c>
      <c r="B423" s="15" t="s">
        <v>412</v>
      </c>
      <c r="C423" t="s">
        <v>412</v>
      </c>
      <c r="D423" s="15" t="s">
        <v>423</v>
      </c>
      <c r="E423" t="s">
        <v>454</v>
      </c>
      <c r="F423" s="15">
        <v>8</v>
      </c>
      <c r="G423" s="10">
        <v>30</v>
      </c>
      <c r="H423" s="35">
        <f t="shared" si="24"/>
        <v>8.5</v>
      </c>
      <c r="I423" s="15">
        <v>9</v>
      </c>
      <c r="J423" s="10">
        <v>30</v>
      </c>
      <c r="K423" s="35">
        <f t="shared" si="25"/>
        <v>9.5</v>
      </c>
      <c r="L423" s="37">
        <v>1</v>
      </c>
      <c r="N423">
        <v>8</v>
      </c>
      <c r="O423" t="s">
        <v>461</v>
      </c>
      <c r="P423">
        <f t="shared" si="26"/>
        <v>8</v>
      </c>
      <c r="Q423">
        <v>9</v>
      </c>
      <c r="R423" t="s">
        <v>461</v>
      </c>
      <c r="S423">
        <f t="shared" si="27"/>
        <v>9</v>
      </c>
    </row>
    <row r="424" spans="1:19" ht="15" x14ac:dyDescent="0.25">
      <c r="A424" s="17" t="s">
        <v>488</v>
      </c>
      <c r="B424" s="15" t="s">
        <v>412</v>
      </c>
      <c r="C424" t="s">
        <v>412</v>
      </c>
      <c r="D424" s="15" t="s">
        <v>423</v>
      </c>
      <c r="E424" t="s">
        <v>454</v>
      </c>
      <c r="F424" s="15">
        <v>8</v>
      </c>
      <c r="G424" s="10">
        <v>35</v>
      </c>
      <c r="H424" s="35">
        <f t="shared" si="24"/>
        <v>8.5833333333333339</v>
      </c>
      <c r="I424" s="15">
        <v>9</v>
      </c>
      <c r="J424" s="10">
        <v>35</v>
      </c>
      <c r="K424" s="35">
        <f t="shared" si="25"/>
        <v>9.5833333333333339</v>
      </c>
      <c r="L424" s="37">
        <v>1</v>
      </c>
      <c r="N424">
        <v>8</v>
      </c>
      <c r="O424" t="s">
        <v>461</v>
      </c>
      <c r="P424">
        <f t="shared" si="26"/>
        <v>8</v>
      </c>
      <c r="Q424">
        <v>9</v>
      </c>
      <c r="R424" t="s">
        <v>461</v>
      </c>
      <c r="S424">
        <f t="shared" si="27"/>
        <v>9</v>
      </c>
    </row>
    <row r="425" spans="1:19" ht="15" x14ac:dyDescent="0.25">
      <c r="A425" s="17" t="s">
        <v>488</v>
      </c>
      <c r="B425" s="15" t="s">
        <v>412</v>
      </c>
      <c r="C425" t="s">
        <v>412</v>
      </c>
      <c r="D425" s="15" t="s">
        <v>423</v>
      </c>
      <c r="E425" t="s">
        <v>454</v>
      </c>
      <c r="F425" s="15">
        <v>8</v>
      </c>
      <c r="G425" s="10">
        <v>50</v>
      </c>
      <c r="H425" s="35">
        <f t="shared" si="24"/>
        <v>8.8333333333333339</v>
      </c>
      <c r="I425" s="15">
        <v>9</v>
      </c>
      <c r="J425" s="10">
        <v>50</v>
      </c>
      <c r="K425" s="35">
        <f t="shared" si="25"/>
        <v>9.8333333333333339</v>
      </c>
      <c r="L425" s="37">
        <v>1</v>
      </c>
      <c r="N425">
        <v>8</v>
      </c>
      <c r="O425" t="s">
        <v>461</v>
      </c>
      <c r="P425">
        <f t="shared" si="26"/>
        <v>8</v>
      </c>
      <c r="Q425">
        <v>9</v>
      </c>
      <c r="R425" t="s">
        <v>461</v>
      </c>
      <c r="S425">
        <f t="shared" si="27"/>
        <v>9</v>
      </c>
    </row>
    <row r="426" spans="1:19" ht="15" x14ac:dyDescent="0.25">
      <c r="A426" s="17" t="s">
        <v>488</v>
      </c>
      <c r="B426" s="15" t="s">
        <v>412</v>
      </c>
      <c r="C426" t="s">
        <v>412</v>
      </c>
      <c r="D426" s="15" t="s">
        <v>423</v>
      </c>
      <c r="E426" t="s">
        <v>454</v>
      </c>
      <c r="F426" s="15">
        <v>8</v>
      </c>
      <c r="G426" s="10">
        <v>55</v>
      </c>
      <c r="H426" s="35">
        <f t="shared" si="24"/>
        <v>8.9166666666666661</v>
      </c>
      <c r="I426" s="15">
        <v>9</v>
      </c>
      <c r="J426" s="10">
        <v>55</v>
      </c>
      <c r="K426" s="35">
        <f t="shared" si="25"/>
        <v>9.9166666666666661</v>
      </c>
      <c r="L426" s="37">
        <v>1</v>
      </c>
      <c r="N426">
        <v>8</v>
      </c>
      <c r="O426" t="s">
        <v>461</v>
      </c>
      <c r="P426">
        <f t="shared" si="26"/>
        <v>8</v>
      </c>
      <c r="Q426">
        <v>9</v>
      </c>
      <c r="R426" t="s">
        <v>461</v>
      </c>
      <c r="S426">
        <f t="shared" si="27"/>
        <v>9</v>
      </c>
    </row>
    <row r="427" spans="1:19" ht="15" x14ac:dyDescent="0.25">
      <c r="A427" s="17" t="s">
        <v>488</v>
      </c>
      <c r="B427" s="15" t="s">
        <v>412</v>
      </c>
      <c r="C427" t="s">
        <v>412</v>
      </c>
      <c r="D427" s="15" t="s">
        <v>424</v>
      </c>
      <c r="E427" t="s">
        <v>454</v>
      </c>
      <c r="F427" s="15">
        <v>0</v>
      </c>
      <c r="G427" s="10">
        <v>0</v>
      </c>
      <c r="H427" s="35">
        <f t="shared" si="24"/>
        <v>0</v>
      </c>
      <c r="I427" s="15">
        <v>1</v>
      </c>
      <c r="J427" s="10">
        <v>0</v>
      </c>
      <c r="K427" s="35">
        <f t="shared" si="25"/>
        <v>1</v>
      </c>
      <c r="L427" s="37">
        <v>1</v>
      </c>
      <c r="N427">
        <v>12</v>
      </c>
      <c r="O427" t="s">
        <v>461</v>
      </c>
      <c r="P427">
        <f t="shared" si="26"/>
        <v>0</v>
      </c>
      <c r="Q427">
        <v>1</v>
      </c>
      <c r="R427" t="s">
        <v>461</v>
      </c>
      <c r="S427">
        <f t="shared" si="27"/>
        <v>1</v>
      </c>
    </row>
    <row r="428" spans="1:19" ht="15" x14ac:dyDescent="0.25">
      <c r="A428" s="17" t="s">
        <v>488</v>
      </c>
      <c r="B428" s="15" t="s">
        <v>412</v>
      </c>
      <c r="C428" t="s">
        <v>412</v>
      </c>
      <c r="D428" s="15" t="s">
        <v>425</v>
      </c>
      <c r="E428" t="s">
        <v>454</v>
      </c>
      <c r="F428" s="15">
        <v>2</v>
      </c>
      <c r="G428" s="10">
        <v>55</v>
      </c>
      <c r="H428" s="35">
        <f t="shared" si="24"/>
        <v>2.9166666666666665</v>
      </c>
      <c r="I428" s="15">
        <v>3</v>
      </c>
      <c r="J428" s="10">
        <v>55</v>
      </c>
      <c r="K428" s="35">
        <f t="shared" si="25"/>
        <v>3.9166666666666665</v>
      </c>
      <c r="L428" s="37">
        <v>1</v>
      </c>
      <c r="N428">
        <v>2</v>
      </c>
      <c r="O428" t="s">
        <v>461</v>
      </c>
      <c r="P428">
        <f t="shared" si="26"/>
        <v>2</v>
      </c>
      <c r="Q428">
        <v>3</v>
      </c>
      <c r="R428" t="s">
        <v>461</v>
      </c>
      <c r="S428">
        <f t="shared" si="27"/>
        <v>3</v>
      </c>
    </row>
    <row r="429" spans="1:19" ht="15" x14ac:dyDescent="0.25">
      <c r="A429" s="17" t="s">
        <v>488</v>
      </c>
      <c r="B429" s="15" t="s">
        <v>412</v>
      </c>
      <c r="C429" t="s">
        <v>412</v>
      </c>
      <c r="D429" s="15" t="s">
        <v>426</v>
      </c>
      <c r="E429" t="s">
        <v>454</v>
      </c>
      <c r="F429" s="15">
        <v>3</v>
      </c>
      <c r="G429" s="10">
        <v>5</v>
      </c>
      <c r="H429" s="35">
        <f t="shared" si="24"/>
        <v>3.0833333333333335</v>
      </c>
      <c r="I429" s="15">
        <v>4</v>
      </c>
      <c r="J429" s="10">
        <v>5</v>
      </c>
      <c r="K429" s="35">
        <f t="shared" si="25"/>
        <v>4.083333333333333</v>
      </c>
      <c r="L429" s="37">
        <v>1</v>
      </c>
      <c r="N429">
        <v>3</v>
      </c>
      <c r="O429" t="s">
        <v>461</v>
      </c>
      <c r="P429">
        <f t="shared" si="26"/>
        <v>3</v>
      </c>
      <c r="Q429">
        <v>4</v>
      </c>
      <c r="R429" t="s">
        <v>461</v>
      </c>
      <c r="S429">
        <f t="shared" si="27"/>
        <v>4</v>
      </c>
    </row>
    <row r="430" spans="1:19" ht="15" x14ac:dyDescent="0.25">
      <c r="A430" s="17" t="s">
        <v>488</v>
      </c>
      <c r="B430" s="15" t="s">
        <v>412</v>
      </c>
      <c r="C430" t="s">
        <v>412</v>
      </c>
      <c r="D430" s="15" t="s">
        <v>426</v>
      </c>
      <c r="E430" t="s">
        <v>454</v>
      </c>
      <c r="F430" s="15">
        <v>8</v>
      </c>
      <c r="G430" s="10">
        <v>25</v>
      </c>
      <c r="H430" s="35">
        <f t="shared" si="24"/>
        <v>8.4166666666666661</v>
      </c>
      <c r="I430" s="15">
        <v>9</v>
      </c>
      <c r="J430" s="10">
        <v>25</v>
      </c>
      <c r="K430" s="35">
        <f t="shared" si="25"/>
        <v>9.4166666666666661</v>
      </c>
      <c r="L430" s="37">
        <v>229</v>
      </c>
      <c r="N430">
        <v>8</v>
      </c>
      <c r="O430" t="s">
        <v>461</v>
      </c>
      <c r="P430">
        <f t="shared" si="26"/>
        <v>8</v>
      </c>
      <c r="Q430">
        <v>9</v>
      </c>
      <c r="R430" t="s">
        <v>461</v>
      </c>
      <c r="S430">
        <f t="shared" si="27"/>
        <v>9</v>
      </c>
    </row>
    <row r="431" spans="1:19" ht="15" x14ac:dyDescent="0.25">
      <c r="A431" s="17" t="s">
        <v>488</v>
      </c>
      <c r="B431" s="15" t="s">
        <v>412</v>
      </c>
      <c r="C431" t="s">
        <v>412</v>
      </c>
      <c r="D431" s="15" t="s">
        <v>426</v>
      </c>
      <c r="E431" t="s">
        <v>454</v>
      </c>
      <c r="F431" s="15">
        <v>8</v>
      </c>
      <c r="G431" s="10">
        <v>30</v>
      </c>
      <c r="H431" s="35">
        <f t="shared" si="24"/>
        <v>8.5</v>
      </c>
      <c r="I431" s="15">
        <v>9</v>
      </c>
      <c r="J431" s="10">
        <v>30</v>
      </c>
      <c r="K431" s="35">
        <f t="shared" si="25"/>
        <v>9.5</v>
      </c>
      <c r="L431" s="37">
        <v>2</v>
      </c>
      <c r="N431">
        <v>8</v>
      </c>
      <c r="O431" t="s">
        <v>461</v>
      </c>
      <c r="P431">
        <f t="shared" si="26"/>
        <v>8</v>
      </c>
      <c r="Q431">
        <v>9</v>
      </c>
      <c r="R431" t="s">
        <v>461</v>
      </c>
      <c r="S431">
        <f t="shared" si="27"/>
        <v>9</v>
      </c>
    </row>
    <row r="432" spans="1:19" ht="15" x14ac:dyDescent="0.25">
      <c r="A432" s="17" t="s">
        <v>488</v>
      </c>
      <c r="B432" s="15" t="s">
        <v>412</v>
      </c>
      <c r="C432" t="s">
        <v>412</v>
      </c>
      <c r="D432" s="15" t="s">
        <v>426</v>
      </c>
      <c r="E432" t="s">
        <v>454</v>
      </c>
      <c r="F432" s="15">
        <v>8</v>
      </c>
      <c r="G432" s="10">
        <v>35</v>
      </c>
      <c r="H432" s="35">
        <f t="shared" si="24"/>
        <v>8.5833333333333339</v>
      </c>
      <c r="I432" s="15">
        <v>9</v>
      </c>
      <c r="J432" s="10">
        <v>35</v>
      </c>
      <c r="K432" s="35">
        <f t="shared" si="25"/>
        <v>9.5833333333333339</v>
      </c>
      <c r="L432" s="37">
        <v>1</v>
      </c>
      <c r="N432">
        <v>8</v>
      </c>
      <c r="O432" t="s">
        <v>461</v>
      </c>
      <c r="P432">
        <f t="shared" si="26"/>
        <v>8</v>
      </c>
      <c r="Q432">
        <v>9</v>
      </c>
      <c r="R432" t="s">
        <v>461</v>
      </c>
      <c r="S432">
        <f t="shared" si="27"/>
        <v>9</v>
      </c>
    </row>
    <row r="433" spans="1:19" ht="15" x14ac:dyDescent="0.25">
      <c r="A433" s="17" t="s">
        <v>488</v>
      </c>
      <c r="B433" s="15" t="s">
        <v>412</v>
      </c>
      <c r="C433" t="s">
        <v>412</v>
      </c>
      <c r="D433" s="15" t="s">
        <v>426</v>
      </c>
      <c r="E433" t="s">
        <v>454</v>
      </c>
      <c r="F433" s="15">
        <v>8</v>
      </c>
      <c r="G433" s="10">
        <v>40</v>
      </c>
      <c r="H433" s="35">
        <f t="shared" si="24"/>
        <v>8.6666666666666661</v>
      </c>
      <c r="I433" s="15">
        <v>9</v>
      </c>
      <c r="J433" s="10">
        <v>40</v>
      </c>
      <c r="K433" s="35">
        <f t="shared" si="25"/>
        <v>9.6666666666666661</v>
      </c>
      <c r="L433" s="37">
        <v>1</v>
      </c>
      <c r="N433">
        <v>8</v>
      </c>
      <c r="O433" t="s">
        <v>461</v>
      </c>
      <c r="P433">
        <f t="shared" si="26"/>
        <v>8</v>
      </c>
      <c r="Q433">
        <v>9</v>
      </c>
      <c r="R433" t="s">
        <v>461</v>
      </c>
      <c r="S433">
        <f t="shared" si="27"/>
        <v>9</v>
      </c>
    </row>
    <row r="434" spans="1:19" ht="15" x14ac:dyDescent="0.25">
      <c r="A434" s="17" t="s">
        <v>488</v>
      </c>
      <c r="B434" s="15" t="s">
        <v>412</v>
      </c>
      <c r="C434" t="s">
        <v>412</v>
      </c>
      <c r="D434" s="15" t="s">
        <v>426</v>
      </c>
      <c r="E434" t="s">
        <v>454</v>
      </c>
      <c r="F434" s="15">
        <v>8</v>
      </c>
      <c r="G434" s="10">
        <v>55</v>
      </c>
      <c r="H434" s="35">
        <f t="shared" si="24"/>
        <v>8.9166666666666661</v>
      </c>
      <c r="I434" s="15">
        <v>9</v>
      </c>
      <c r="J434" s="10">
        <v>55</v>
      </c>
      <c r="K434" s="35">
        <f t="shared" si="25"/>
        <v>9.9166666666666661</v>
      </c>
      <c r="L434" s="37">
        <v>2</v>
      </c>
      <c r="N434">
        <v>8</v>
      </c>
      <c r="O434" t="s">
        <v>461</v>
      </c>
      <c r="P434">
        <f t="shared" si="26"/>
        <v>8</v>
      </c>
      <c r="Q434">
        <v>9</v>
      </c>
      <c r="R434" t="s">
        <v>461</v>
      </c>
      <c r="S434">
        <f t="shared" si="27"/>
        <v>9</v>
      </c>
    </row>
    <row r="435" spans="1:19" ht="15" x14ac:dyDescent="0.25">
      <c r="A435" s="17" t="s">
        <v>488</v>
      </c>
      <c r="B435" s="15" t="s">
        <v>412</v>
      </c>
      <c r="C435" t="s">
        <v>412</v>
      </c>
      <c r="D435" s="15" t="s">
        <v>426</v>
      </c>
      <c r="E435" t="s">
        <v>454</v>
      </c>
      <c r="F435" s="15">
        <v>9</v>
      </c>
      <c r="G435" s="10">
        <v>5</v>
      </c>
      <c r="H435" s="35">
        <f t="shared" si="24"/>
        <v>9.0833333333333339</v>
      </c>
      <c r="I435" s="15">
        <v>10</v>
      </c>
      <c r="J435" s="10">
        <v>5</v>
      </c>
      <c r="K435" s="35">
        <f t="shared" si="25"/>
        <v>10.083333333333334</v>
      </c>
      <c r="L435" s="37">
        <v>2</v>
      </c>
      <c r="N435">
        <v>9</v>
      </c>
      <c r="O435" t="s">
        <v>461</v>
      </c>
      <c r="P435">
        <f t="shared" si="26"/>
        <v>9</v>
      </c>
      <c r="Q435">
        <v>10</v>
      </c>
      <c r="R435" t="s">
        <v>461</v>
      </c>
      <c r="S435">
        <f t="shared" si="27"/>
        <v>10</v>
      </c>
    </row>
    <row r="436" spans="1:19" ht="15" x14ac:dyDescent="0.25">
      <c r="A436" s="17" t="s">
        <v>488</v>
      </c>
      <c r="B436" s="15" t="s">
        <v>412</v>
      </c>
      <c r="C436" t="s">
        <v>412</v>
      </c>
      <c r="D436" s="15" t="s">
        <v>426</v>
      </c>
      <c r="E436" t="s">
        <v>454</v>
      </c>
      <c r="F436" s="15">
        <v>9</v>
      </c>
      <c r="G436" s="10">
        <v>15</v>
      </c>
      <c r="H436" s="35">
        <f t="shared" si="24"/>
        <v>9.25</v>
      </c>
      <c r="I436" s="15">
        <v>10</v>
      </c>
      <c r="J436" s="10">
        <v>15</v>
      </c>
      <c r="K436" s="35">
        <f t="shared" si="25"/>
        <v>10.25</v>
      </c>
      <c r="L436" s="37">
        <v>1</v>
      </c>
      <c r="N436">
        <v>9</v>
      </c>
      <c r="O436" t="s">
        <v>461</v>
      </c>
      <c r="P436">
        <f t="shared" si="26"/>
        <v>9</v>
      </c>
      <c r="Q436">
        <v>10</v>
      </c>
      <c r="R436" t="s">
        <v>461</v>
      </c>
      <c r="S436">
        <f t="shared" si="27"/>
        <v>10</v>
      </c>
    </row>
    <row r="437" spans="1:19" ht="15" x14ac:dyDescent="0.25">
      <c r="A437" s="17" t="s">
        <v>488</v>
      </c>
      <c r="B437" s="15" t="s">
        <v>412</v>
      </c>
      <c r="C437" t="s">
        <v>427</v>
      </c>
      <c r="D437" s="15" t="s">
        <v>428</v>
      </c>
      <c r="E437" t="s">
        <v>454</v>
      </c>
      <c r="F437" s="15">
        <v>0</v>
      </c>
      <c r="G437" s="10">
        <v>15</v>
      </c>
      <c r="H437" s="35">
        <f t="shared" si="24"/>
        <v>0.25</v>
      </c>
      <c r="I437" s="15">
        <v>1</v>
      </c>
      <c r="J437" s="10">
        <v>20</v>
      </c>
      <c r="K437" s="35">
        <f t="shared" si="25"/>
        <v>1.3333333333333333</v>
      </c>
      <c r="L437" s="37">
        <v>264</v>
      </c>
      <c r="N437">
        <v>12</v>
      </c>
      <c r="O437" t="s">
        <v>461</v>
      </c>
      <c r="P437">
        <f t="shared" si="26"/>
        <v>0</v>
      </c>
      <c r="Q437">
        <v>1</v>
      </c>
      <c r="R437" t="s">
        <v>461</v>
      </c>
      <c r="S437">
        <f t="shared" si="27"/>
        <v>1</v>
      </c>
    </row>
    <row r="438" spans="1:19" ht="15" x14ac:dyDescent="0.25">
      <c r="A438" s="17" t="s">
        <v>488</v>
      </c>
      <c r="B438" s="15" t="s">
        <v>412</v>
      </c>
      <c r="C438" t="s">
        <v>427</v>
      </c>
      <c r="D438" s="15" t="s">
        <v>428</v>
      </c>
      <c r="E438" t="s">
        <v>454</v>
      </c>
      <c r="F438" s="15">
        <v>0</v>
      </c>
      <c r="G438" s="10">
        <v>25</v>
      </c>
      <c r="H438" s="35">
        <f t="shared" si="24"/>
        <v>0.41666666666666669</v>
      </c>
      <c r="I438" s="15">
        <v>1</v>
      </c>
      <c r="J438" s="10">
        <v>30</v>
      </c>
      <c r="K438" s="35">
        <f t="shared" si="25"/>
        <v>1.5</v>
      </c>
      <c r="L438" s="37">
        <v>1</v>
      </c>
      <c r="N438">
        <v>12</v>
      </c>
      <c r="O438" t="s">
        <v>461</v>
      </c>
      <c r="P438">
        <f t="shared" si="26"/>
        <v>0</v>
      </c>
      <c r="Q438">
        <v>1</v>
      </c>
      <c r="R438" t="s">
        <v>461</v>
      </c>
      <c r="S438">
        <f t="shared" si="27"/>
        <v>1</v>
      </c>
    </row>
    <row r="439" spans="1:19" ht="15" x14ac:dyDescent="0.25">
      <c r="A439" s="17" t="s">
        <v>488</v>
      </c>
      <c r="B439" s="15" t="s">
        <v>412</v>
      </c>
      <c r="C439" t="s">
        <v>427</v>
      </c>
      <c r="D439" s="15" t="s">
        <v>428</v>
      </c>
      <c r="E439" t="s">
        <v>454</v>
      </c>
      <c r="F439" s="15">
        <v>0</v>
      </c>
      <c r="G439" s="10">
        <v>50</v>
      </c>
      <c r="H439" s="35">
        <f t="shared" si="24"/>
        <v>0.83333333333333337</v>
      </c>
      <c r="I439" s="15">
        <v>1</v>
      </c>
      <c r="J439" s="10">
        <v>55</v>
      </c>
      <c r="K439" s="35">
        <f t="shared" si="25"/>
        <v>1.9166666666666665</v>
      </c>
      <c r="L439" s="37">
        <v>1</v>
      </c>
      <c r="N439">
        <v>12</v>
      </c>
      <c r="O439" t="s">
        <v>461</v>
      </c>
      <c r="P439">
        <f t="shared" si="26"/>
        <v>0</v>
      </c>
      <c r="Q439">
        <v>1</v>
      </c>
      <c r="R439" t="s">
        <v>461</v>
      </c>
      <c r="S439">
        <f t="shared" si="27"/>
        <v>1</v>
      </c>
    </row>
    <row r="440" spans="1:19" ht="15" x14ac:dyDescent="0.25">
      <c r="A440" s="17" t="s">
        <v>488</v>
      </c>
      <c r="B440" s="15" t="s">
        <v>412</v>
      </c>
      <c r="C440" t="s">
        <v>427</v>
      </c>
      <c r="D440" s="15" t="s">
        <v>428</v>
      </c>
      <c r="E440" t="s">
        <v>454</v>
      </c>
      <c r="F440" s="15">
        <v>1</v>
      </c>
      <c r="G440" s="10">
        <v>5</v>
      </c>
      <c r="H440" s="35">
        <f t="shared" si="24"/>
        <v>1.0833333333333333</v>
      </c>
      <c r="I440" s="15">
        <v>2</v>
      </c>
      <c r="J440" s="10">
        <v>10</v>
      </c>
      <c r="K440" s="35">
        <f t="shared" si="25"/>
        <v>2.1666666666666665</v>
      </c>
      <c r="L440" s="37">
        <v>1</v>
      </c>
      <c r="N440">
        <v>1</v>
      </c>
      <c r="O440" t="s">
        <v>461</v>
      </c>
      <c r="P440">
        <f t="shared" si="26"/>
        <v>1</v>
      </c>
      <c r="Q440">
        <v>2</v>
      </c>
      <c r="R440" t="s">
        <v>461</v>
      </c>
      <c r="S440">
        <f t="shared" si="27"/>
        <v>2</v>
      </c>
    </row>
    <row r="441" spans="1:19" ht="15" x14ac:dyDescent="0.25">
      <c r="A441" s="17" t="s">
        <v>488</v>
      </c>
      <c r="B441" s="15" t="s">
        <v>412</v>
      </c>
      <c r="C441" t="s">
        <v>427</v>
      </c>
      <c r="D441" s="15" t="s">
        <v>428</v>
      </c>
      <c r="E441" t="s">
        <v>454</v>
      </c>
      <c r="F441" s="15">
        <v>1</v>
      </c>
      <c r="G441" s="10">
        <v>30</v>
      </c>
      <c r="H441" s="35">
        <f t="shared" si="24"/>
        <v>1.5</v>
      </c>
      <c r="I441" s="15">
        <v>2</v>
      </c>
      <c r="J441" s="10">
        <v>35</v>
      </c>
      <c r="K441" s="35">
        <f t="shared" si="25"/>
        <v>2.5833333333333335</v>
      </c>
      <c r="L441" s="37">
        <v>1</v>
      </c>
      <c r="N441">
        <v>1</v>
      </c>
      <c r="O441" t="s">
        <v>461</v>
      </c>
      <c r="P441">
        <f t="shared" si="26"/>
        <v>1</v>
      </c>
      <c r="Q441">
        <v>2</v>
      </c>
      <c r="R441" t="s">
        <v>461</v>
      </c>
      <c r="S441">
        <f t="shared" si="27"/>
        <v>2</v>
      </c>
    </row>
    <row r="442" spans="1:19" ht="15" x14ac:dyDescent="0.25">
      <c r="A442" s="17" t="s">
        <v>488</v>
      </c>
      <c r="B442" s="15" t="s">
        <v>412</v>
      </c>
      <c r="C442" t="s">
        <v>427</v>
      </c>
      <c r="D442" s="15" t="s">
        <v>429</v>
      </c>
      <c r="E442" t="s">
        <v>454</v>
      </c>
      <c r="F442" s="15">
        <v>0</v>
      </c>
      <c r="G442" s="10">
        <v>15</v>
      </c>
      <c r="H442" s="35">
        <f t="shared" si="24"/>
        <v>0.25</v>
      </c>
      <c r="I442" s="15">
        <v>1</v>
      </c>
      <c r="J442" s="10">
        <v>20</v>
      </c>
      <c r="K442" s="35">
        <f t="shared" si="25"/>
        <v>1.3333333333333333</v>
      </c>
      <c r="L442" s="37">
        <v>1</v>
      </c>
      <c r="N442">
        <v>12</v>
      </c>
      <c r="O442" t="s">
        <v>461</v>
      </c>
      <c r="P442">
        <f t="shared" si="26"/>
        <v>0</v>
      </c>
      <c r="Q442">
        <v>1</v>
      </c>
      <c r="R442" t="s">
        <v>461</v>
      </c>
      <c r="S442">
        <f t="shared" si="27"/>
        <v>1</v>
      </c>
    </row>
    <row r="443" spans="1:19" ht="15" x14ac:dyDescent="0.25">
      <c r="A443" s="17" t="s">
        <v>488</v>
      </c>
      <c r="B443" s="15" t="s">
        <v>412</v>
      </c>
      <c r="C443" t="s">
        <v>427</v>
      </c>
      <c r="D443" s="15" t="s">
        <v>429</v>
      </c>
      <c r="E443" t="s">
        <v>454</v>
      </c>
      <c r="F443" s="15">
        <v>1</v>
      </c>
      <c r="G443" s="10">
        <v>20</v>
      </c>
      <c r="H443" s="35">
        <f t="shared" si="24"/>
        <v>1.3333333333333333</v>
      </c>
      <c r="I443" s="15">
        <v>2</v>
      </c>
      <c r="J443" s="10">
        <v>25</v>
      </c>
      <c r="K443" s="35">
        <f t="shared" si="25"/>
        <v>2.4166666666666665</v>
      </c>
      <c r="L443" s="37">
        <v>212</v>
      </c>
      <c r="N443">
        <v>1</v>
      </c>
      <c r="O443" t="s">
        <v>461</v>
      </c>
      <c r="P443">
        <f t="shared" si="26"/>
        <v>1</v>
      </c>
      <c r="Q443">
        <v>2</v>
      </c>
      <c r="R443" t="s">
        <v>461</v>
      </c>
      <c r="S443">
        <f t="shared" si="27"/>
        <v>2</v>
      </c>
    </row>
    <row r="444" spans="1:19" ht="15" x14ac:dyDescent="0.25">
      <c r="A444" s="17" t="s">
        <v>488</v>
      </c>
      <c r="B444" s="15" t="s">
        <v>412</v>
      </c>
      <c r="C444" t="s">
        <v>427</v>
      </c>
      <c r="D444" s="15" t="s">
        <v>429</v>
      </c>
      <c r="E444" t="s">
        <v>454</v>
      </c>
      <c r="F444" s="15">
        <v>1</v>
      </c>
      <c r="G444" s="10">
        <v>30</v>
      </c>
      <c r="H444" s="35">
        <f t="shared" si="24"/>
        <v>1.5</v>
      </c>
      <c r="I444" s="15">
        <v>2</v>
      </c>
      <c r="J444" s="10">
        <v>35</v>
      </c>
      <c r="K444" s="35">
        <f t="shared" si="25"/>
        <v>2.5833333333333335</v>
      </c>
      <c r="L444" s="37">
        <v>1</v>
      </c>
      <c r="N444">
        <v>1</v>
      </c>
      <c r="O444" t="s">
        <v>461</v>
      </c>
      <c r="P444">
        <f t="shared" si="26"/>
        <v>1</v>
      </c>
      <c r="Q444">
        <v>2</v>
      </c>
      <c r="R444" t="s">
        <v>461</v>
      </c>
      <c r="S444">
        <f t="shared" si="27"/>
        <v>2</v>
      </c>
    </row>
    <row r="445" spans="1:19" ht="15" x14ac:dyDescent="0.25">
      <c r="A445" s="17" t="s">
        <v>488</v>
      </c>
      <c r="B445" s="15" t="s">
        <v>412</v>
      </c>
      <c r="C445" t="s">
        <v>427</v>
      </c>
      <c r="D445" s="15" t="s">
        <v>429</v>
      </c>
      <c r="E445" t="s">
        <v>454</v>
      </c>
      <c r="F445" s="15">
        <v>1</v>
      </c>
      <c r="G445" s="10">
        <v>50</v>
      </c>
      <c r="H445" s="35">
        <f t="shared" si="24"/>
        <v>1.8333333333333335</v>
      </c>
      <c r="I445" s="15">
        <v>2</v>
      </c>
      <c r="J445" s="10">
        <v>55</v>
      </c>
      <c r="K445" s="35">
        <f t="shared" si="25"/>
        <v>2.9166666666666665</v>
      </c>
      <c r="L445" s="37">
        <v>1</v>
      </c>
      <c r="N445">
        <v>1</v>
      </c>
      <c r="O445" t="s">
        <v>461</v>
      </c>
      <c r="P445">
        <f t="shared" si="26"/>
        <v>1</v>
      </c>
      <c r="Q445">
        <v>2</v>
      </c>
      <c r="R445" t="s">
        <v>461</v>
      </c>
      <c r="S445">
        <f t="shared" si="27"/>
        <v>2</v>
      </c>
    </row>
    <row r="446" spans="1:19" ht="15" x14ac:dyDescent="0.25">
      <c r="A446" s="17" t="s">
        <v>488</v>
      </c>
      <c r="B446" s="15" t="s">
        <v>412</v>
      </c>
      <c r="C446" t="s">
        <v>427</v>
      </c>
      <c r="D446" s="15" t="s">
        <v>429</v>
      </c>
      <c r="E446" t="s">
        <v>454</v>
      </c>
      <c r="F446" s="15">
        <v>2</v>
      </c>
      <c r="G446" s="10">
        <v>20</v>
      </c>
      <c r="H446" s="35">
        <f t="shared" si="24"/>
        <v>2.3333333333333335</v>
      </c>
      <c r="I446" s="15">
        <v>3</v>
      </c>
      <c r="J446" s="10">
        <v>25</v>
      </c>
      <c r="K446" s="35">
        <f t="shared" si="25"/>
        <v>3.4166666666666665</v>
      </c>
      <c r="L446" s="37">
        <v>1</v>
      </c>
      <c r="N446">
        <v>2</v>
      </c>
      <c r="O446" t="s">
        <v>461</v>
      </c>
      <c r="P446">
        <f t="shared" si="26"/>
        <v>2</v>
      </c>
      <c r="Q446">
        <v>3</v>
      </c>
      <c r="R446" t="s">
        <v>461</v>
      </c>
      <c r="S446">
        <f t="shared" si="27"/>
        <v>3</v>
      </c>
    </row>
    <row r="447" spans="1:19" ht="15" x14ac:dyDescent="0.25">
      <c r="A447" s="17" t="s">
        <v>488</v>
      </c>
      <c r="B447" s="15" t="s">
        <v>412</v>
      </c>
      <c r="C447" t="s">
        <v>427</v>
      </c>
      <c r="D447" s="15" t="s">
        <v>429</v>
      </c>
      <c r="E447" t="s">
        <v>454</v>
      </c>
      <c r="F447" s="15">
        <v>2</v>
      </c>
      <c r="G447" s="10">
        <v>50</v>
      </c>
      <c r="H447" s="35">
        <f t="shared" si="24"/>
        <v>2.8333333333333335</v>
      </c>
      <c r="I447" s="15">
        <v>3</v>
      </c>
      <c r="J447" s="10">
        <v>55</v>
      </c>
      <c r="K447" s="35">
        <f t="shared" si="25"/>
        <v>3.9166666666666665</v>
      </c>
      <c r="L447" s="37">
        <v>1</v>
      </c>
      <c r="N447">
        <v>2</v>
      </c>
      <c r="O447" t="s">
        <v>461</v>
      </c>
      <c r="P447">
        <f t="shared" si="26"/>
        <v>2</v>
      </c>
      <c r="Q447">
        <v>3</v>
      </c>
      <c r="R447" t="s">
        <v>461</v>
      </c>
      <c r="S447">
        <f t="shared" si="27"/>
        <v>3</v>
      </c>
    </row>
    <row r="448" spans="1:19" ht="15" x14ac:dyDescent="0.25">
      <c r="A448" s="17" t="s">
        <v>488</v>
      </c>
      <c r="B448" s="15" t="s">
        <v>412</v>
      </c>
      <c r="C448" t="s">
        <v>427</v>
      </c>
      <c r="D448" s="15" t="s">
        <v>429</v>
      </c>
      <c r="E448" t="s">
        <v>454</v>
      </c>
      <c r="F448" s="15">
        <v>3</v>
      </c>
      <c r="G448" s="10">
        <v>20</v>
      </c>
      <c r="H448" s="35">
        <f t="shared" si="24"/>
        <v>3.3333333333333335</v>
      </c>
      <c r="I448" s="15">
        <v>4</v>
      </c>
      <c r="J448" s="10">
        <v>25</v>
      </c>
      <c r="K448" s="35">
        <f t="shared" si="25"/>
        <v>4.416666666666667</v>
      </c>
      <c r="L448" s="37">
        <v>72</v>
      </c>
      <c r="N448">
        <v>3</v>
      </c>
      <c r="O448" t="s">
        <v>461</v>
      </c>
      <c r="P448">
        <f t="shared" si="26"/>
        <v>3</v>
      </c>
      <c r="Q448">
        <v>4</v>
      </c>
      <c r="R448" t="s">
        <v>461</v>
      </c>
      <c r="S448">
        <f t="shared" si="27"/>
        <v>4</v>
      </c>
    </row>
    <row r="449" spans="1:19" ht="15" x14ac:dyDescent="0.25">
      <c r="A449" s="17" t="s">
        <v>488</v>
      </c>
      <c r="B449" s="15" t="s">
        <v>412</v>
      </c>
      <c r="C449" t="s">
        <v>427</v>
      </c>
      <c r="D449" s="15" t="s">
        <v>429</v>
      </c>
      <c r="E449" t="s">
        <v>454</v>
      </c>
      <c r="F449" s="15">
        <v>3</v>
      </c>
      <c r="G449" s="10">
        <v>45</v>
      </c>
      <c r="H449" s="35">
        <f t="shared" si="24"/>
        <v>3.75</v>
      </c>
      <c r="I449" s="15">
        <v>4</v>
      </c>
      <c r="J449" s="10">
        <v>50</v>
      </c>
      <c r="K449" s="35">
        <f t="shared" si="25"/>
        <v>4.833333333333333</v>
      </c>
      <c r="L449" s="37">
        <v>1</v>
      </c>
      <c r="N449">
        <v>3</v>
      </c>
      <c r="O449" t="s">
        <v>461</v>
      </c>
      <c r="P449">
        <f t="shared" si="26"/>
        <v>3</v>
      </c>
      <c r="Q449">
        <v>4</v>
      </c>
      <c r="R449" t="s">
        <v>461</v>
      </c>
      <c r="S449">
        <f t="shared" si="27"/>
        <v>4</v>
      </c>
    </row>
    <row r="450" spans="1:19" ht="15" x14ac:dyDescent="0.25">
      <c r="A450" s="17" t="s">
        <v>488</v>
      </c>
      <c r="B450" s="15" t="s">
        <v>412</v>
      </c>
      <c r="C450" t="s">
        <v>427</v>
      </c>
      <c r="D450" s="15" t="s">
        <v>429</v>
      </c>
      <c r="E450" t="s">
        <v>454</v>
      </c>
      <c r="F450" s="15">
        <v>4</v>
      </c>
      <c r="G450" s="10">
        <v>0</v>
      </c>
      <c r="H450" s="35">
        <f t="shared" si="24"/>
        <v>4</v>
      </c>
      <c r="I450" s="15">
        <v>5</v>
      </c>
      <c r="J450" s="10">
        <v>5</v>
      </c>
      <c r="K450" s="35">
        <f t="shared" si="25"/>
        <v>5.083333333333333</v>
      </c>
      <c r="L450" s="37">
        <v>1</v>
      </c>
      <c r="N450">
        <v>4</v>
      </c>
      <c r="O450" t="s">
        <v>461</v>
      </c>
      <c r="P450">
        <f t="shared" si="26"/>
        <v>4</v>
      </c>
      <c r="Q450">
        <v>5</v>
      </c>
      <c r="R450" t="s">
        <v>461</v>
      </c>
      <c r="S450">
        <f t="shared" si="27"/>
        <v>5</v>
      </c>
    </row>
    <row r="451" spans="1:19" ht="15" x14ac:dyDescent="0.25">
      <c r="A451" s="17" t="s">
        <v>488</v>
      </c>
      <c r="B451" s="15" t="s">
        <v>412</v>
      </c>
      <c r="C451" t="s">
        <v>427</v>
      </c>
      <c r="D451" s="15" t="s">
        <v>429</v>
      </c>
      <c r="E451" t="s">
        <v>454</v>
      </c>
      <c r="F451" s="15">
        <v>4</v>
      </c>
      <c r="G451" s="10">
        <v>30</v>
      </c>
      <c r="H451" s="35">
        <f t="shared" si="24"/>
        <v>4.5</v>
      </c>
      <c r="I451" s="15">
        <v>5</v>
      </c>
      <c r="J451" s="10">
        <v>35</v>
      </c>
      <c r="K451" s="35">
        <f t="shared" si="25"/>
        <v>5.583333333333333</v>
      </c>
      <c r="L451" s="37">
        <v>1</v>
      </c>
      <c r="N451">
        <v>4</v>
      </c>
      <c r="O451" t="s">
        <v>461</v>
      </c>
      <c r="P451">
        <f t="shared" si="26"/>
        <v>4</v>
      </c>
      <c r="Q451">
        <v>5</v>
      </c>
      <c r="R451" t="s">
        <v>461</v>
      </c>
      <c r="S451">
        <f t="shared" si="27"/>
        <v>5</v>
      </c>
    </row>
    <row r="452" spans="1:19" ht="15" x14ac:dyDescent="0.25">
      <c r="A452" s="17" t="s">
        <v>488</v>
      </c>
      <c r="B452" s="15" t="s">
        <v>412</v>
      </c>
      <c r="C452" t="s">
        <v>427</v>
      </c>
      <c r="D452" s="15" t="s">
        <v>429</v>
      </c>
      <c r="E452" t="s">
        <v>454</v>
      </c>
      <c r="F452" s="15">
        <v>4</v>
      </c>
      <c r="G452" s="10">
        <v>40</v>
      </c>
      <c r="H452" s="35">
        <f t="shared" ref="H452:H515" si="28">F452+G452/60</f>
        <v>4.666666666666667</v>
      </c>
      <c r="I452" s="15">
        <v>5</v>
      </c>
      <c r="J452" s="10">
        <v>45</v>
      </c>
      <c r="K452" s="35">
        <f t="shared" ref="K452:K515" si="29">I452+J452/60</f>
        <v>5.75</v>
      </c>
      <c r="L452" s="37">
        <v>1</v>
      </c>
      <c r="N452">
        <v>4</v>
      </c>
      <c r="O452" t="s">
        <v>461</v>
      </c>
      <c r="P452">
        <f t="shared" ref="P452:P515" si="30">IF(AND(O452=$O$3,N452=12),0,IF(AND(O452=$O$4,N452=12),12,IF(O452=$O$3,N452,N452+12)))</f>
        <v>4</v>
      </c>
      <c r="Q452">
        <v>5</v>
      </c>
      <c r="R452" t="s">
        <v>461</v>
      </c>
      <c r="S452">
        <f t="shared" ref="S452:S515" si="31">IF(AND(R452=$O$3,Q452=12),0,IF(AND(R452=$O$4,Q452=12),12,IF(R452=$O$3,Q452,Q452+12)))</f>
        <v>5</v>
      </c>
    </row>
    <row r="453" spans="1:19" ht="15" x14ac:dyDescent="0.25">
      <c r="A453" s="17" t="s">
        <v>488</v>
      </c>
      <c r="B453" s="15" t="s">
        <v>412</v>
      </c>
      <c r="C453" t="s">
        <v>427</v>
      </c>
      <c r="D453" s="15" t="s">
        <v>429</v>
      </c>
      <c r="E453" t="s">
        <v>454</v>
      </c>
      <c r="F453" s="15">
        <v>5</v>
      </c>
      <c r="G453" s="10">
        <v>45</v>
      </c>
      <c r="H453" s="35">
        <f t="shared" si="28"/>
        <v>5.75</v>
      </c>
      <c r="I453" s="15">
        <v>6</v>
      </c>
      <c r="J453" s="10">
        <v>50</v>
      </c>
      <c r="K453" s="35">
        <f t="shared" si="29"/>
        <v>6.833333333333333</v>
      </c>
      <c r="L453" s="37">
        <v>4</v>
      </c>
      <c r="N453">
        <v>5</v>
      </c>
      <c r="O453" t="s">
        <v>461</v>
      </c>
      <c r="P453">
        <f t="shared" si="30"/>
        <v>5</v>
      </c>
      <c r="Q453">
        <v>6</v>
      </c>
      <c r="R453" t="s">
        <v>461</v>
      </c>
      <c r="S453">
        <f t="shared" si="31"/>
        <v>6</v>
      </c>
    </row>
    <row r="454" spans="1:19" ht="15" x14ac:dyDescent="0.25">
      <c r="A454" s="17" t="s">
        <v>488</v>
      </c>
      <c r="B454" s="15" t="s">
        <v>412</v>
      </c>
      <c r="C454" t="s">
        <v>427</v>
      </c>
      <c r="D454" s="15" t="s">
        <v>429</v>
      </c>
      <c r="E454" t="s">
        <v>454</v>
      </c>
      <c r="F454" s="15">
        <v>6</v>
      </c>
      <c r="G454" s="10">
        <v>35</v>
      </c>
      <c r="H454" s="35">
        <f t="shared" si="28"/>
        <v>6.583333333333333</v>
      </c>
      <c r="I454" s="15">
        <v>7</v>
      </c>
      <c r="J454" s="10">
        <v>40</v>
      </c>
      <c r="K454" s="35">
        <f t="shared" si="29"/>
        <v>7.666666666666667</v>
      </c>
      <c r="L454" s="37">
        <v>1</v>
      </c>
      <c r="N454">
        <v>6</v>
      </c>
      <c r="O454" t="s">
        <v>461</v>
      </c>
      <c r="P454">
        <f t="shared" si="30"/>
        <v>6</v>
      </c>
      <c r="Q454">
        <v>7</v>
      </c>
      <c r="R454" t="s">
        <v>461</v>
      </c>
      <c r="S454">
        <f t="shared" si="31"/>
        <v>7</v>
      </c>
    </row>
    <row r="455" spans="1:19" ht="15" x14ac:dyDescent="0.25">
      <c r="A455" s="17" t="s">
        <v>488</v>
      </c>
      <c r="B455" s="15" t="s">
        <v>412</v>
      </c>
      <c r="C455" t="s">
        <v>427</v>
      </c>
      <c r="D455" s="15" t="s">
        <v>429</v>
      </c>
      <c r="E455" t="s">
        <v>454</v>
      </c>
      <c r="F455" s="15">
        <v>7</v>
      </c>
      <c r="G455" s="10">
        <v>5</v>
      </c>
      <c r="H455" s="35">
        <f t="shared" si="28"/>
        <v>7.083333333333333</v>
      </c>
      <c r="I455" s="15">
        <v>8</v>
      </c>
      <c r="J455" s="10">
        <v>10</v>
      </c>
      <c r="K455" s="35">
        <f t="shared" si="29"/>
        <v>8.1666666666666661</v>
      </c>
      <c r="L455" s="37">
        <v>1</v>
      </c>
      <c r="N455">
        <v>7</v>
      </c>
      <c r="O455" t="s">
        <v>461</v>
      </c>
      <c r="P455">
        <f t="shared" si="30"/>
        <v>7</v>
      </c>
      <c r="Q455">
        <v>8</v>
      </c>
      <c r="R455" t="s">
        <v>461</v>
      </c>
      <c r="S455">
        <f t="shared" si="31"/>
        <v>8</v>
      </c>
    </row>
    <row r="456" spans="1:19" ht="15" x14ac:dyDescent="0.25">
      <c r="A456" s="17" t="s">
        <v>488</v>
      </c>
      <c r="B456" s="15" t="s">
        <v>412</v>
      </c>
      <c r="C456" t="s">
        <v>427</v>
      </c>
      <c r="D456" s="15" t="s">
        <v>429</v>
      </c>
      <c r="E456" t="s">
        <v>454</v>
      </c>
      <c r="F456" s="15">
        <v>7</v>
      </c>
      <c r="G456" s="10">
        <v>10</v>
      </c>
      <c r="H456" s="35">
        <f t="shared" si="28"/>
        <v>7.166666666666667</v>
      </c>
      <c r="I456" s="15">
        <v>8</v>
      </c>
      <c r="J456" s="10">
        <v>15</v>
      </c>
      <c r="K456" s="35">
        <f t="shared" si="29"/>
        <v>8.25</v>
      </c>
      <c r="L456" s="37">
        <v>1</v>
      </c>
      <c r="N456">
        <v>7</v>
      </c>
      <c r="O456" t="s">
        <v>461</v>
      </c>
      <c r="P456">
        <f t="shared" si="30"/>
        <v>7</v>
      </c>
      <c r="Q456">
        <v>8</v>
      </c>
      <c r="R456" t="s">
        <v>461</v>
      </c>
      <c r="S456">
        <f t="shared" si="31"/>
        <v>8</v>
      </c>
    </row>
    <row r="457" spans="1:19" ht="15" x14ac:dyDescent="0.25">
      <c r="A457" s="17" t="s">
        <v>488</v>
      </c>
      <c r="B457" s="15" t="s">
        <v>412</v>
      </c>
      <c r="C457" t="s">
        <v>427</v>
      </c>
      <c r="D457" s="15" t="s">
        <v>430</v>
      </c>
      <c r="E457" t="s">
        <v>454</v>
      </c>
      <c r="F457" s="15">
        <v>2</v>
      </c>
      <c r="G457" s="10">
        <v>50</v>
      </c>
      <c r="H457" s="35">
        <f t="shared" si="28"/>
        <v>2.8333333333333335</v>
      </c>
      <c r="I457" s="15">
        <v>3</v>
      </c>
      <c r="J457" s="10">
        <v>55</v>
      </c>
      <c r="K457" s="35">
        <f t="shared" si="29"/>
        <v>3.9166666666666665</v>
      </c>
      <c r="L457" s="37">
        <v>232</v>
      </c>
      <c r="N457">
        <v>2</v>
      </c>
      <c r="O457" t="s">
        <v>461</v>
      </c>
      <c r="P457">
        <f t="shared" si="30"/>
        <v>2</v>
      </c>
      <c r="Q457">
        <v>3</v>
      </c>
      <c r="R457" t="s">
        <v>461</v>
      </c>
      <c r="S457">
        <f t="shared" si="31"/>
        <v>3</v>
      </c>
    </row>
    <row r="458" spans="1:19" ht="15" x14ac:dyDescent="0.25">
      <c r="A458" s="17" t="s">
        <v>488</v>
      </c>
      <c r="B458" s="15" t="s">
        <v>412</v>
      </c>
      <c r="C458" t="s">
        <v>427</v>
      </c>
      <c r="D458" s="15" t="s">
        <v>430</v>
      </c>
      <c r="E458" t="s">
        <v>454</v>
      </c>
      <c r="F458" s="15">
        <v>3</v>
      </c>
      <c r="G458" s="10">
        <v>5</v>
      </c>
      <c r="H458" s="35">
        <f t="shared" si="28"/>
        <v>3.0833333333333335</v>
      </c>
      <c r="I458" s="15">
        <v>4</v>
      </c>
      <c r="J458" s="10">
        <v>10</v>
      </c>
      <c r="K458" s="35">
        <f t="shared" si="29"/>
        <v>4.166666666666667</v>
      </c>
      <c r="L458" s="37">
        <v>1</v>
      </c>
      <c r="N458">
        <v>3</v>
      </c>
      <c r="O458" t="s">
        <v>461</v>
      </c>
      <c r="P458">
        <f t="shared" si="30"/>
        <v>3</v>
      </c>
      <c r="Q458">
        <v>4</v>
      </c>
      <c r="R458" t="s">
        <v>461</v>
      </c>
      <c r="S458">
        <f t="shared" si="31"/>
        <v>4</v>
      </c>
    </row>
    <row r="459" spans="1:19" ht="15" x14ac:dyDescent="0.25">
      <c r="A459" s="17" t="s">
        <v>488</v>
      </c>
      <c r="B459" s="15" t="s">
        <v>412</v>
      </c>
      <c r="C459" t="s">
        <v>427</v>
      </c>
      <c r="D459" s="15" t="s">
        <v>430</v>
      </c>
      <c r="E459" t="s">
        <v>454</v>
      </c>
      <c r="F459" s="15">
        <v>3</v>
      </c>
      <c r="G459" s="10">
        <v>10</v>
      </c>
      <c r="H459" s="35">
        <f t="shared" si="28"/>
        <v>3.1666666666666665</v>
      </c>
      <c r="I459" s="15">
        <v>4</v>
      </c>
      <c r="J459" s="10">
        <v>15</v>
      </c>
      <c r="K459" s="35">
        <f t="shared" si="29"/>
        <v>4.25</v>
      </c>
      <c r="L459" s="37">
        <v>1</v>
      </c>
      <c r="N459">
        <v>3</v>
      </c>
      <c r="O459" t="s">
        <v>461</v>
      </c>
      <c r="P459">
        <f t="shared" si="30"/>
        <v>3</v>
      </c>
      <c r="Q459">
        <v>4</v>
      </c>
      <c r="R459" t="s">
        <v>461</v>
      </c>
      <c r="S459">
        <f t="shared" si="31"/>
        <v>4</v>
      </c>
    </row>
    <row r="460" spans="1:19" ht="15" x14ac:dyDescent="0.25">
      <c r="A460" s="17" t="s">
        <v>488</v>
      </c>
      <c r="B460" s="15" t="s">
        <v>412</v>
      </c>
      <c r="C460" t="s">
        <v>427</v>
      </c>
      <c r="D460" s="15" t="s">
        <v>430</v>
      </c>
      <c r="E460" t="s">
        <v>454</v>
      </c>
      <c r="F460" s="15">
        <v>3</v>
      </c>
      <c r="G460" s="10">
        <v>15</v>
      </c>
      <c r="H460" s="35">
        <f t="shared" si="28"/>
        <v>3.25</v>
      </c>
      <c r="I460" s="15">
        <v>4</v>
      </c>
      <c r="J460" s="10">
        <v>20</v>
      </c>
      <c r="K460" s="35">
        <f t="shared" si="29"/>
        <v>4.333333333333333</v>
      </c>
      <c r="L460" s="37">
        <v>1</v>
      </c>
      <c r="N460">
        <v>3</v>
      </c>
      <c r="O460" t="s">
        <v>461</v>
      </c>
      <c r="P460">
        <f t="shared" si="30"/>
        <v>3</v>
      </c>
      <c r="Q460">
        <v>4</v>
      </c>
      <c r="R460" t="s">
        <v>461</v>
      </c>
      <c r="S460">
        <f t="shared" si="31"/>
        <v>4</v>
      </c>
    </row>
    <row r="461" spans="1:19" ht="15" x14ac:dyDescent="0.25">
      <c r="A461" s="17" t="s">
        <v>488</v>
      </c>
      <c r="B461" s="15" t="s">
        <v>412</v>
      </c>
      <c r="C461" t="s">
        <v>427</v>
      </c>
      <c r="D461" s="15" t="s">
        <v>430</v>
      </c>
      <c r="E461" t="s">
        <v>454</v>
      </c>
      <c r="F461" s="15">
        <v>3</v>
      </c>
      <c r="G461" s="10">
        <v>20</v>
      </c>
      <c r="H461" s="35">
        <f t="shared" si="28"/>
        <v>3.3333333333333335</v>
      </c>
      <c r="I461" s="15">
        <v>4</v>
      </c>
      <c r="J461" s="10">
        <v>25</v>
      </c>
      <c r="K461" s="35">
        <f t="shared" si="29"/>
        <v>4.416666666666667</v>
      </c>
      <c r="L461" s="37">
        <v>2</v>
      </c>
      <c r="N461">
        <v>3</v>
      </c>
      <c r="O461" t="s">
        <v>461</v>
      </c>
      <c r="P461">
        <f t="shared" si="30"/>
        <v>3</v>
      </c>
      <c r="Q461">
        <v>4</v>
      </c>
      <c r="R461" t="s">
        <v>461</v>
      </c>
      <c r="S461">
        <f t="shared" si="31"/>
        <v>4</v>
      </c>
    </row>
    <row r="462" spans="1:19" ht="15" x14ac:dyDescent="0.25">
      <c r="A462" s="17" t="s">
        <v>488</v>
      </c>
      <c r="B462" s="15" t="s">
        <v>412</v>
      </c>
      <c r="C462" t="s">
        <v>427</v>
      </c>
      <c r="D462" s="15" t="s">
        <v>430</v>
      </c>
      <c r="E462" t="s">
        <v>454</v>
      </c>
      <c r="F462" s="15">
        <v>3</v>
      </c>
      <c r="G462" s="10">
        <v>25</v>
      </c>
      <c r="H462" s="35">
        <f t="shared" si="28"/>
        <v>3.4166666666666665</v>
      </c>
      <c r="I462" s="15">
        <v>4</v>
      </c>
      <c r="J462" s="10">
        <v>30</v>
      </c>
      <c r="K462" s="35">
        <f t="shared" si="29"/>
        <v>4.5</v>
      </c>
      <c r="L462" s="37">
        <v>1</v>
      </c>
      <c r="N462">
        <v>3</v>
      </c>
      <c r="O462" t="s">
        <v>461</v>
      </c>
      <c r="P462">
        <f t="shared" si="30"/>
        <v>3</v>
      </c>
      <c r="Q462">
        <v>4</v>
      </c>
      <c r="R462" t="s">
        <v>461</v>
      </c>
      <c r="S462">
        <f t="shared" si="31"/>
        <v>4</v>
      </c>
    </row>
    <row r="463" spans="1:19" ht="15" x14ac:dyDescent="0.25">
      <c r="A463" s="17" t="s">
        <v>488</v>
      </c>
      <c r="B463" s="15" t="s">
        <v>412</v>
      </c>
      <c r="C463" t="s">
        <v>427</v>
      </c>
      <c r="D463" s="15" t="s">
        <v>430</v>
      </c>
      <c r="E463" t="s">
        <v>454</v>
      </c>
      <c r="F463" s="15">
        <v>3</v>
      </c>
      <c r="G463" s="10">
        <v>30</v>
      </c>
      <c r="H463" s="35">
        <f t="shared" si="28"/>
        <v>3.5</v>
      </c>
      <c r="I463" s="15">
        <v>4</v>
      </c>
      <c r="J463" s="10">
        <v>35</v>
      </c>
      <c r="K463" s="35">
        <f t="shared" si="29"/>
        <v>4.583333333333333</v>
      </c>
      <c r="L463" s="37">
        <v>1</v>
      </c>
      <c r="N463">
        <v>3</v>
      </c>
      <c r="O463" t="s">
        <v>461</v>
      </c>
      <c r="P463">
        <f t="shared" si="30"/>
        <v>3</v>
      </c>
      <c r="Q463">
        <v>4</v>
      </c>
      <c r="R463" t="s">
        <v>461</v>
      </c>
      <c r="S463">
        <f t="shared" si="31"/>
        <v>4</v>
      </c>
    </row>
    <row r="464" spans="1:19" ht="15" x14ac:dyDescent="0.25">
      <c r="A464" s="17" t="s">
        <v>488</v>
      </c>
      <c r="B464" s="15" t="s">
        <v>412</v>
      </c>
      <c r="C464" t="s">
        <v>427</v>
      </c>
      <c r="D464" s="15" t="s">
        <v>430</v>
      </c>
      <c r="E464" t="s">
        <v>454</v>
      </c>
      <c r="F464" s="15">
        <v>4</v>
      </c>
      <c r="G464" s="10">
        <v>15</v>
      </c>
      <c r="H464" s="35">
        <f t="shared" si="28"/>
        <v>4.25</v>
      </c>
      <c r="I464" s="15">
        <v>5</v>
      </c>
      <c r="J464" s="10">
        <v>20</v>
      </c>
      <c r="K464" s="35">
        <f t="shared" si="29"/>
        <v>5.333333333333333</v>
      </c>
      <c r="L464" s="37">
        <v>2</v>
      </c>
      <c r="N464">
        <v>4</v>
      </c>
      <c r="O464" t="s">
        <v>461</v>
      </c>
      <c r="P464">
        <f t="shared" si="30"/>
        <v>4</v>
      </c>
      <c r="Q464">
        <v>5</v>
      </c>
      <c r="R464" t="s">
        <v>461</v>
      </c>
      <c r="S464">
        <f t="shared" si="31"/>
        <v>5</v>
      </c>
    </row>
    <row r="465" spans="1:19" ht="15" x14ac:dyDescent="0.25">
      <c r="A465" s="17" t="s">
        <v>488</v>
      </c>
      <c r="B465" s="15" t="s">
        <v>412</v>
      </c>
      <c r="C465" t="s">
        <v>427</v>
      </c>
      <c r="D465" s="15" t="s">
        <v>430</v>
      </c>
      <c r="E465" t="s">
        <v>454</v>
      </c>
      <c r="F465" s="15">
        <v>6</v>
      </c>
      <c r="G465" s="10">
        <v>25</v>
      </c>
      <c r="H465" s="35">
        <f t="shared" si="28"/>
        <v>6.416666666666667</v>
      </c>
      <c r="I465" s="15">
        <v>7</v>
      </c>
      <c r="J465" s="10">
        <v>30</v>
      </c>
      <c r="K465" s="35">
        <f t="shared" si="29"/>
        <v>7.5</v>
      </c>
      <c r="L465" s="37">
        <v>1</v>
      </c>
      <c r="N465">
        <v>6</v>
      </c>
      <c r="O465" t="s">
        <v>461</v>
      </c>
      <c r="P465">
        <f t="shared" si="30"/>
        <v>6</v>
      </c>
      <c r="Q465">
        <v>7</v>
      </c>
      <c r="R465" t="s">
        <v>461</v>
      </c>
      <c r="S465">
        <f t="shared" si="31"/>
        <v>7</v>
      </c>
    </row>
    <row r="466" spans="1:19" ht="15" x14ac:dyDescent="0.25">
      <c r="A466" s="17" t="s">
        <v>488</v>
      </c>
      <c r="B466" s="15" t="s">
        <v>412</v>
      </c>
      <c r="C466" t="s">
        <v>427</v>
      </c>
      <c r="D466" s="15" t="s">
        <v>430</v>
      </c>
      <c r="E466" t="s">
        <v>454</v>
      </c>
      <c r="F466" s="15">
        <v>9</v>
      </c>
      <c r="G466" s="10">
        <v>15</v>
      </c>
      <c r="H466" s="35">
        <f t="shared" si="28"/>
        <v>9.25</v>
      </c>
      <c r="I466" s="15">
        <v>10</v>
      </c>
      <c r="J466" s="10">
        <v>20</v>
      </c>
      <c r="K466" s="35">
        <f t="shared" si="29"/>
        <v>10.333333333333334</v>
      </c>
      <c r="L466" s="37">
        <v>86</v>
      </c>
      <c r="N466">
        <v>9</v>
      </c>
      <c r="O466" t="s">
        <v>461</v>
      </c>
      <c r="P466">
        <f t="shared" si="30"/>
        <v>9</v>
      </c>
      <c r="Q466">
        <v>10</v>
      </c>
      <c r="R466" t="s">
        <v>461</v>
      </c>
      <c r="S466">
        <f t="shared" si="31"/>
        <v>10</v>
      </c>
    </row>
    <row r="467" spans="1:19" ht="15" x14ac:dyDescent="0.25">
      <c r="A467" s="17" t="s">
        <v>488</v>
      </c>
      <c r="B467" s="15" t="s">
        <v>412</v>
      </c>
      <c r="C467" t="s">
        <v>427</v>
      </c>
      <c r="D467" s="15" t="s">
        <v>431</v>
      </c>
      <c r="E467" t="s">
        <v>454</v>
      </c>
      <c r="F467" s="15">
        <v>0</v>
      </c>
      <c r="G467" s="10">
        <v>50</v>
      </c>
      <c r="H467" s="35">
        <f t="shared" si="28"/>
        <v>0.83333333333333337</v>
      </c>
      <c r="I467" s="15">
        <v>1</v>
      </c>
      <c r="J467" s="10">
        <v>55</v>
      </c>
      <c r="K467" s="35">
        <f t="shared" si="29"/>
        <v>1.9166666666666665</v>
      </c>
      <c r="L467" s="37">
        <v>26</v>
      </c>
      <c r="N467">
        <v>12</v>
      </c>
      <c r="O467" t="s">
        <v>461</v>
      </c>
      <c r="P467">
        <f t="shared" si="30"/>
        <v>0</v>
      </c>
      <c r="Q467">
        <v>1</v>
      </c>
      <c r="R467" t="s">
        <v>461</v>
      </c>
      <c r="S467">
        <f t="shared" si="31"/>
        <v>1</v>
      </c>
    </row>
    <row r="468" spans="1:19" ht="15" x14ac:dyDescent="0.25">
      <c r="A468" s="17" t="s">
        <v>488</v>
      </c>
      <c r="B468" s="15" t="s">
        <v>412</v>
      </c>
      <c r="C468" t="s">
        <v>427</v>
      </c>
      <c r="D468" s="15" t="s">
        <v>431</v>
      </c>
      <c r="E468" t="s">
        <v>454</v>
      </c>
      <c r="F468" s="15">
        <v>1</v>
      </c>
      <c r="G468" s="10">
        <v>5</v>
      </c>
      <c r="H468" s="35">
        <f t="shared" si="28"/>
        <v>1.0833333333333333</v>
      </c>
      <c r="I468" s="15">
        <v>2</v>
      </c>
      <c r="J468" s="10">
        <v>10</v>
      </c>
      <c r="K468" s="35">
        <f t="shared" si="29"/>
        <v>2.1666666666666665</v>
      </c>
      <c r="L468" s="37">
        <v>2</v>
      </c>
      <c r="N468">
        <v>1</v>
      </c>
      <c r="O468" t="s">
        <v>461</v>
      </c>
      <c r="P468">
        <f t="shared" si="30"/>
        <v>1</v>
      </c>
      <c r="Q468">
        <v>2</v>
      </c>
      <c r="R468" t="s">
        <v>461</v>
      </c>
      <c r="S468">
        <f t="shared" si="31"/>
        <v>2</v>
      </c>
    </row>
    <row r="469" spans="1:19" ht="15" x14ac:dyDescent="0.25">
      <c r="A469" s="17" t="s">
        <v>488</v>
      </c>
      <c r="B469" s="15" t="s">
        <v>412</v>
      </c>
      <c r="C469" t="s">
        <v>427</v>
      </c>
      <c r="D469" s="15" t="s">
        <v>431</v>
      </c>
      <c r="E469" t="s">
        <v>454</v>
      </c>
      <c r="F469" s="15">
        <v>1</v>
      </c>
      <c r="G469" s="10">
        <v>20</v>
      </c>
      <c r="H469" s="35">
        <f t="shared" si="28"/>
        <v>1.3333333333333333</v>
      </c>
      <c r="I469" s="15">
        <v>2</v>
      </c>
      <c r="J469" s="10">
        <v>25</v>
      </c>
      <c r="K469" s="35">
        <f t="shared" si="29"/>
        <v>2.4166666666666665</v>
      </c>
      <c r="L469" s="37">
        <v>3</v>
      </c>
      <c r="N469">
        <v>1</v>
      </c>
      <c r="O469" t="s">
        <v>461</v>
      </c>
      <c r="P469">
        <f t="shared" si="30"/>
        <v>1</v>
      </c>
      <c r="Q469">
        <v>2</v>
      </c>
      <c r="R469" t="s">
        <v>461</v>
      </c>
      <c r="S469">
        <f t="shared" si="31"/>
        <v>2</v>
      </c>
    </row>
    <row r="470" spans="1:19" ht="15" x14ac:dyDescent="0.25">
      <c r="A470" s="17" t="s">
        <v>488</v>
      </c>
      <c r="B470" s="15" t="s">
        <v>412</v>
      </c>
      <c r="C470" t="s">
        <v>427</v>
      </c>
      <c r="D470" s="15" t="s">
        <v>431</v>
      </c>
      <c r="E470" t="s">
        <v>454</v>
      </c>
      <c r="F470" s="15">
        <v>1</v>
      </c>
      <c r="G470" s="10">
        <v>50</v>
      </c>
      <c r="H470" s="35">
        <f t="shared" si="28"/>
        <v>1.8333333333333335</v>
      </c>
      <c r="I470" s="15">
        <v>2</v>
      </c>
      <c r="J470" s="10">
        <v>55</v>
      </c>
      <c r="K470" s="35">
        <f t="shared" si="29"/>
        <v>2.9166666666666665</v>
      </c>
      <c r="L470" s="37">
        <v>1</v>
      </c>
      <c r="N470">
        <v>1</v>
      </c>
      <c r="O470" t="s">
        <v>461</v>
      </c>
      <c r="P470">
        <f t="shared" si="30"/>
        <v>1</v>
      </c>
      <c r="Q470">
        <v>2</v>
      </c>
      <c r="R470" t="s">
        <v>461</v>
      </c>
      <c r="S470">
        <f t="shared" si="31"/>
        <v>2</v>
      </c>
    </row>
    <row r="471" spans="1:19" ht="15" x14ac:dyDescent="0.25">
      <c r="A471" s="17" t="s">
        <v>488</v>
      </c>
      <c r="B471" s="15" t="s">
        <v>412</v>
      </c>
      <c r="C471" t="s">
        <v>427</v>
      </c>
      <c r="D471" s="15" t="s">
        <v>431</v>
      </c>
      <c r="E471" t="s">
        <v>454</v>
      </c>
      <c r="F471" s="15">
        <v>2</v>
      </c>
      <c r="G471" s="10">
        <v>50</v>
      </c>
      <c r="H471" s="35">
        <f t="shared" si="28"/>
        <v>2.8333333333333335</v>
      </c>
      <c r="I471" s="15">
        <v>3</v>
      </c>
      <c r="J471" s="10">
        <v>55</v>
      </c>
      <c r="K471" s="35">
        <f t="shared" si="29"/>
        <v>3.9166666666666665</v>
      </c>
      <c r="L471" s="37">
        <v>7</v>
      </c>
      <c r="N471">
        <v>2</v>
      </c>
      <c r="O471" t="s">
        <v>461</v>
      </c>
      <c r="P471">
        <f t="shared" si="30"/>
        <v>2</v>
      </c>
      <c r="Q471">
        <v>3</v>
      </c>
      <c r="R471" t="s">
        <v>461</v>
      </c>
      <c r="S471">
        <f t="shared" si="31"/>
        <v>3</v>
      </c>
    </row>
    <row r="472" spans="1:19" ht="15" x14ac:dyDescent="0.25">
      <c r="A472" s="17" t="s">
        <v>488</v>
      </c>
      <c r="B472" s="15" t="s">
        <v>412</v>
      </c>
      <c r="C472" t="s">
        <v>427</v>
      </c>
      <c r="D472" s="15" t="s">
        <v>431</v>
      </c>
      <c r="E472" t="s">
        <v>454</v>
      </c>
      <c r="F472" s="15">
        <v>3</v>
      </c>
      <c r="G472" s="10">
        <v>25</v>
      </c>
      <c r="H472" s="35">
        <f t="shared" si="28"/>
        <v>3.4166666666666665</v>
      </c>
      <c r="I472" s="15">
        <v>4</v>
      </c>
      <c r="J472" s="10">
        <v>30</v>
      </c>
      <c r="K472" s="35">
        <f t="shared" si="29"/>
        <v>4.5</v>
      </c>
      <c r="L472" s="37">
        <v>1</v>
      </c>
      <c r="N472">
        <v>3</v>
      </c>
      <c r="O472" t="s">
        <v>461</v>
      </c>
      <c r="P472">
        <f t="shared" si="30"/>
        <v>3</v>
      </c>
      <c r="Q472">
        <v>4</v>
      </c>
      <c r="R472" t="s">
        <v>461</v>
      </c>
      <c r="S472">
        <f t="shared" si="31"/>
        <v>4</v>
      </c>
    </row>
    <row r="473" spans="1:19" ht="15" x14ac:dyDescent="0.25">
      <c r="A473" s="17" t="s">
        <v>488</v>
      </c>
      <c r="B473" s="15" t="s">
        <v>412</v>
      </c>
      <c r="C473" t="s">
        <v>427</v>
      </c>
      <c r="D473" s="15" t="s">
        <v>431</v>
      </c>
      <c r="E473" t="s">
        <v>454</v>
      </c>
      <c r="F473" s="15">
        <v>4</v>
      </c>
      <c r="G473" s="10">
        <v>5</v>
      </c>
      <c r="H473" s="35">
        <f t="shared" si="28"/>
        <v>4.083333333333333</v>
      </c>
      <c r="I473" s="15">
        <v>5</v>
      </c>
      <c r="J473" s="10">
        <v>10</v>
      </c>
      <c r="K473" s="35">
        <f t="shared" si="29"/>
        <v>5.166666666666667</v>
      </c>
      <c r="L473" s="37">
        <v>2</v>
      </c>
      <c r="N473">
        <v>4</v>
      </c>
      <c r="O473" t="s">
        <v>461</v>
      </c>
      <c r="P473">
        <f t="shared" si="30"/>
        <v>4</v>
      </c>
      <c r="Q473">
        <v>5</v>
      </c>
      <c r="R473" t="s">
        <v>461</v>
      </c>
      <c r="S473">
        <f t="shared" si="31"/>
        <v>5</v>
      </c>
    </row>
    <row r="474" spans="1:19" ht="15" x14ac:dyDescent="0.25">
      <c r="A474" s="17" t="s">
        <v>488</v>
      </c>
      <c r="B474" s="15" t="s">
        <v>412</v>
      </c>
      <c r="C474" t="s">
        <v>427</v>
      </c>
      <c r="D474" s="15" t="s">
        <v>431</v>
      </c>
      <c r="E474" t="s">
        <v>454</v>
      </c>
      <c r="F474" s="15">
        <v>4</v>
      </c>
      <c r="G474" s="10">
        <v>15</v>
      </c>
      <c r="H474" s="35">
        <f t="shared" si="28"/>
        <v>4.25</v>
      </c>
      <c r="I474" s="15">
        <v>5</v>
      </c>
      <c r="J474" s="10">
        <v>20</v>
      </c>
      <c r="K474" s="35">
        <f t="shared" si="29"/>
        <v>5.333333333333333</v>
      </c>
      <c r="L474" s="37">
        <v>1</v>
      </c>
      <c r="N474">
        <v>4</v>
      </c>
      <c r="O474" t="s">
        <v>461</v>
      </c>
      <c r="P474">
        <f t="shared" si="30"/>
        <v>4</v>
      </c>
      <c r="Q474">
        <v>5</v>
      </c>
      <c r="R474" t="s">
        <v>461</v>
      </c>
      <c r="S474">
        <f t="shared" si="31"/>
        <v>5</v>
      </c>
    </row>
    <row r="475" spans="1:19" ht="15" x14ac:dyDescent="0.25">
      <c r="A475" s="17" t="s">
        <v>488</v>
      </c>
      <c r="B475" s="15" t="s">
        <v>412</v>
      </c>
      <c r="C475" t="s">
        <v>427</v>
      </c>
      <c r="D475" s="15" t="s">
        <v>431</v>
      </c>
      <c r="E475" t="s">
        <v>454</v>
      </c>
      <c r="F475" s="15">
        <v>5</v>
      </c>
      <c r="G475" s="10">
        <v>50</v>
      </c>
      <c r="H475" s="35">
        <f t="shared" si="28"/>
        <v>5.833333333333333</v>
      </c>
      <c r="I475" s="15">
        <v>6</v>
      </c>
      <c r="J475" s="10">
        <v>55</v>
      </c>
      <c r="K475" s="35">
        <f t="shared" si="29"/>
        <v>6.916666666666667</v>
      </c>
      <c r="L475" s="37">
        <v>1</v>
      </c>
      <c r="N475">
        <v>5</v>
      </c>
      <c r="O475" t="s">
        <v>461</v>
      </c>
      <c r="P475">
        <f t="shared" si="30"/>
        <v>5</v>
      </c>
      <c r="Q475">
        <v>6</v>
      </c>
      <c r="R475" t="s">
        <v>461</v>
      </c>
      <c r="S475">
        <f t="shared" si="31"/>
        <v>6</v>
      </c>
    </row>
    <row r="476" spans="1:19" ht="15" x14ac:dyDescent="0.25">
      <c r="A476" s="17" t="s">
        <v>488</v>
      </c>
      <c r="B476" s="15" t="s">
        <v>412</v>
      </c>
      <c r="C476" t="s">
        <v>427</v>
      </c>
      <c r="D476" s="15" t="s">
        <v>431</v>
      </c>
      <c r="E476" t="s">
        <v>454</v>
      </c>
      <c r="F476" s="15">
        <v>6</v>
      </c>
      <c r="G476" s="10">
        <v>50</v>
      </c>
      <c r="H476" s="35">
        <f t="shared" si="28"/>
        <v>6.833333333333333</v>
      </c>
      <c r="I476" s="15">
        <v>7</v>
      </c>
      <c r="J476" s="10">
        <v>55</v>
      </c>
      <c r="K476" s="35">
        <f t="shared" si="29"/>
        <v>7.916666666666667</v>
      </c>
      <c r="L476" s="37">
        <v>1</v>
      </c>
      <c r="N476">
        <v>6</v>
      </c>
      <c r="O476" t="s">
        <v>461</v>
      </c>
      <c r="P476">
        <f t="shared" si="30"/>
        <v>6</v>
      </c>
      <c r="Q476">
        <v>7</v>
      </c>
      <c r="R476" t="s">
        <v>461</v>
      </c>
      <c r="S476">
        <f t="shared" si="31"/>
        <v>7</v>
      </c>
    </row>
    <row r="477" spans="1:19" ht="15" x14ac:dyDescent="0.25">
      <c r="A477" s="17" t="s">
        <v>488</v>
      </c>
      <c r="B477" s="15" t="s">
        <v>412</v>
      </c>
      <c r="C477" t="s">
        <v>427</v>
      </c>
      <c r="D477" s="15" t="s">
        <v>431</v>
      </c>
      <c r="E477" t="s">
        <v>454</v>
      </c>
      <c r="F477" s="15">
        <v>7</v>
      </c>
      <c r="G477" s="10">
        <v>15</v>
      </c>
      <c r="H477" s="35">
        <f t="shared" si="28"/>
        <v>7.25</v>
      </c>
      <c r="I477" s="15">
        <v>8</v>
      </c>
      <c r="J477" s="10">
        <v>20</v>
      </c>
      <c r="K477" s="35">
        <f t="shared" si="29"/>
        <v>8.3333333333333339</v>
      </c>
      <c r="L477" s="37">
        <v>2</v>
      </c>
      <c r="N477">
        <v>7</v>
      </c>
      <c r="O477" t="s">
        <v>461</v>
      </c>
      <c r="P477">
        <f t="shared" si="30"/>
        <v>7</v>
      </c>
      <c r="Q477">
        <v>8</v>
      </c>
      <c r="R477" t="s">
        <v>461</v>
      </c>
      <c r="S477">
        <f t="shared" si="31"/>
        <v>8</v>
      </c>
    </row>
    <row r="478" spans="1:19" ht="15" x14ac:dyDescent="0.25">
      <c r="A478" s="17" t="s">
        <v>488</v>
      </c>
      <c r="B478" s="15" t="s">
        <v>412</v>
      </c>
      <c r="C478" t="s">
        <v>427</v>
      </c>
      <c r="D478" s="15" t="s">
        <v>431</v>
      </c>
      <c r="E478" t="s">
        <v>454</v>
      </c>
      <c r="F478" s="15">
        <v>7</v>
      </c>
      <c r="G478" s="10">
        <v>15</v>
      </c>
      <c r="H478" s="35">
        <f t="shared" si="28"/>
        <v>7.25</v>
      </c>
      <c r="I478" s="15">
        <v>8</v>
      </c>
      <c r="J478" s="10">
        <v>25</v>
      </c>
      <c r="K478" s="35">
        <f t="shared" si="29"/>
        <v>8.4166666666666661</v>
      </c>
      <c r="L478" s="37">
        <v>7</v>
      </c>
      <c r="N478">
        <v>7</v>
      </c>
      <c r="O478" t="s">
        <v>461</v>
      </c>
      <c r="P478">
        <f t="shared" si="30"/>
        <v>7</v>
      </c>
      <c r="Q478">
        <v>8</v>
      </c>
      <c r="R478" t="s">
        <v>461</v>
      </c>
      <c r="S478">
        <f t="shared" si="31"/>
        <v>8</v>
      </c>
    </row>
    <row r="479" spans="1:19" ht="15" x14ac:dyDescent="0.25">
      <c r="A479" s="17" t="s">
        <v>488</v>
      </c>
      <c r="B479" s="15" t="s">
        <v>412</v>
      </c>
      <c r="C479" t="s">
        <v>427</v>
      </c>
      <c r="D479" s="15" t="s">
        <v>431</v>
      </c>
      <c r="E479" t="s">
        <v>454</v>
      </c>
      <c r="F479" s="15">
        <v>7</v>
      </c>
      <c r="G479" s="10">
        <v>20</v>
      </c>
      <c r="H479" s="35">
        <f t="shared" si="28"/>
        <v>7.333333333333333</v>
      </c>
      <c r="I479" s="15">
        <v>8</v>
      </c>
      <c r="J479" s="10">
        <v>25</v>
      </c>
      <c r="K479" s="35">
        <f t="shared" si="29"/>
        <v>8.4166666666666661</v>
      </c>
      <c r="L479" s="37">
        <v>28</v>
      </c>
      <c r="N479">
        <v>7</v>
      </c>
      <c r="O479" t="s">
        <v>461</v>
      </c>
      <c r="P479">
        <f t="shared" si="30"/>
        <v>7</v>
      </c>
      <c r="Q479">
        <v>8</v>
      </c>
      <c r="R479" t="s">
        <v>461</v>
      </c>
      <c r="S479">
        <f t="shared" si="31"/>
        <v>8</v>
      </c>
    </row>
    <row r="480" spans="1:19" ht="15" x14ac:dyDescent="0.25">
      <c r="A480" s="17" t="s">
        <v>488</v>
      </c>
      <c r="B480" s="15" t="s">
        <v>412</v>
      </c>
      <c r="C480" t="s">
        <v>427</v>
      </c>
      <c r="D480" s="15" t="s">
        <v>431</v>
      </c>
      <c r="E480" t="s">
        <v>454</v>
      </c>
      <c r="F480" s="15">
        <v>7</v>
      </c>
      <c r="G480" s="10">
        <v>25</v>
      </c>
      <c r="H480" s="35">
        <f t="shared" si="28"/>
        <v>7.416666666666667</v>
      </c>
      <c r="I480" s="15">
        <v>8</v>
      </c>
      <c r="J480" s="10">
        <v>30</v>
      </c>
      <c r="K480" s="35">
        <f t="shared" si="29"/>
        <v>8.5</v>
      </c>
      <c r="L480" s="37">
        <v>1</v>
      </c>
      <c r="N480">
        <v>7</v>
      </c>
      <c r="O480" t="s">
        <v>461</v>
      </c>
      <c r="P480">
        <f t="shared" si="30"/>
        <v>7</v>
      </c>
      <c r="Q480">
        <v>8</v>
      </c>
      <c r="R480" t="s">
        <v>461</v>
      </c>
      <c r="S480">
        <f t="shared" si="31"/>
        <v>8</v>
      </c>
    </row>
    <row r="481" spans="1:19" ht="15" x14ac:dyDescent="0.25">
      <c r="A481" s="17" t="s">
        <v>488</v>
      </c>
      <c r="B481" s="15" t="s">
        <v>412</v>
      </c>
      <c r="C481" t="s">
        <v>427</v>
      </c>
      <c r="D481" s="15" t="s">
        <v>431</v>
      </c>
      <c r="E481" t="s">
        <v>454</v>
      </c>
      <c r="F481" s="15">
        <v>8</v>
      </c>
      <c r="G481" s="10">
        <v>50</v>
      </c>
      <c r="H481" s="35">
        <f t="shared" si="28"/>
        <v>8.8333333333333339</v>
      </c>
      <c r="I481" s="15">
        <v>9</v>
      </c>
      <c r="J481" s="10">
        <v>55</v>
      </c>
      <c r="K481" s="35">
        <f t="shared" si="29"/>
        <v>9.9166666666666661</v>
      </c>
      <c r="L481" s="37">
        <v>199</v>
      </c>
      <c r="N481">
        <v>8</v>
      </c>
      <c r="O481" t="s">
        <v>461</v>
      </c>
      <c r="P481">
        <f t="shared" si="30"/>
        <v>8</v>
      </c>
      <c r="Q481">
        <v>9</v>
      </c>
      <c r="R481" t="s">
        <v>461</v>
      </c>
      <c r="S481">
        <f t="shared" si="31"/>
        <v>9</v>
      </c>
    </row>
    <row r="482" spans="1:19" ht="15" x14ac:dyDescent="0.25">
      <c r="A482" s="17" t="s">
        <v>488</v>
      </c>
      <c r="B482" s="15" t="s">
        <v>412</v>
      </c>
      <c r="C482" t="s">
        <v>427</v>
      </c>
      <c r="D482" s="15" t="s">
        <v>431</v>
      </c>
      <c r="E482" t="s">
        <v>454</v>
      </c>
      <c r="F482" s="15">
        <v>8</v>
      </c>
      <c r="G482" s="10">
        <v>55</v>
      </c>
      <c r="H482" s="35">
        <f t="shared" si="28"/>
        <v>8.9166666666666661</v>
      </c>
      <c r="I482" s="15">
        <v>10</v>
      </c>
      <c r="J482" s="10">
        <v>0</v>
      </c>
      <c r="K482" s="35">
        <f t="shared" si="29"/>
        <v>10</v>
      </c>
      <c r="L482" s="37">
        <v>34</v>
      </c>
      <c r="N482">
        <v>8</v>
      </c>
      <c r="O482" t="s">
        <v>461</v>
      </c>
      <c r="P482">
        <f t="shared" si="30"/>
        <v>8</v>
      </c>
      <c r="Q482">
        <v>10</v>
      </c>
      <c r="R482" t="s">
        <v>461</v>
      </c>
      <c r="S482">
        <f t="shared" si="31"/>
        <v>10</v>
      </c>
    </row>
    <row r="483" spans="1:19" ht="15" x14ac:dyDescent="0.25">
      <c r="A483" s="17" t="s">
        <v>488</v>
      </c>
      <c r="B483" s="15" t="s">
        <v>412</v>
      </c>
      <c r="C483" t="s">
        <v>427</v>
      </c>
      <c r="D483" s="15" t="s">
        <v>431</v>
      </c>
      <c r="E483" t="s">
        <v>454</v>
      </c>
      <c r="F483" s="15">
        <v>9</v>
      </c>
      <c r="G483" s="10">
        <v>0</v>
      </c>
      <c r="H483" s="35">
        <f t="shared" si="28"/>
        <v>9</v>
      </c>
      <c r="I483" s="15">
        <v>10</v>
      </c>
      <c r="J483" s="10">
        <v>5</v>
      </c>
      <c r="K483" s="35">
        <f t="shared" si="29"/>
        <v>10.083333333333334</v>
      </c>
      <c r="L483" s="37">
        <v>29</v>
      </c>
      <c r="N483">
        <v>9</v>
      </c>
      <c r="O483" t="s">
        <v>461</v>
      </c>
      <c r="P483">
        <f t="shared" si="30"/>
        <v>9</v>
      </c>
      <c r="Q483">
        <v>10</v>
      </c>
      <c r="R483" t="s">
        <v>461</v>
      </c>
      <c r="S483">
        <f t="shared" si="31"/>
        <v>10</v>
      </c>
    </row>
    <row r="484" spans="1:19" ht="15" x14ac:dyDescent="0.25">
      <c r="A484" s="17" t="s">
        <v>488</v>
      </c>
      <c r="B484" s="15" t="s">
        <v>412</v>
      </c>
      <c r="C484" t="s">
        <v>427</v>
      </c>
      <c r="D484" s="15" t="s">
        <v>431</v>
      </c>
      <c r="E484" t="s">
        <v>454</v>
      </c>
      <c r="F484" s="15">
        <v>9</v>
      </c>
      <c r="G484" s="10">
        <v>20</v>
      </c>
      <c r="H484" s="35">
        <f t="shared" si="28"/>
        <v>9.3333333333333339</v>
      </c>
      <c r="I484" s="15">
        <v>10</v>
      </c>
      <c r="J484" s="10">
        <v>25</v>
      </c>
      <c r="K484" s="35">
        <f t="shared" si="29"/>
        <v>10.416666666666666</v>
      </c>
      <c r="L484" s="37">
        <v>1</v>
      </c>
      <c r="N484">
        <v>9</v>
      </c>
      <c r="O484" t="s">
        <v>461</v>
      </c>
      <c r="P484">
        <f t="shared" si="30"/>
        <v>9</v>
      </c>
      <c r="Q484">
        <v>10</v>
      </c>
      <c r="R484" t="s">
        <v>461</v>
      </c>
      <c r="S484">
        <f t="shared" si="31"/>
        <v>10</v>
      </c>
    </row>
    <row r="485" spans="1:19" ht="15" x14ac:dyDescent="0.25">
      <c r="A485" s="17" t="s">
        <v>488</v>
      </c>
      <c r="B485" s="15" t="s">
        <v>412</v>
      </c>
      <c r="C485" t="s">
        <v>427</v>
      </c>
      <c r="D485" s="15" t="s">
        <v>431</v>
      </c>
      <c r="E485" t="s">
        <v>454</v>
      </c>
      <c r="F485" s="15">
        <v>9</v>
      </c>
      <c r="G485" s="10">
        <v>30</v>
      </c>
      <c r="H485" s="35">
        <f t="shared" si="28"/>
        <v>9.5</v>
      </c>
      <c r="I485" s="15">
        <v>10</v>
      </c>
      <c r="J485" s="10">
        <v>35</v>
      </c>
      <c r="K485" s="35">
        <f t="shared" si="29"/>
        <v>10.583333333333334</v>
      </c>
      <c r="L485" s="37">
        <v>1</v>
      </c>
      <c r="N485">
        <v>9</v>
      </c>
      <c r="O485" t="s">
        <v>461</v>
      </c>
      <c r="P485">
        <f t="shared" si="30"/>
        <v>9</v>
      </c>
      <c r="Q485">
        <v>10</v>
      </c>
      <c r="R485" t="s">
        <v>461</v>
      </c>
      <c r="S485">
        <f t="shared" si="31"/>
        <v>10</v>
      </c>
    </row>
    <row r="486" spans="1:19" ht="15" x14ac:dyDescent="0.25">
      <c r="A486" s="17" t="s">
        <v>488</v>
      </c>
      <c r="B486" s="15" t="s">
        <v>412</v>
      </c>
      <c r="C486" t="s">
        <v>427</v>
      </c>
      <c r="D486" s="15" t="s">
        <v>431</v>
      </c>
      <c r="E486" t="s">
        <v>454</v>
      </c>
      <c r="F486" s="15">
        <v>9</v>
      </c>
      <c r="G486" s="10">
        <v>40</v>
      </c>
      <c r="H486" s="35">
        <f t="shared" si="28"/>
        <v>9.6666666666666661</v>
      </c>
      <c r="I486" s="15">
        <v>10</v>
      </c>
      <c r="J486" s="10">
        <v>45</v>
      </c>
      <c r="K486" s="35">
        <f t="shared" si="29"/>
        <v>10.75</v>
      </c>
      <c r="L486" s="37">
        <v>2</v>
      </c>
      <c r="N486">
        <v>9</v>
      </c>
      <c r="O486" t="s">
        <v>461</v>
      </c>
      <c r="P486">
        <f t="shared" si="30"/>
        <v>9</v>
      </c>
      <c r="Q486">
        <v>10</v>
      </c>
      <c r="R486" t="s">
        <v>461</v>
      </c>
      <c r="S486">
        <f t="shared" si="31"/>
        <v>10</v>
      </c>
    </row>
    <row r="487" spans="1:19" ht="15" x14ac:dyDescent="0.25">
      <c r="A487" s="17" t="s">
        <v>488</v>
      </c>
      <c r="B487" s="15" t="s">
        <v>412</v>
      </c>
      <c r="C487" t="s">
        <v>427</v>
      </c>
      <c r="D487" s="15" t="s">
        <v>431</v>
      </c>
      <c r="E487" t="s">
        <v>454</v>
      </c>
      <c r="F487" s="15">
        <v>9</v>
      </c>
      <c r="G487" s="10">
        <v>45</v>
      </c>
      <c r="H487" s="35">
        <f t="shared" si="28"/>
        <v>9.75</v>
      </c>
      <c r="I487" s="15">
        <v>10</v>
      </c>
      <c r="J487" s="10">
        <v>50</v>
      </c>
      <c r="K487" s="35">
        <f t="shared" si="29"/>
        <v>10.833333333333334</v>
      </c>
      <c r="L487" s="37">
        <v>1</v>
      </c>
      <c r="N487">
        <v>9</v>
      </c>
      <c r="O487" t="s">
        <v>461</v>
      </c>
      <c r="P487">
        <f t="shared" si="30"/>
        <v>9</v>
      </c>
      <c r="Q487">
        <v>10</v>
      </c>
      <c r="R487" t="s">
        <v>461</v>
      </c>
      <c r="S487">
        <f t="shared" si="31"/>
        <v>10</v>
      </c>
    </row>
    <row r="488" spans="1:19" ht="15" x14ac:dyDescent="0.25">
      <c r="A488" s="17" t="s">
        <v>488</v>
      </c>
      <c r="B488" s="15" t="s">
        <v>412</v>
      </c>
      <c r="C488" t="s">
        <v>427</v>
      </c>
      <c r="D488" s="15" t="s">
        <v>431</v>
      </c>
      <c r="E488" t="s">
        <v>454</v>
      </c>
      <c r="F488" s="15">
        <v>9</v>
      </c>
      <c r="G488" s="10">
        <v>50</v>
      </c>
      <c r="H488" s="35">
        <f t="shared" si="28"/>
        <v>9.8333333333333339</v>
      </c>
      <c r="I488" s="15">
        <v>10</v>
      </c>
      <c r="J488" s="10">
        <v>55</v>
      </c>
      <c r="K488" s="35">
        <f t="shared" si="29"/>
        <v>10.916666666666666</v>
      </c>
      <c r="L488" s="37">
        <v>2</v>
      </c>
      <c r="N488">
        <v>9</v>
      </c>
      <c r="O488" t="s">
        <v>461</v>
      </c>
      <c r="P488">
        <f t="shared" si="30"/>
        <v>9</v>
      </c>
      <c r="Q488">
        <v>10</v>
      </c>
      <c r="R488" t="s">
        <v>461</v>
      </c>
      <c r="S488">
        <f t="shared" si="31"/>
        <v>10</v>
      </c>
    </row>
    <row r="489" spans="1:19" ht="15" x14ac:dyDescent="0.25">
      <c r="A489" s="17" t="s">
        <v>488</v>
      </c>
      <c r="B489" s="15" t="s">
        <v>412</v>
      </c>
      <c r="C489" t="s">
        <v>427</v>
      </c>
      <c r="D489" s="15" t="s">
        <v>431</v>
      </c>
      <c r="E489" t="s">
        <v>454</v>
      </c>
      <c r="F489" s="15">
        <v>10</v>
      </c>
      <c r="G489" s="10">
        <v>5</v>
      </c>
      <c r="H489" s="35">
        <f t="shared" si="28"/>
        <v>10.083333333333334</v>
      </c>
      <c r="I489" s="15">
        <v>11</v>
      </c>
      <c r="J489" s="10">
        <v>10</v>
      </c>
      <c r="K489" s="35">
        <f t="shared" si="29"/>
        <v>11.166666666666666</v>
      </c>
      <c r="L489" s="37">
        <v>1</v>
      </c>
      <c r="N489">
        <v>10</v>
      </c>
      <c r="O489" t="s">
        <v>461</v>
      </c>
      <c r="P489">
        <f t="shared" si="30"/>
        <v>10</v>
      </c>
      <c r="Q489">
        <v>11</v>
      </c>
      <c r="R489" t="s">
        <v>461</v>
      </c>
      <c r="S489">
        <f t="shared" si="31"/>
        <v>11</v>
      </c>
    </row>
    <row r="490" spans="1:19" ht="15" x14ac:dyDescent="0.25">
      <c r="A490" s="17" t="s">
        <v>488</v>
      </c>
      <c r="B490" s="15" t="s">
        <v>412</v>
      </c>
      <c r="C490" t="s">
        <v>427</v>
      </c>
      <c r="D490" s="15" t="s">
        <v>431</v>
      </c>
      <c r="E490" t="s">
        <v>454</v>
      </c>
      <c r="F490" s="15">
        <v>10</v>
      </c>
      <c r="G490" s="10">
        <v>15</v>
      </c>
      <c r="H490" s="35">
        <f t="shared" si="28"/>
        <v>10.25</v>
      </c>
      <c r="I490" s="15">
        <v>11</v>
      </c>
      <c r="J490" s="10">
        <v>20</v>
      </c>
      <c r="K490" s="35">
        <f t="shared" si="29"/>
        <v>11.333333333333334</v>
      </c>
      <c r="L490" s="37">
        <v>1</v>
      </c>
      <c r="N490">
        <v>10</v>
      </c>
      <c r="O490" t="s">
        <v>461</v>
      </c>
      <c r="P490">
        <f t="shared" si="30"/>
        <v>10</v>
      </c>
      <c r="Q490">
        <v>11</v>
      </c>
      <c r="R490" t="s">
        <v>461</v>
      </c>
      <c r="S490">
        <f t="shared" si="31"/>
        <v>11</v>
      </c>
    </row>
    <row r="491" spans="1:19" ht="15" x14ac:dyDescent="0.25">
      <c r="A491" s="17" t="s">
        <v>488</v>
      </c>
      <c r="B491" s="15" t="s">
        <v>412</v>
      </c>
      <c r="C491" t="s">
        <v>427</v>
      </c>
      <c r="D491" s="15" t="s">
        <v>432</v>
      </c>
      <c r="E491" t="s">
        <v>454</v>
      </c>
      <c r="F491" s="15">
        <v>3</v>
      </c>
      <c r="G491" s="10">
        <v>30</v>
      </c>
      <c r="H491" s="35">
        <f t="shared" si="28"/>
        <v>3.5</v>
      </c>
      <c r="I491" s="15">
        <v>4</v>
      </c>
      <c r="J491" s="10">
        <v>35</v>
      </c>
      <c r="K491" s="35">
        <f t="shared" si="29"/>
        <v>4.583333333333333</v>
      </c>
      <c r="L491" s="37">
        <v>1</v>
      </c>
      <c r="N491">
        <v>3</v>
      </c>
      <c r="O491" t="s">
        <v>461</v>
      </c>
      <c r="P491">
        <f t="shared" si="30"/>
        <v>3</v>
      </c>
      <c r="Q491">
        <v>4</v>
      </c>
      <c r="R491" t="s">
        <v>461</v>
      </c>
      <c r="S491">
        <f t="shared" si="31"/>
        <v>4</v>
      </c>
    </row>
    <row r="492" spans="1:19" ht="15" x14ac:dyDescent="0.25">
      <c r="A492" s="17" t="s">
        <v>488</v>
      </c>
      <c r="B492" s="15" t="s">
        <v>412</v>
      </c>
      <c r="C492" t="s">
        <v>427</v>
      </c>
      <c r="D492" s="15" t="s">
        <v>432</v>
      </c>
      <c r="E492" t="s">
        <v>454</v>
      </c>
      <c r="F492" s="15">
        <v>3</v>
      </c>
      <c r="G492" s="10">
        <v>50</v>
      </c>
      <c r="H492" s="35">
        <f t="shared" si="28"/>
        <v>3.8333333333333335</v>
      </c>
      <c r="I492" s="15">
        <v>4</v>
      </c>
      <c r="J492" s="10">
        <v>55</v>
      </c>
      <c r="K492" s="35">
        <f t="shared" si="29"/>
        <v>4.916666666666667</v>
      </c>
      <c r="L492" s="37">
        <v>183</v>
      </c>
      <c r="N492">
        <v>3</v>
      </c>
      <c r="O492" t="s">
        <v>461</v>
      </c>
      <c r="P492">
        <f t="shared" si="30"/>
        <v>3</v>
      </c>
      <c r="Q492">
        <v>4</v>
      </c>
      <c r="R492" t="s">
        <v>461</v>
      </c>
      <c r="S492">
        <f t="shared" si="31"/>
        <v>4</v>
      </c>
    </row>
    <row r="493" spans="1:19" ht="15" x14ac:dyDescent="0.25">
      <c r="A493" s="17" t="s">
        <v>488</v>
      </c>
      <c r="B493" s="15" t="s">
        <v>412</v>
      </c>
      <c r="C493" t="s">
        <v>427</v>
      </c>
      <c r="D493" s="15" t="s">
        <v>432</v>
      </c>
      <c r="E493" t="s">
        <v>454</v>
      </c>
      <c r="F493" s="15">
        <v>3</v>
      </c>
      <c r="G493" s="10">
        <v>55</v>
      </c>
      <c r="H493" s="35">
        <f t="shared" si="28"/>
        <v>3.9166666666666665</v>
      </c>
      <c r="I493" s="15">
        <v>5</v>
      </c>
      <c r="J493" s="10">
        <v>0</v>
      </c>
      <c r="K493" s="35">
        <f t="shared" si="29"/>
        <v>5</v>
      </c>
      <c r="L493" s="37">
        <v>53</v>
      </c>
      <c r="N493">
        <v>3</v>
      </c>
      <c r="O493" t="s">
        <v>461</v>
      </c>
      <c r="P493">
        <f t="shared" si="30"/>
        <v>3</v>
      </c>
      <c r="Q493">
        <v>5</v>
      </c>
      <c r="R493" t="s">
        <v>461</v>
      </c>
      <c r="S493">
        <f t="shared" si="31"/>
        <v>5</v>
      </c>
    </row>
    <row r="494" spans="1:19" ht="15" x14ac:dyDescent="0.25">
      <c r="A494" s="17" t="s">
        <v>488</v>
      </c>
      <c r="B494" s="15" t="s">
        <v>412</v>
      </c>
      <c r="C494" t="s">
        <v>427</v>
      </c>
      <c r="D494" s="15" t="s">
        <v>432</v>
      </c>
      <c r="E494" t="s">
        <v>454</v>
      </c>
      <c r="F494" s="15">
        <v>4</v>
      </c>
      <c r="G494" s="10">
        <v>25</v>
      </c>
      <c r="H494" s="35">
        <f t="shared" si="28"/>
        <v>4.416666666666667</v>
      </c>
      <c r="I494" s="15">
        <v>5</v>
      </c>
      <c r="J494" s="10">
        <v>30</v>
      </c>
      <c r="K494" s="35">
        <f t="shared" si="29"/>
        <v>5.5</v>
      </c>
      <c r="L494" s="37">
        <v>1</v>
      </c>
      <c r="N494">
        <v>4</v>
      </c>
      <c r="O494" t="s">
        <v>461</v>
      </c>
      <c r="P494">
        <f t="shared" si="30"/>
        <v>4</v>
      </c>
      <c r="Q494">
        <v>5</v>
      </c>
      <c r="R494" t="s">
        <v>461</v>
      </c>
      <c r="S494">
        <f t="shared" si="31"/>
        <v>5</v>
      </c>
    </row>
    <row r="495" spans="1:19" ht="15" x14ac:dyDescent="0.25">
      <c r="A495" s="17" t="s">
        <v>488</v>
      </c>
      <c r="B495" s="15" t="s">
        <v>412</v>
      </c>
      <c r="C495" t="s">
        <v>427</v>
      </c>
      <c r="D495" s="15" t="s">
        <v>432</v>
      </c>
      <c r="E495" t="s">
        <v>454</v>
      </c>
      <c r="F495" s="15">
        <v>5</v>
      </c>
      <c r="G495" s="10">
        <v>5</v>
      </c>
      <c r="H495" s="35">
        <f t="shared" si="28"/>
        <v>5.083333333333333</v>
      </c>
      <c r="I495" s="15">
        <v>6</v>
      </c>
      <c r="J495" s="10">
        <v>10</v>
      </c>
      <c r="K495" s="35">
        <f t="shared" si="29"/>
        <v>6.166666666666667</v>
      </c>
      <c r="L495" s="37">
        <v>1</v>
      </c>
      <c r="N495">
        <v>5</v>
      </c>
      <c r="O495" t="s">
        <v>461</v>
      </c>
      <c r="P495">
        <f t="shared" si="30"/>
        <v>5</v>
      </c>
      <c r="Q495">
        <v>6</v>
      </c>
      <c r="R495" t="s">
        <v>461</v>
      </c>
      <c r="S495">
        <f t="shared" si="31"/>
        <v>6</v>
      </c>
    </row>
    <row r="496" spans="1:19" ht="15" x14ac:dyDescent="0.25">
      <c r="A496" s="17" t="s">
        <v>488</v>
      </c>
      <c r="B496" s="15" t="s">
        <v>412</v>
      </c>
      <c r="C496" t="s">
        <v>427</v>
      </c>
      <c r="D496" s="15" t="s">
        <v>432</v>
      </c>
      <c r="E496" t="s">
        <v>454</v>
      </c>
      <c r="F496" s="15">
        <v>5</v>
      </c>
      <c r="G496" s="10">
        <v>15</v>
      </c>
      <c r="H496" s="35">
        <f t="shared" si="28"/>
        <v>5.25</v>
      </c>
      <c r="I496" s="15">
        <v>6</v>
      </c>
      <c r="J496" s="10">
        <v>20</v>
      </c>
      <c r="K496" s="35">
        <f t="shared" si="29"/>
        <v>6.333333333333333</v>
      </c>
      <c r="L496" s="37">
        <v>1</v>
      </c>
      <c r="N496">
        <v>5</v>
      </c>
      <c r="O496" t="s">
        <v>461</v>
      </c>
      <c r="P496">
        <f t="shared" si="30"/>
        <v>5</v>
      </c>
      <c r="Q496">
        <v>6</v>
      </c>
      <c r="R496" t="s">
        <v>461</v>
      </c>
      <c r="S496">
        <f t="shared" si="31"/>
        <v>6</v>
      </c>
    </row>
    <row r="497" spans="1:19" ht="15" x14ac:dyDescent="0.25">
      <c r="A497" s="17" t="s">
        <v>488</v>
      </c>
      <c r="B497" s="15" t="s">
        <v>412</v>
      </c>
      <c r="C497" t="s">
        <v>427</v>
      </c>
      <c r="D497" s="15" t="s">
        <v>432</v>
      </c>
      <c r="E497" t="s">
        <v>454</v>
      </c>
      <c r="F497" s="15">
        <v>6</v>
      </c>
      <c r="G497" s="10">
        <v>10</v>
      </c>
      <c r="H497" s="35">
        <f t="shared" si="28"/>
        <v>6.166666666666667</v>
      </c>
      <c r="I497" s="15">
        <v>7</v>
      </c>
      <c r="J497" s="10">
        <v>15</v>
      </c>
      <c r="K497" s="35">
        <f t="shared" si="29"/>
        <v>7.25</v>
      </c>
      <c r="L497" s="37">
        <v>1</v>
      </c>
      <c r="N497">
        <v>6</v>
      </c>
      <c r="O497" t="s">
        <v>461</v>
      </c>
      <c r="P497">
        <f t="shared" si="30"/>
        <v>6</v>
      </c>
      <c r="Q497">
        <v>7</v>
      </c>
      <c r="R497" t="s">
        <v>461</v>
      </c>
      <c r="S497">
        <f t="shared" si="31"/>
        <v>7</v>
      </c>
    </row>
    <row r="498" spans="1:19" ht="15" x14ac:dyDescent="0.25">
      <c r="A498" s="17" t="s">
        <v>488</v>
      </c>
      <c r="B498" s="15" t="s">
        <v>412</v>
      </c>
      <c r="C498" t="s">
        <v>427</v>
      </c>
      <c r="D498" s="15" t="s">
        <v>432</v>
      </c>
      <c r="E498" t="s">
        <v>454</v>
      </c>
      <c r="F498" s="15">
        <v>6</v>
      </c>
      <c r="G498" s="10">
        <v>25</v>
      </c>
      <c r="H498" s="35">
        <f t="shared" si="28"/>
        <v>6.416666666666667</v>
      </c>
      <c r="I498" s="15">
        <v>7</v>
      </c>
      <c r="J498" s="10">
        <v>30</v>
      </c>
      <c r="K498" s="35">
        <f t="shared" si="29"/>
        <v>7.5</v>
      </c>
      <c r="L498" s="37">
        <v>1</v>
      </c>
      <c r="N498">
        <v>6</v>
      </c>
      <c r="O498" t="s">
        <v>461</v>
      </c>
      <c r="P498">
        <f t="shared" si="30"/>
        <v>6</v>
      </c>
      <c r="Q498">
        <v>7</v>
      </c>
      <c r="R498" t="s">
        <v>461</v>
      </c>
      <c r="S498">
        <f t="shared" si="31"/>
        <v>7</v>
      </c>
    </row>
    <row r="499" spans="1:19" ht="15" x14ac:dyDescent="0.25">
      <c r="A499" s="17" t="s">
        <v>488</v>
      </c>
      <c r="B499" s="15" t="s">
        <v>412</v>
      </c>
      <c r="C499" t="s">
        <v>427</v>
      </c>
      <c r="D499" s="15" t="s">
        <v>432</v>
      </c>
      <c r="E499" t="s">
        <v>454</v>
      </c>
      <c r="F499" s="15">
        <v>6</v>
      </c>
      <c r="G499" s="10">
        <v>35</v>
      </c>
      <c r="H499" s="35">
        <f t="shared" si="28"/>
        <v>6.583333333333333</v>
      </c>
      <c r="I499" s="15">
        <v>7</v>
      </c>
      <c r="J499" s="10">
        <v>40</v>
      </c>
      <c r="K499" s="35">
        <f t="shared" si="29"/>
        <v>7.666666666666667</v>
      </c>
      <c r="L499" s="37">
        <v>77</v>
      </c>
      <c r="N499">
        <v>6</v>
      </c>
      <c r="O499" t="s">
        <v>461</v>
      </c>
      <c r="P499">
        <f t="shared" si="30"/>
        <v>6</v>
      </c>
      <c r="Q499">
        <v>7</v>
      </c>
      <c r="R499" t="s">
        <v>461</v>
      </c>
      <c r="S499">
        <f t="shared" si="31"/>
        <v>7</v>
      </c>
    </row>
    <row r="500" spans="1:19" ht="15" x14ac:dyDescent="0.25">
      <c r="A500" s="17" t="s">
        <v>488</v>
      </c>
      <c r="B500" s="15" t="s">
        <v>412</v>
      </c>
      <c r="C500" t="s">
        <v>427</v>
      </c>
      <c r="D500" s="15" t="s">
        <v>432</v>
      </c>
      <c r="E500" t="s">
        <v>454</v>
      </c>
      <c r="F500" s="15">
        <v>6</v>
      </c>
      <c r="G500" s="10">
        <v>45</v>
      </c>
      <c r="H500" s="35">
        <f t="shared" si="28"/>
        <v>6.75</v>
      </c>
      <c r="I500" s="15">
        <v>7</v>
      </c>
      <c r="J500" s="10">
        <v>50</v>
      </c>
      <c r="K500" s="35">
        <f t="shared" si="29"/>
        <v>7.833333333333333</v>
      </c>
      <c r="L500" s="37">
        <v>1</v>
      </c>
      <c r="N500">
        <v>6</v>
      </c>
      <c r="O500" t="s">
        <v>461</v>
      </c>
      <c r="P500">
        <f t="shared" si="30"/>
        <v>6</v>
      </c>
      <c r="Q500">
        <v>7</v>
      </c>
      <c r="R500" t="s">
        <v>461</v>
      </c>
      <c r="S500">
        <f t="shared" si="31"/>
        <v>7</v>
      </c>
    </row>
    <row r="501" spans="1:19" ht="15" x14ac:dyDescent="0.25">
      <c r="A501" s="17" t="s">
        <v>488</v>
      </c>
      <c r="B501" s="15" t="s">
        <v>412</v>
      </c>
      <c r="C501" t="s">
        <v>427</v>
      </c>
      <c r="D501" s="15" t="s">
        <v>432</v>
      </c>
      <c r="E501" t="s">
        <v>454</v>
      </c>
      <c r="F501" s="15">
        <v>7</v>
      </c>
      <c r="G501" s="10">
        <v>0</v>
      </c>
      <c r="H501" s="35">
        <f t="shared" si="28"/>
        <v>7</v>
      </c>
      <c r="I501" s="15">
        <v>8</v>
      </c>
      <c r="J501" s="10">
        <v>5</v>
      </c>
      <c r="K501" s="35">
        <f t="shared" si="29"/>
        <v>8.0833333333333339</v>
      </c>
      <c r="L501" s="37">
        <v>1</v>
      </c>
      <c r="N501">
        <v>7</v>
      </c>
      <c r="O501" t="s">
        <v>461</v>
      </c>
      <c r="P501">
        <f t="shared" si="30"/>
        <v>7</v>
      </c>
      <c r="Q501">
        <v>8</v>
      </c>
      <c r="R501" t="s">
        <v>461</v>
      </c>
      <c r="S501">
        <f t="shared" si="31"/>
        <v>8</v>
      </c>
    </row>
    <row r="502" spans="1:19" ht="15" x14ac:dyDescent="0.25">
      <c r="A502" s="17" t="s">
        <v>488</v>
      </c>
      <c r="B502" s="15" t="s">
        <v>412</v>
      </c>
      <c r="C502" t="s">
        <v>427</v>
      </c>
      <c r="D502" s="15" t="s">
        <v>432</v>
      </c>
      <c r="E502" t="s">
        <v>454</v>
      </c>
      <c r="F502" s="15">
        <v>7</v>
      </c>
      <c r="G502" s="10">
        <v>20</v>
      </c>
      <c r="H502" s="35">
        <f t="shared" si="28"/>
        <v>7.333333333333333</v>
      </c>
      <c r="I502" s="15">
        <v>8</v>
      </c>
      <c r="J502" s="10">
        <v>25</v>
      </c>
      <c r="K502" s="35">
        <f t="shared" si="29"/>
        <v>8.4166666666666661</v>
      </c>
      <c r="L502" s="37">
        <v>1</v>
      </c>
      <c r="N502">
        <v>7</v>
      </c>
      <c r="O502" t="s">
        <v>461</v>
      </c>
      <c r="P502">
        <f t="shared" si="30"/>
        <v>7</v>
      </c>
      <c r="Q502">
        <v>8</v>
      </c>
      <c r="R502" t="s">
        <v>461</v>
      </c>
      <c r="S502">
        <f t="shared" si="31"/>
        <v>8</v>
      </c>
    </row>
    <row r="503" spans="1:19" ht="15" x14ac:dyDescent="0.25">
      <c r="A503" s="17" t="s">
        <v>488</v>
      </c>
      <c r="B503" s="15" t="s">
        <v>412</v>
      </c>
      <c r="C503" t="s">
        <v>427</v>
      </c>
      <c r="D503" s="15" t="s">
        <v>432</v>
      </c>
      <c r="E503" t="s">
        <v>454</v>
      </c>
      <c r="F503" s="15">
        <v>7</v>
      </c>
      <c r="G503" s="10">
        <v>30</v>
      </c>
      <c r="H503" s="35">
        <f t="shared" si="28"/>
        <v>7.5</v>
      </c>
      <c r="I503" s="15">
        <v>8</v>
      </c>
      <c r="J503" s="10">
        <v>35</v>
      </c>
      <c r="K503" s="35">
        <f t="shared" si="29"/>
        <v>8.5833333333333339</v>
      </c>
      <c r="L503" s="37">
        <v>1</v>
      </c>
      <c r="N503">
        <v>7</v>
      </c>
      <c r="O503" t="s">
        <v>461</v>
      </c>
      <c r="P503">
        <f t="shared" si="30"/>
        <v>7</v>
      </c>
      <c r="Q503">
        <v>8</v>
      </c>
      <c r="R503" t="s">
        <v>461</v>
      </c>
      <c r="S503">
        <f t="shared" si="31"/>
        <v>8</v>
      </c>
    </row>
    <row r="504" spans="1:19" ht="15" x14ac:dyDescent="0.25">
      <c r="A504" s="17" t="s">
        <v>488</v>
      </c>
      <c r="B504" s="15" t="s">
        <v>412</v>
      </c>
      <c r="C504" t="s">
        <v>427</v>
      </c>
      <c r="D504" s="15" t="s">
        <v>432</v>
      </c>
      <c r="E504" t="s">
        <v>454</v>
      </c>
      <c r="F504" s="15">
        <v>8</v>
      </c>
      <c r="G504" s="10">
        <v>40</v>
      </c>
      <c r="H504" s="35">
        <f t="shared" si="28"/>
        <v>8.6666666666666661</v>
      </c>
      <c r="I504" s="15">
        <v>9</v>
      </c>
      <c r="J504" s="10">
        <v>45</v>
      </c>
      <c r="K504" s="35">
        <f t="shared" si="29"/>
        <v>9.75</v>
      </c>
      <c r="L504" s="37">
        <v>1</v>
      </c>
      <c r="N504">
        <v>8</v>
      </c>
      <c r="O504" t="s">
        <v>461</v>
      </c>
      <c r="P504">
        <f t="shared" si="30"/>
        <v>8</v>
      </c>
      <c r="Q504">
        <v>9</v>
      </c>
      <c r="R504" t="s">
        <v>461</v>
      </c>
      <c r="S504">
        <f t="shared" si="31"/>
        <v>9</v>
      </c>
    </row>
    <row r="505" spans="1:19" ht="15" x14ac:dyDescent="0.25">
      <c r="A505" s="17" t="s">
        <v>488</v>
      </c>
      <c r="B505" s="15" t="s">
        <v>412</v>
      </c>
      <c r="C505" t="s">
        <v>427</v>
      </c>
      <c r="D505" s="15" t="s">
        <v>433</v>
      </c>
      <c r="E505" t="s">
        <v>454</v>
      </c>
      <c r="F505" s="15">
        <v>0</v>
      </c>
      <c r="G505" s="10">
        <v>15</v>
      </c>
      <c r="H505" s="35">
        <f t="shared" si="28"/>
        <v>0.25</v>
      </c>
      <c r="I505" s="15">
        <v>1</v>
      </c>
      <c r="J505" s="10">
        <v>20</v>
      </c>
      <c r="K505" s="35">
        <f t="shared" si="29"/>
        <v>1.3333333333333333</v>
      </c>
      <c r="L505" s="37">
        <v>2</v>
      </c>
      <c r="N505">
        <v>12</v>
      </c>
      <c r="O505" t="s">
        <v>461</v>
      </c>
      <c r="P505">
        <f t="shared" si="30"/>
        <v>0</v>
      </c>
      <c r="Q505">
        <v>1</v>
      </c>
      <c r="R505" t="s">
        <v>461</v>
      </c>
      <c r="S505">
        <f t="shared" si="31"/>
        <v>1</v>
      </c>
    </row>
    <row r="506" spans="1:19" ht="15" x14ac:dyDescent="0.25">
      <c r="A506" s="17" t="s">
        <v>488</v>
      </c>
      <c r="B506" s="15" t="s">
        <v>412</v>
      </c>
      <c r="C506" t="s">
        <v>427</v>
      </c>
      <c r="D506" s="15" t="s">
        <v>433</v>
      </c>
      <c r="E506" t="s">
        <v>454</v>
      </c>
      <c r="F506" s="15">
        <v>0</v>
      </c>
      <c r="G506" s="10">
        <v>50</v>
      </c>
      <c r="H506" s="35">
        <f t="shared" si="28"/>
        <v>0.83333333333333337</v>
      </c>
      <c r="I506" s="15">
        <v>1</v>
      </c>
      <c r="J506" s="10">
        <v>55</v>
      </c>
      <c r="K506" s="35">
        <f t="shared" si="29"/>
        <v>1.9166666666666665</v>
      </c>
      <c r="L506" s="37">
        <v>1</v>
      </c>
      <c r="N506">
        <v>12</v>
      </c>
      <c r="O506" t="s">
        <v>461</v>
      </c>
      <c r="P506">
        <f t="shared" si="30"/>
        <v>0</v>
      </c>
      <c r="Q506">
        <v>1</v>
      </c>
      <c r="R506" t="s">
        <v>461</v>
      </c>
      <c r="S506">
        <f t="shared" si="31"/>
        <v>1</v>
      </c>
    </row>
    <row r="507" spans="1:19" ht="15" x14ac:dyDescent="0.25">
      <c r="A507" s="17" t="s">
        <v>488</v>
      </c>
      <c r="B507" s="15" t="s">
        <v>412</v>
      </c>
      <c r="C507" t="s">
        <v>427</v>
      </c>
      <c r="D507" s="15" t="s">
        <v>433</v>
      </c>
      <c r="E507" t="s">
        <v>454</v>
      </c>
      <c r="F507" s="15">
        <v>3</v>
      </c>
      <c r="G507" s="10">
        <v>20</v>
      </c>
      <c r="H507" s="35">
        <f t="shared" si="28"/>
        <v>3.3333333333333335</v>
      </c>
      <c r="I507" s="15">
        <v>4</v>
      </c>
      <c r="J507" s="10">
        <v>25</v>
      </c>
      <c r="K507" s="35">
        <f t="shared" si="29"/>
        <v>4.416666666666667</v>
      </c>
      <c r="L507" s="37">
        <v>5</v>
      </c>
      <c r="N507">
        <v>3</v>
      </c>
      <c r="O507" t="s">
        <v>461</v>
      </c>
      <c r="P507">
        <f t="shared" si="30"/>
        <v>3</v>
      </c>
      <c r="Q507">
        <v>4</v>
      </c>
      <c r="R507" t="s">
        <v>461</v>
      </c>
      <c r="S507">
        <f t="shared" si="31"/>
        <v>4</v>
      </c>
    </row>
    <row r="508" spans="1:19" ht="15" x14ac:dyDescent="0.25">
      <c r="A508" s="17" t="s">
        <v>488</v>
      </c>
      <c r="B508" s="15" t="s">
        <v>412</v>
      </c>
      <c r="C508" t="s">
        <v>427</v>
      </c>
      <c r="D508" s="15" t="s">
        <v>433</v>
      </c>
      <c r="E508" t="s">
        <v>454</v>
      </c>
      <c r="F508" s="15">
        <v>4</v>
      </c>
      <c r="G508" s="10">
        <v>15</v>
      </c>
      <c r="H508" s="35">
        <f t="shared" si="28"/>
        <v>4.25</v>
      </c>
      <c r="I508" s="15">
        <v>5</v>
      </c>
      <c r="J508" s="10">
        <v>20</v>
      </c>
      <c r="K508" s="35">
        <f t="shared" si="29"/>
        <v>5.333333333333333</v>
      </c>
      <c r="L508" s="37">
        <v>24</v>
      </c>
      <c r="N508">
        <v>4</v>
      </c>
      <c r="O508" t="s">
        <v>461</v>
      </c>
      <c r="P508">
        <f t="shared" si="30"/>
        <v>4</v>
      </c>
      <c r="Q508">
        <v>5</v>
      </c>
      <c r="R508" t="s">
        <v>461</v>
      </c>
      <c r="S508">
        <f t="shared" si="31"/>
        <v>5</v>
      </c>
    </row>
    <row r="509" spans="1:19" ht="15" x14ac:dyDescent="0.25">
      <c r="A509" s="17" t="s">
        <v>488</v>
      </c>
      <c r="B509" s="15" t="s">
        <v>412</v>
      </c>
      <c r="C509" t="s">
        <v>427</v>
      </c>
      <c r="D509" s="15" t="s">
        <v>433</v>
      </c>
      <c r="E509" t="s">
        <v>454</v>
      </c>
      <c r="F509" s="15">
        <v>4</v>
      </c>
      <c r="G509" s="10">
        <v>20</v>
      </c>
      <c r="H509" s="35">
        <f t="shared" si="28"/>
        <v>4.333333333333333</v>
      </c>
      <c r="I509" s="15">
        <v>5</v>
      </c>
      <c r="J509" s="10">
        <v>25</v>
      </c>
      <c r="K509" s="35">
        <f t="shared" si="29"/>
        <v>5.416666666666667</v>
      </c>
      <c r="L509" s="37">
        <v>65</v>
      </c>
      <c r="N509">
        <v>4</v>
      </c>
      <c r="O509" t="s">
        <v>461</v>
      </c>
      <c r="P509">
        <f t="shared" si="30"/>
        <v>4</v>
      </c>
      <c r="Q509">
        <v>5</v>
      </c>
      <c r="R509" t="s">
        <v>461</v>
      </c>
      <c r="S509">
        <f t="shared" si="31"/>
        <v>5</v>
      </c>
    </row>
    <row r="510" spans="1:19" ht="15" x14ac:dyDescent="0.25">
      <c r="A510" s="17" t="s">
        <v>488</v>
      </c>
      <c r="B510" s="15" t="s">
        <v>412</v>
      </c>
      <c r="C510" t="s">
        <v>427</v>
      </c>
      <c r="D510" s="15" t="s">
        <v>433</v>
      </c>
      <c r="E510" t="s">
        <v>454</v>
      </c>
      <c r="F510" s="15">
        <v>5</v>
      </c>
      <c r="G510" s="10">
        <v>10</v>
      </c>
      <c r="H510" s="35">
        <f t="shared" si="28"/>
        <v>5.166666666666667</v>
      </c>
      <c r="I510" s="15">
        <v>6</v>
      </c>
      <c r="J510" s="10">
        <v>15</v>
      </c>
      <c r="K510" s="35">
        <f t="shared" si="29"/>
        <v>6.25</v>
      </c>
      <c r="L510" s="37">
        <v>1</v>
      </c>
      <c r="N510">
        <v>5</v>
      </c>
      <c r="O510" t="s">
        <v>461</v>
      </c>
      <c r="P510">
        <f t="shared" si="30"/>
        <v>5</v>
      </c>
      <c r="Q510">
        <v>6</v>
      </c>
      <c r="R510" t="s">
        <v>461</v>
      </c>
      <c r="S510">
        <f t="shared" si="31"/>
        <v>6</v>
      </c>
    </row>
    <row r="511" spans="1:19" ht="15" x14ac:dyDescent="0.25">
      <c r="A511" s="17" t="s">
        <v>488</v>
      </c>
      <c r="B511" s="15" t="s">
        <v>412</v>
      </c>
      <c r="C511" t="s">
        <v>427</v>
      </c>
      <c r="D511" s="15" t="s">
        <v>433</v>
      </c>
      <c r="E511" t="s">
        <v>454</v>
      </c>
      <c r="F511" s="15">
        <v>5</v>
      </c>
      <c r="G511" s="10">
        <v>15</v>
      </c>
      <c r="H511" s="35">
        <f t="shared" si="28"/>
        <v>5.25</v>
      </c>
      <c r="I511" s="15">
        <v>6</v>
      </c>
      <c r="J511" s="10">
        <v>20</v>
      </c>
      <c r="K511" s="35">
        <f t="shared" si="29"/>
        <v>6.333333333333333</v>
      </c>
      <c r="L511" s="37">
        <v>1</v>
      </c>
      <c r="N511">
        <v>5</v>
      </c>
      <c r="O511" t="s">
        <v>461</v>
      </c>
      <c r="P511">
        <f t="shared" si="30"/>
        <v>5</v>
      </c>
      <c r="Q511">
        <v>6</v>
      </c>
      <c r="R511" t="s">
        <v>461</v>
      </c>
      <c r="S511">
        <f t="shared" si="31"/>
        <v>6</v>
      </c>
    </row>
    <row r="512" spans="1:19" ht="15" x14ac:dyDescent="0.25">
      <c r="A512" s="17" t="s">
        <v>488</v>
      </c>
      <c r="B512" s="15" t="s">
        <v>412</v>
      </c>
      <c r="C512" t="s">
        <v>427</v>
      </c>
      <c r="D512" s="15" t="s">
        <v>433</v>
      </c>
      <c r="E512" t="s">
        <v>454</v>
      </c>
      <c r="F512" s="15">
        <v>5</v>
      </c>
      <c r="G512" s="10">
        <v>50</v>
      </c>
      <c r="H512" s="35">
        <f t="shared" si="28"/>
        <v>5.833333333333333</v>
      </c>
      <c r="I512" s="15">
        <v>6</v>
      </c>
      <c r="J512" s="10">
        <v>55</v>
      </c>
      <c r="K512" s="35">
        <f t="shared" si="29"/>
        <v>6.916666666666667</v>
      </c>
      <c r="L512" s="37">
        <v>3</v>
      </c>
      <c r="N512">
        <v>5</v>
      </c>
      <c r="O512" t="s">
        <v>461</v>
      </c>
      <c r="P512">
        <f t="shared" si="30"/>
        <v>5</v>
      </c>
      <c r="Q512">
        <v>6</v>
      </c>
      <c r="R512" t="s">
        <v>461</v>
      </c>
      <c r="S512">
        <f t="shared" si="31"/>
        <v>6</v>
      </c>
    </row>
    <row r="513" spans="1:19" ht="15" x14ac:dyDescent="0.25">
      <c r="A513" s="17" t="s">
        <v>488</v>
      </c>
      <c r="B513" s="15" t="s">
        <v>412</v>
      </c>
      <c r="C513" t="s">
        <v>427</v>
      </c>
      <c r="D513" s="15" t="s">
        <v>433</v>
      </c>
      <c r="E513" t="s">
        <v>454</v>
      </c>
      <c r="F513" s="15">
        <v>5</v>
      </c>
      <c r="G513" s="10">
        <v>55</v>
      </c>
      <c r="H513" s="35">
        <f t="shared" si="28"/>
        <v>5.916666666666667</v>
      </c>
      <c r="I513" s="15">
        <v>7</v>
      </c>
      <c r="J513" s="10">
        <v>0</v>
      </c>
      <c r="K513" s="35">
        <f t="shared" si="29"/>
        <v>7</v>
      </c>
      <c r="L513" s="37">
        <v>1</v>
      </c>
      <c r="N513">
        <v>5</v>
      </c>
      <c r="O513" t="s">
        <v>461</v>
      </c>
      <c r="P513">
        <f t="shared" si="30"/>
        <v>5</v>
      </c>
      <c r="Q513">
        <v>7</v>
      </c>
      <c r="R513" t="s">
        <v>461</v>
      </c>
      <c r="S513">
        <f t="shared" si="31"/>
        <v>7</v>
      </c>
    </row>
    <row r="514" spans="1:19" ht="15" x14ac:dyDescent="0.25">
      <c r="A514" s="17" t="s">
        <v>488</v>
      </c>
      <c r="B514" s="15" t="s">
        <v>412</v>
      </c>
      <c r="C514" t="s">
        <v>427</v>
      </c>
      <c r="D514" s="15" t="s">
        <v>433</v>
      </c>
      <c r="E514" t="s">
        <v>454</v>
      </c>
      <c r="F514" s="15">
        <v>6</v>
      </c>
      <c r="G514" s="10">
        <v>0</v>
      </c>
      <c r="H514" s="35">
        <f t="shared" si="28"/>
        <v>6</v>
      </c>
      <c r="I514" s="15">
        <v>7</v>
      </c>
      <c r="J514" s="10">
        <v>5</v>
      </c>
      <c r="K514" s="35">
        <f t="shared" si="29"/>
        <v>7.083333333333333</v>
      </c>
      <c r="L514" s="37">
        <v>1</v>
      </c>
      <c r="N514">
        <v>6</v>
      </c>
      <c r="O514" t="s">
        <v>461</v>
      </c>
      <c r="P514">
        <f t="shared" si="30"/>
        <v>6</v>
      </c>
      <c r="Q514">
        <v>7</v>
      </c>
      <c r="R514" t="s">
        <v>461</v>
      </c>
      <c r="S514">
        <f t="shared" si="31"/>
        <v>7</v>
      </c>
    </row>
    <row r="515" spans="1:19" ht="15" x14ac:dyDescent="0.25">
      <c r="A515" s="17" t="s">
        <v>488</v>
      </c>
      <c r="B515" s="15" t="s">
        <v>412</v>
      </c>
      <c r="C515" t="s">
        <v>427</v>
      </c>
      <c r="D515" s="15" t="s">
        <v>433</v>
      </c>
      <c r="E515" t="s">
        <v>454</v>
      </c>
      <c r="F515" s="15">
        <v>6</v>
      </c>
      <c r="G515" s="10">
        <v>20</v>
      </c>
      <c r="H515" s="35">
        <f t="shared" si="28"/>
        <v>6.333333333333333</v>
      </c>
      <c r="I515" s="15">
        <v>7</v>
      </c>
      <c r="J515" s="10">
        <v>25</v>
      </c>
      <c r="K515" s="35">
        <f t="shared" si="29"/>
        <v>7.416666666666667</v>
      </c>
      <c r="L515" s="37">
        <v>1</v>
      </c>
      <c r="N515">
        <v>6</v>
      </c>
      <c r="O515" t="s">
        <v>461</v>
      </c>
      <c r="P515">
        <f t="shared" si="30"/>
        <v>6</v>
      </c>
      <c r="Q515">
        <v>7</v>
      </c>
      <c r="R515" t="s">
        <v>461</v>
      </c>
      <c r="S515">
        <f t="shared" si="31"/>
        <v>7</v>
      </c>
    </row>
    <row r="516" spans="1:19" ht="15" x14ac:dyDescent="0.25">
      <c r="A516" s="17" t="s">
        <v>488</v>
      </c>
      <c r="B516" s="15" t="s">
        <v>412</v>
      </c>
      <c r="C516" t="s">
        <v>427</v>
      </c>
      <c r="D516" s="15" t="s">
        <v>433</v>
      </c>
      <c r="E516" t="s">
        <v>454</v>
      </c>
      <c r="F516" s="15">
        <v>6</v>
      </c>
      <c r="G516" s="10">
        <v>45</v>
      </c>
      <c r="H516" s="35">
        <f t="shared" ref="H516:H579" si="32">F516+G516/60</f>
        <v>6.75</v>
      </c>
      <c r="I516" s="15">
        <v>7</v>
      </c>
      <c r="J516" s="10">
        <v>50</v>
      </c>
      <c r="K516" s="35">
        <f t="shared" ref="K516:K579" si="33">I516+J516/60</f>
        <v>7.833333333333333</v>
      </c>
      <c r="L516" s="37">
        <v>1</v>
      </c>
      <c r="N516">
        <v>6</v>
      </c>
      <c r="O516" t="s">
        <v>461</v>
      </c>
      <c r="P516">
        <f t="shared" ref="P516:P579" si="34">IF(AND(O516=$O$3,N516=12),0,IF(AND(O516=$O$4,N516=12),12,IF(O516=$O$3,N516,N516+12)))</f>
        <v>6</v>
      </c>
      <c r="Q516">
        <v>7</v>
      </c>
      <c r="R516" t="s">
        <v>461</v>
      </c>
      <c r="S516">
        <f t="shared" ref="S516:S579" si="35">IF(AND(R516=$O$3,Q516=12),0,IF(AND(R516=$O$4,Q516=12),12,IF(R516=$O$3,Q516,Q516+12)))</f>
        <v>7</v>
      </c>
    </row>
    <row r="517" spans="1:19" ht="15" x14ac:dyDescent="0.25">
      <c r="A517" s="17" t="s">
        <v>488</v>
      </c>
      <c r="B517" s="15" t="s">
        <v>412</v>
      </c>
      <c r="C517" t="s">
        <v>427</v>
      </c>
      <c r="D517" s="15" t="s">
        <v>433</v>
      </c>
      <c r="E517" t="s">
        <v>454</v>
      </c>
      <c r="F517" s="15">
        <v>6</v>
      </c>
      <c r="G517" s="10">
        <v>55</v>
      </c>
      <c r="H517" s="35">
        <f t="shared" si="32"/>
        <v>6.916666666666667</v>
      </c>
      <c r="I517" s="15">
        <v>8</v>
      </c>
      <c r="J517" s="10">
        <v>0</v>
      </c>
      <c r="K517" s="35">
        <f t="shared" si="33"/>
        <v>8</v>
      </c>
      <c r="L517" s="37">
        <v>35</v>
      </c>
      <c r="N517">
        <v>6</v>
      </c>
      <c r="O517" t="s">
        <v>461</v>
      </c>
      <c r="P517">
        <f t="shared" si="34"/>
        <v>6</v>
      </c>
      <c r="Q517">
        <v>8</v>
      </c>
      <c r="R517" t="s">
        <v>461</v>
      </c>
      <c r="S517">
        <f t="shared" si="35"/>
        <v>8</v>
      </c>
    </row>
    <row r="518" spans="1:19" ht="15" x14ac:dyDescent="0.25">
      <c r="A518" s="17" t="s">
        <v>488</v>
      </c>
      <c r="B518" s="15" t="s">
        <v>412</v>
      </c>
      <c r="C518" t="s">
        <v>427</v>
      </c>
      <c r="D518" s="15" t="s">
        <v>433</v>
      </c>
      <c r="E518" t="s">
        <v>454</v>
      </c>
      <c r="F518" s="15">
        <v>7</v>
      </c>
      <c r="G518" s="10">
        <v>0</v>
      </c>
      <c r="H518" s="35">
        <f t="shared" si="32"/>
        <v>7</v>
      </c>
      <c r="I518" s="15">
        <v>8</v>
      </c>
      <c r="J518" s="10">
        <v>5</v>
      </c>
      <c r="K518" s="35">
        <f t="shared" si="33"/>
        <v>8.0833333333333339</v>
      </c>
      <c r="L518" s="37">
        <v>103</v>
      </c>
      <c r="N518">
        <v>7</v>
      </c>
      <c r="O518" t="s">
        <v>461</v>
      </c>
      <c r="P518">
        <f t="shared" si="34"/>
        <v>7</v>
      </c>
      <c r="Q518">
        <v>8</v>
      </c>
      <c r="R518" t="s">
        <v>461</v>
      </c>
      <c r="S518">
        <f t="shared" si="35"/>
        <v>8</v>
      </c>
    </row>
    <row r="519" spans="1:19" ht="15" x14ac:dyDescent="0.25">
      <c r="A519" s="17" t="s">
        <v>488</v>
      </c>
      <c r="B519" s="15" t="s">
        <v>412</v>
      </c>
      <c r="C519" t="s">
        <v>427</v>
      </c>
      <c r="D519" s="15" t="s">
        <v>433</v>
      </c>
      <c r="E519" t="s">
        <v>454</v>
      </c>
      <c r="F519" s="15">
        <v>7</v>
      </c>
      <c r="G519" s="10">
        <v>5</v>
      </c>
      <c r="H519" s="35">
        <f t="shared" si="32"/>
        <v>7.083333333333333</v>
      </c>
      <c r="I519" s="15">
        <v>8</v>
      </c>
      <c r="J519" s="10">
        <v>10</v>
      </c>
      <c r="K519" s="35">
        <f t="shared" si="33"/>
        <v>8.1666666666666661</v>
      </c>
      <c r="L519" s="37">
        <v>1</v>
      </c>
      <c r="N519">
        <v>7</v>
      </c>
      <c r="O519" t="s">
        <v>461</v>
      </c>
      <c r="P519">
        <f t="shared" si="34"/>
        <v>7</v>
      </c>
      <c r="Q519">
        <v>8</v>
      </c>
      <c r="R519" t="s">
        <v>461</v>
      </c>
      <c r="S519">
        <f t="shared" si="35"/>
        <v>8</v>
      </c>
    </row>
    <row r="520" spans="1:19" ht="15" x14ac:dyDescent="0.25">
      <c r="A520" s="17" t="s">
        <v>488</v>
      </c>
      <c r="B520" s="15" t="s">
        <v>412</v>
      </c>
      <c r="C520" t="s">
        <v>427</v>
      </c>
      <c r="D520" s="15" t="s">
        <v>433</v>
      </c>
      <c r="E520" t="s">
        <v>454</v>
      </c>
      <c r="F520" s="15">
        <v>7</v>
      </c>
      <c r="G520" s="10">
        <v>15</v>
      </c>
      <c r="H520" s="35">
        <f t="shared" si="32"/>
        <v>7.25</v>
      </c>
      <c r="I520" s="15">
        <v>8</v>
      </c>
      <c r="J520" s="10">
        <v>20</v>
      </c>
      <c r="K520" s="35">
        <f t="shared" si="33"/>
        <v>8.3333333333333339</v>
      </c>
      <c r="L520" s="37">
        <v>1</v>
      </c>
      <c r="N520">
        <v>7</v>
      </c>
      <c r="O520" t="s">
        <v>461</v>
      </c>
      <c r="P520">
        <f t="shared" si="34"/>
        <v>7</v>
      </c>
      <c r="Q520">
        <v>8</v>
      </c>
      <c r="R520" t="s">
        <v>461</v>
      </c>
      <c r="S520">
        <f t="shared" si="35"/>
        <v>8</v>
      </c>
    </row>
    <row r="521" spans="1:19" ht="15" x14ac:dyDescent="0.25">
      <c r="A521" s="17" t="s">
        <v>488</v>
      </c>
      <c r="B521" s="15" t="s">
        <v>412</v>
      </c>
      <c r="C521" t="s">
        <v>427</v>
      </c>
      <c r="D521" s="15" t="s">
        <v>433</v>
      </c>
      <c r="E521" t="s">
        <v>454</v>
      </c>
      <c r="F521" s="15">
        <v>7</v>
      </c>
      <c r="G521" s="10">
        <v>30</v>
      </c>
      <c r="H521" s="35">
        <f t="shared" si="32"/>
        <v>7.5</v>
      </c>
      <c r="I521" s="15">
        <v>8</v>
      </c>
      <c r="J521" s="10">
        <v>35</v>
      </c>
      <c r="K521" s="35">
        <f t="shared" si="33"/>
        <v>8.5833333333333339</v>
      </c>
      <c r="L521" s="37">
        <v>3</v>
      </c>
      <c r="N521">
        <v>7</v>
      </c>
      <c r="O521" t="s">
        <v>461</v>
      </c>
      <c r="P521">
        <f t="shared" si="34"/>
        <v>7</v>
      </c>
      <c r="Q521">
        <v>8</v>
      </c>
      <c r="R521" t="s">
        <v>461</v>
      </c>
      <c r="S521">
        <f t="shared" si="35"/>
        <v>8</v>
      </c>
    </row>
    <row r="522" spans="1:19" ht="15" x14ac:dyDescent="0.25">
      <c r="A522" s="17" t="s">
        <v>488</v>
      </c>
      <c r="B522" s="15" t="s">
        <v>412</v>
      </c>
      <c r="C522" t="s">
        <v>427</v>
      </c>
      <c r="D522" s="15" t="s">
        <v>433</v>
      </c>
      <c r="E522" t="s">
        <v>454</v>
      </c>
      <c r="F522" s="15">
        <v>7</v>
      </c>
      <c r="G522" s="10">
        <v>50</v>
      </c>
      <c r="H522" s="35">
        <f t="shared" si="32"/>
        <v>7.833333333333333</v>
      </c>
      <c r="I522" s="15">
        <v>8</v>
      </c>
      <c r="J522" s="10">
        <v>45</v>
      </c>
      <c r="K522" s="35">
        <f t="shared" si="33"/>
        <v>8.75</v>
      </c>
      <c r="L522" s="37">
        <v>5</v>
      </c>
      <c r="N522">
        <v>7</v>
      </c>
      <c r="O522" t="s">
        <v>461</v>
      </c>
      <c r="P522">
        <f t="shared" si="34"/>
        <v>7</v>
      </c>
      <c r="Q522">
        <v>8</v>
      </c>
      <c r="R522" t="s">
        <v>461</v>
      </c>
      <c r="S522">
        <f t="shared" si="35"/>
        <v>8</v>
      </c>
    </row>
    <row r="523" spans="1:19" ht="15" x14ac:dyDescent="0.25">
      <c r="A523" s="17" t="s">
        <v>488</v>
      </c>
      <c r="B523" s="15" t="s">
        <v>412</v>
      </c>
      <c r="C523" t="s">
        <v>427</v>
      </c>
      <c r="D523" s="15" t="s">
        <v>433</v>
      </c>
      <c r="E523" t="s">
        <v>454</v>
      </c>
      <c r="F523" s="15">
        <v>8</v>
      </c>
      <c r="G523" s="10">
        <v>0</v>
      </c>
      <c r="H523" s="35">
        <f t="shared" si="32"/>
        <v>8</v>
      </c>
      <c r="I523" s="15">
        <v>9</v>
      </c>
      <c r="J523" s="10">
        <v>5</v>
      </c>
      <c r="K523" s="35">
        <f t="shared" si="33"/>
        <v>9.0833333333333339</v>
      </c>
      <c r="L523" s="37">
        <v>4</v>
      </c>
      <c r="N523">
        <v>8</v>
      </c>
      <c r="O523" t="s">
        <v>461</v>
      </c>
      <c r="P523">
        <f t="shared" si="34"/>
        <v>8</v>
      </c>
      <c r="Q523">
        <v>9</v>
      </c>
      <c r="R523" t="s">
        <v>461</v>
      </c>
      <c r="S523">
        <f t="shared" si="35"/>
        <v>9</v>
      </c>
    </row>
    <row r="524" spans="1:19" ht="15" x14ac:dyDescent="0.25">
      <c r="A524" s="17" t="s">
        <v>488</v>
      </c>
      <c r="B524" s="15" t="s">
        <v>412</v>
      </c>
      <c r="C524" t="s">
        <v>427</v>
      </c>
      <c r="D524" s="15" t="s">
        <v>433</v>
      </c>
      <c r="E524" t="s">
        <v>454</v>
      </c>
      <c r="F524" s="15">
        <v>8</v>
      </c>
      <c r="G524" s="10">
        <v>20</v>
      </c>
      <c r="H524" s="35">
        <f t="shared" si="32"/>
        <v>8.3333333333333339</v>
      </c>
      <c r="I524" s="15">
        <v>9</v>
      </c>
      <c r="J524" s="10">
        <v>25</v>
      </c>
      <c r="K524" s="35">
        <f t="shared" si="33"/>
        <v>9.4166666666666661</v>
      </c>
      <c r="L524" s="37">
        <v>6</v>
      </c>
      <c r="N524">
        <v>8</v>
      </c>
      <c r="O524" t="s">
        <v>461</v>
      </c>
      <c r="P524">
        <f t="shared" si="34"/>
        <v>8</v>
      </c>
      <c r="Q524">
        <v>9</v>
      </c>
      <c r="R524" t="s">
        <v>461</v>
      </c>
      <c r="S524">
        <f t="shared" si="35"/>
        <v>9</v>
      </c>
    </row>
    <row r="525" spans="1:19" ht="15" x14ac:dyDescent="0.25">
      <c r="A525" s="17" t="s">
        <v>488</v>
      </c>
      <c r="B525" s="15" t="s">
        <v>412</v>
      </c>
      <c r="C525" t="s">
        <v>427</v>
      </c>
      <c r="D525" s="15" t="s">
        <v>433</v>
      </c>
      <c r="E525" t="s">
        <v>454</v>
      </c>
      <c r="F525" s="15">
        <v>8</v>
      </c>
      <c r="G525" s="10">
        <v>35</v>
      </c>
      <c r="H525" s="35">
        <f t="shared" si="32"/>
        <v>8.5833333333333339</v>
      </c>
      <c r="I525" s="15">
        <v>9</v>
      </c>
      <c r="J525" s="10">
        <v>40</v>
      </c>
      <c r="K525" s="35">
        <f t="shared" si="33"/>
        <v>9.6666666666666661</v>
      </c>
      <c r="L525" s="37">
        <v>1</v>
      </c>
      <c r="N525">
        <v>8</v>
      </c>
      <c r="O525" t="s">
        <v>461</v>
      </c>
      <c r="P525">
        <f t="shared" si="34"/>
        <v>8</v>
      </c>
      <c r="Q525">
        <v>9</v>
      </c>
      <c r="R525" t="s">
        <v>461</v>
      </c>
      <c r="S525">
        <f t="shared" si="35"/>
        <v>9</v>
      </c>
    </row>
    <row r="526" spans="1:19" ht="15" x14ac:dyDescent="0.25">
      <c r="A526" s="17" t="s">
        <v>488</v>
      </c>
      <c r="B526" s="15" t="s">
        <v>412</v>
      </c>
      <c r="C526" t="s">
        <v>427</v>
      </c>
      <c r="D526" s="15" t="s">
        <v>433</v>
      </c>
      <c r="E526" t="s">
        <v>454</v>
      </c>
      <c r="F526" s="15">
        <v>8</v>
      </c>
      <c r="G526" s="10">
        <v>50</v>
      </c>
      <c r="H526" s="35">
        <f t="shared" si="32"/>
        <v>8.8333333333333339</v>
      </c>
      <c r="I526" s="15">
        <v>9</v>
      </c>
      <c r="J526" s="10">
        <v>55</v>
      </c>
      <c r="K526" s="35">
        <f t="shared" si="33"/>
        <v>9.9166666666666661</v>
      </c>
      <c r="L526" s="37">
        <v>1</v>
      </c>
      <c r="N526">
        <v>8</v>
      </c>
      <c r="O526" t="s">
        <v>461</v>
      </c>
      <c r="P526">
        <f t="shared" si="34"/>
        <v>8</v>
      </c>
      <c r="Q526">
        <v>9</v>
      </c>
      <c r="R526" t="s">
        <v>461</v>
      </c>
      <c r="S526">
        <f t="shared" si="35"/>
        <v>9</v>
      </c>
    </row>
    <row r="527" spans="1:19" ht="15" x14ac:dyDescent="0.25">
      <c r="A527" s="17" t="s">
        <v>488</v>
      </c>
      <c r="B527" s="15" t="s">
        <v>412</v>
      </c>
      <c r="C527" t="s">
        <v>427</v>
      </c>
      <c r="D527" s="15" t="s">
        <v>433</v>
      </c>
      <c r="E527" t="s">
        <v>454</v>
      </c>
      <c r="F527" s="15">
        <v>8</v>
      </c>
      <c r="G527" s="10">
        <v>55</v>
      </c>
      <c r="H527" s="35">
        <f t="shared" si="32"/>
        <v>8.9166666666666661</v>
      </c>
      <c r="I527" s="15">
        <v>10</v>
      </c>
      <c r="J527" s="10">
        <v>0</v>
      </c>
      <c r="K527" s="35">
        <f t="shared" si="33"/>
        <v>10</v>
      </c>
      <c r="L527" s="37">
        <v>1</v>
      </c>
      <c r="N527">
        <v>8</v>
      </c>
      <c r="O527" t="s">
        <v>461</v>
      </c>
      <c r="P527">
        <f t="shared" si="34"/>
        <v>8</v>
      </c>
      <c r="Q527">
        <v>10</v>
      </c>
      <c r="R527" t="s">
        <v>461</v>
      </c>
      <c r="S527">
        <f t="shared" si="35"/>
        <v>10</v>
      </c>
    </row>
    <row r="528" spans="1:19" ht="15" x14ac:dyDescent="0.25">
      <c r="A528" s="17" t="s">
        <v>488</v>
      </c>
      <c r="B528" s="15" t="s">
        <v>412</v>
      </c>
      <c r="C528" t="s">
        <v>427</v>
      </c>
      <c r="D528" s="15" t="s">
        <v>433</v>
      </c>
      <c r="E528" t="s">
        <v>454</v>
      </c>
      <c r="F528" s="15">
        <v>9</v>
      </c>
      <c r="G528" s="10">
        <v>0</v>
      </c>
      <c r="H528" s="35">
        <f t="shared" si="32"/>
        <v>9</v>
      </c>
      <c r="I528" s="15">
        <v>10</v>
      </c>
      <c r="J528" s="10">
        <v>5</v>
      </c>
      <c r="K528" s="35">
        <f t="shared" si="33"/>
        <v>10.083333333333334</v>
      </c>
      <c r="L528" s="37">
        <v>1</v>
      </c>
      <c r="N528">
        <v>9</v>
      </c>
      <c r="O528" t="s">
        <v>461</v>
      </c>
      <c r="P528">
        <f t="shared" si="34"/>
        <v>9</v>
      </c>
      <c r="Q528">
        <v>10</v>
      </c>
      <c r="R528" t="s">
        <v>461</v>
      </c>
      <c r="S528">
        <f t="shared" si="35"/>
        <v>10</v>
      </c>
    </row>
    <row r="529" spans="1:19" ht="15" x14ac:dyDescent="0.25">
      <c r="A529" s="17" t="s">
        <v>488</v>
      </c>
      <c r="B529" s="15" t="s">
        <v>412</v>
      </c>
      <c r="C529" t="s">
        <v>427</v>
      </c>
      <c r="D529" s="15" t="s">
        <v>433</v>
      </c>
      <c r="E529" t="s">
        <v>454</v>
      </c>
      <c r="F529" s="15">
        <v>9</v>
      </c>
      <c r="G529" s="10">
        <v>45</v>
      </c>
      <c r="H529" s="35">
        <f t="shared" si="32"/>
        <v>9.75</v>
      </c>
      <c r="I529" s="15">
        <v>10</v>
      </c>
      <c r="J529" s="10">
        <v>50</v>
      </c>
      <c r="K529" s="35">
        <f t="shared" si="33"/>
        <v>10.833333333333334</v>
      </c>
      <c r="L529" s="37">
        <v>1</v>
      </c>
      <c r="N529">
        <v>9</v>
      </c>
      <c r="O529" t="s">
        <v>461</v>
      </c>
      <c r="P529">
        <f t="shared" si="34"/>
        <v>9</v>
      </c>
      <c r="Q529">
        <v>10</v>
      </c>
      <c r="R529" t="s">
        <v>461</v>
      </c>
      <c r="S529">
        <f t="shared" si="35"/>
        <v>10</v>
      </c>
    </row>
    <row r="530" spans="1:19" ht="15" x14ac:dyDescent="0.25">
      <c r="A530" s="17" t="s">
        <v>488</v>
      </c>
      <c r="B530" s="15" t="s">
        <v>412</v>
      </c>
      <c r="C530" t="s">
        <v>427</v>
      </c>
      <c r="D530" s="15" t="s">
        <v>433</v>
      </c>
      <c r="E530" t="s">
        <v>454</v>
      </c>
      <c r="F530" s="15">
        <v>10</v>
      </c>
      <c r="G530" s="10">
        <v>20</v>
      </c>
      <c r="H530" s="35">
        <f t="shared" si="32"/>
        <v>10.333333333333334</v>
      </c>
      <c r="I530" s="15">
        <v>11</v>
      </c>
      <c r="J530" s="10">
        <v>15</v>
      </c>
      <c r="K530" s="35">
        <f t="shared" si="33"/>
        <v>11.25</v>
      </c>
      <c r="L530" s="37">
        <v>1</v>
      </c>
      <c r="N530">
        <v>10</v>
      </c>
      <c r="O530" t="s">
        <v>461</v>
      </c>
      <c r="P530">
        <f t="shared" si="34"/>
        <v>10</v>
      </c>
      <c r="Q530">
        <v>11</v>
      </c>
      <c r="R530" t="s">
        <v>461</v>
      </c>
      <c r="S530">
        <f t="shared" si="35"/>
        <v>11</v>
      </c>
    </row>
    <row r="531" spans="1:19" ht="15" x14ac:dyDescent="0.25">
      <c r="A531" s="17" t="s">
        <v>488</v>
      </c>
      <c r="B531" s="15" t="s">
        <v>412</v>
      </c>
      <c r="C531" t="s">
        <v>427</v>
      </c>
      <c r="D531" s="15" t="s">
        <v>434</v>
      </c>
      <c r="E531" t="s">
        <v>454</v>
      </c>
      <c r="F531" s="15">
        <v>0</v>
      </c>
      <c r="G531" s="10">
        <v>15</v>
      </c>
      <c r="H531" s="35">
        <f t="shared" si="32"/>
        <v>0.25</v>
      </c>
      <c r="I531" s="15">
        <v>1</v>
      </c>
      <c r="J531" s="10">
        <v>20</v>
      </c>
      <c r="K531" s="35">
        <f t="shared" si="33"/>
        <v>1.3333333333333333</v>
      </c>
      <c r="L531" s="37">
        <v>1</v>
      </c>
      <c r="N531">
        <v>12</v>
      </c>
      <c r="O531" t="s">
        <v>461</v>
      </c>
      <c r="P531">
        <f t="shared" si="34"/>
        <v>0</v>
      </c>
      <c r="Q531">
        <v>1</v>
      </c>
      <c r="R531" t="s">
        <v>461</v>
      </c>
      <c r="S531">
        <f t="shared" si="35"/>
        <v>1</v>
      </c>
    </row>
    <row r="532" spans="1:19" ht="15" x14ac:dyDescent="0.25">
      <c r="A532" s="17" t="s">
        <v>488</v>
      </c>
      <c r="B532" s="15" t="s">
        <v>412</v>
      </c>
      <c r="C532" t="s">
        <v>427</v>
      </c>
      <c r="D532" s="15" t="s">
        <v>434</v>
      </c>
      <c r="E532" t="s">
        <v>454</v>
      </c>
      <c r="F532" s="15">
        <v>0</v>
      </c>
      <c r="G532" s="10">
        <v>30</v>
      </c>
      <c r="H532" s="35">
        <f t="shared" si="32"/>
        <v>0.5</v>
      </c>
      <c r="I532" s="15">
        <v>1</v>
      </c>
      <c r="J532" s="10">
        <v>35</v>
      </c>
      <c r="K532" s="35">
        <f t="shared" si="33"/>
        <v>1.5833333333333335</v>
      </c>
      <c r="L532" s="37">
        <v>1</v>
      </c>
      <c r="N532">
        <v>12</v>
      </c>
      <c r="O532" t="s">
        <v>461</v>
      </c>
      <c r="P532">
        <f t="shared" si="34"/>
        <v>0</v>
      </c>
      <c r="Q532">
        <v>1</v>
      </c>
      <c r="R532" t="s">
        <v>461</v>
      </c>
      <c r="S532">
        <f t="shared" si="35"/>
        <v>1</v>
      </c>
    </row>
    <row r="533" spans="1:19" ht="15" x14ac:dyDescent="0.25">
      <c r="A533" s="17" t="s">
        <v>488</v>
      </c>
      <c r="B533" s="15" t="s">
        <v>412</v>
      </c>
      <c r="C533" t="s">
        <v>427</v>
      </c>
      <c r="D533" s="15" t="s">
        <v>434</v>
      </c>
      <c r="E533" t="s">
        <v>454</v>
      </c>
      <c r="F533" s="15">
        <v>2</v>
      </c>
      <c r="G533" s="10">
        <v>50</v>
      </c>
      <c r="H533" s="35">
        <f t="shared" si="32"/>
        <v>2.8333333333333335</v>
      </c>
      <c r="I533" s="15">
        <v>3</v>
      </c>
      <c r="J533" s="10">
        <v>55</v>
      </c>
      <c r="K533" s="35">
        <f t="shared" si="33"/>
        <v>3.9166666666666665</v>
      </c>
      <c r="L533" s="37">
        <v>16</v>
      </c>
      <c r="N533">
        <v>2</v>
      </c>
      <c r="O533" t="s">
        <v>461</v>
      </c>
      <c r="P533">
        <f t="shared" si="34"/>
        <v>2</v>
      </c>
      <c r="Q533">
        <v>3</v>
      </c>
      <c r="R533" t="s">
        <v>461</v>
      </c>
      <c r="S533">
        <f t="shared" si="35"/>
        <v>3</v>
      </c>
    </row>
    <row r="534" spans="1:19" ht="15" x14ac:dyDescent="0.25">
      <c r="A534" s="17" t="s">
        <v>488</v>
      </c>
      <c r="B534" s="15" t="s">
        <v>412</v>
      </c>
      <c r="C534" t="s">
        <v>427</v>
      </c>
      <c r="D534" s="15" t="s">
        <v>434</v>
      </c>
      <c r="E534" t="s">
        <v>454</v>
      </c>
      <c r="F534" s="15">
        <v>3</v>
      </c>
      <c r="G534" s="10">
        <v>0</v>
      </c>
      <c r="H534" s="35">
        <f t="shared" si="32"/>
        <v>3</v>
      </c>
      <c r="I534" s="15">
        <v>4</v>
      </c>
      <c r="J534" s="10">
        <v>5</v>
      </c>
      <c r="K534" s="35">
        <f t="shared" si="33"/>
        <v>4.083333333333333</v>
      </c>
      <c r="L534" s="37">
        <v>1</v>
      </c>
      <c r="N534">
        <v>3</v>
      </c>
      <c r="O534" t="s">
        <v>461</v>
      </c>
      <c r="P534">
        <f t="shared" si="34"/>
        <v>3</v>
      </c>
      <c r="Q534">
        <v>4</v>
      </c>
      <c r="R534" t="s">
        <v>461</v>
      </c>
      <c r="S534">
        <f t="shared" si="35"/>
        <v>4</v>
      </c>
    </row>
    <row r="535" spans="1:19" ht="15" x14ac:dyDescent="0.25">
      <c r="A535" s="17" t="s">
        <v>488</v>
      </c>
      <c r="B535" s="15" t="s">
        <v>412</v>
      </c>
      <c r="C535" t="s">
        <v>427</v>
      </c>
      <c r="D535" s="15" t="s">
        <v>434</v>
      </c>
      <c r="E535" t="s">
        <v>454</v>
      </c>
      <c r="F535" s="15">
        <v>3</v>
      </c>
      <c r="G535" s="10">
        <v>15</v>
      </c>
      <c r="H535" s="35">
        <f t="shared" si="32"/>
        <v>3.25</v>
      </c>
      <c r="I535" s="15">
        <v>4</v>
      </c>
      <c r="J535" s="10">
        <v>20</v>
      </c>
      <c r="K535" s="35">
        <f t="shared" si="33"/>
        <v>4.333333333333333</v>
      </c>
      <c r="L535" s="37">
        <v>1</v>
      </c>
      <c r="N535">
        <v>3</v>
      </c>
      <c r="O535" t="s">
        <v>461</v>
      </c>
      <c r="P535">
        <f t="shared" si="34"/>
        <v>3</v>
      </c>
      <c r="Q535">
        <v>4</v>
      </c>
      <c r="R535" t="s">
        <v>461</v>
      </c>
      <c r="S535">
        <f t="shared" si="35"/>
        <v>4</v>
      </c>
    </row>
    <row r="536" spans="1:19" ht="15" x14ac:dyDescent="0.25">
      <c r="A536" s="17" t="s">
        <v>488</v>
      </c>
      <c r="B536" s="15" t="s">
        <v>412</v>
      </c>
      <c r="C536" t="s">
        <v>427</v>
      </c>
      <c r="D536" s="15" t="s">
        <v>434</v>
      </c>
      <c r="E536" t="s">
        <v>454</v>
      </c>
      <c r="F536" s="15">
        <v>3</v>
      </c>
      <c r="G536" s="10">
        <v>20</v>
      </c>
      <c r="H536" s="35">
        <f t="shared" si="32"/>
        <v>3.3333333333333335</v>
      </c>
      <c r="I536" s="15">
        <v>4</v>
      </c>
      <c r="J536" s="10">
        <v>25</v>
      </c>
      <c r="K536" s="35">
        <f t="shared" si="33"/>
        <v>4.416666666666667</v>
      </c>
      <c r="L536" s="37">
        <v>2</v>
      </c>
      <c r="N536">
        <v>3</v>
      </c>
      <c r="O536" t="s">
        <v>461</v>
      </c>
      <c r="P536">
        <f t="shared" si="34"/>
        <v>3</v>
      </c>
      <c r="Q536">
        <v>4</v>
      </c>
      <c r="R536" t="s">
        <v>461</v>
      </c>
      <c r="S536">
        <f t="shared" si="35"/>
        <v>4</v>
      </c>
    </row>
    <row r="537" spans="1:19" ht="15" x14ac:dyDescent="0.25">
      <c r="A537" s="17" t="s">
        <v>488</v>
      </c>
      <c r="B537" s="15" t="s">
        <v>412</v>
      </c>
      <c r="C537" t="s">
        <v>427</v>
      </c>
      <c r="D537" s="15" t="s">
        <v>434</v>
      </c>
      <c r="E537" t="s">
        <v>454</v>
      </c>
      <c r="F537" s="15">
        <v>3</v>
      </c>
      <c r="G537" s="10">
        <v>50</v>
      </c>
      <c r="H537" s="35">
        <f t="shared" si="32"/>
        <v>3.8333333333333335</v>
      </c>
      <c r="I537" s="15">
        <v>4</v>
      </c>
      <c r="J537" s="10">
        <v>55</v>
      </c>
      <c r="K537" s="35">
        <f t="shared" si="33"/>
        <v>4.916666666666667</v>
      </c>
      <c r="L537" s="37">
        <v>1</v>
      </c>
      <c r="N537">
        <v>3</v>
      </c>
      <c r="O537" t="s">
        <v>461</v>
      </c>
      <c r="P537">
        <f t="shared" si="34"/>
        <v>3</v>
      </c>
      <c r="Q537">
        <v>4</v>
      </c>
      <c r="R537" t="s">
        <v>461</v>
      </c>
      <c r="S537">
        <f t="shared" si="35"/>
        <v>4</v>
      </c>
    </row>
    <row r="538" spans="1:19" ht="15" x14ac:dyDescent="0.25">
      <c r="A538" s="17" t="s">
        <v>488</v>
      </c>
      <c r="B538" s="15" t="s">
        <v>412</v>
      </c>
      <c r="C538" t="s">
        <v>427</v>
      </c>
      <c r="D538" s="15" t="s">
        <v>434</v>
      </c>
      <c r="E538" t="s">
        <v>454</v>
      </c>
      <c r="F538" s="15">
        <v>5</v>
      </c>
      <c r="G538" s="10">
        <v>15</v>
      </c>
      <c r="H538" s="35">
        <f t="shared" si="32"/>
        <v>5.25</v>
      </c>
      <c r="I538" s="15">
        <v>6</v>
      </c>
      <c r="J538" s="10">
        <v>20</v>
      </c>
      <c r="K538" s="35">
        <f t="shared" si="33"/>
        <v>6.333333333333333</v>
      </c>
      <c r="L538" s="37">
        <v>1</v>
      </c>
      <c r="N538">
        <v>5</v>
      </c>
      <c r="O538" t="s">
        <v>461</v>
      </c>
      <c r="P538">
        <f t="shared" si="34"/>
        <v>5</v>
      </c>
      <c r="Q538">
        <v>6</v>
      </c>
      <c r="R538" t="s">
        <v>461</v>
      </c>
      <c r="S538">
        <f t="shared" si="35"/>
        <v>6</v>
      </c>
    </row>
    <row r="539" spans="1:19" ht="15" x14ac:dyDescent="0.25">
      <c r="A539" s="17" t="s">
        <v>488</v>
      </c>
      <c r="B539" s="15" t="s">
        <v>412</v>
      </c>
      <c r="C539" t="s">
        <v>427</v>
      </c>
      <c r="D539" s="15" t="s">
        <v>434</v>
      </c>
      <c r="E539" t="s">
        <v>454</v>
      </c>
      <c r="F539" s="15">
        <v>6</v>
      </c>
      <c r="G539" s="10">
        <v>20</v>
      </c>
      <c r="H539" s="35">
        <f t="shared" si="32"/>
        <v>6.333333333333333</v>
      </c>
      <c r="I539" s="15">
        <v>7</v>
      </c>
      <c r="J539" s="10">
        <v>25</v>
      </c>
      <c r="K539" s="35">
        <f t="shared" si="33"/>
        <v>7.416666666666667</v>
      </c>
      <c r="L539" s="37">
        <v>2</v>
      </c>
      <c r="N539">
        <v>6</v>
      </c>
      <c r="O539" t="s">
        <v>461</v>
      </c>
      <c r="P539">
        <f t="shared" si="34"/>
        <v>6</v>
      </c>
      <c r="Q539">
        <v>7</v>
      </c>
      <c r="R539" t="s">
        <v>461</v>
      </c>
      <c r="S539">
        <f t="shared" si="35"/>
        <v>7</v>
      </c>
    </row>
    <row r="540" spans="1:19" ht="15" x14ac:dyDescent="0.25">
      <c r="A540" s="17" t="s">
        <v>488</v>
      </c>
      <c r="B540" s="15" t="s">
        <v>412</v>
      </c>
      <c r="C540" t="s">
        <v>427</v>
      </c>
      <c r="D540" s="15" t="s">
        <v>434</v>
      </c>
      <c r="E540" t="s">
        <v>454</v>
      </c>
      <c r="F540" s="15">
        <v>6</v>
      </c>
      <c r="G540" s="10">
        <v>25</v>
      </c>
      <c r="H540" s="35">
        <f t="shared" si="32"/>
        <v>6.416666666666667</v>
      </c>
      <c r="I540" s="15">
        <v>7</v>
      </c>
      <c r="J540" s="10">
        <v>30</v>
      </c>
      <c r="K540" s="35">
        <f t="shared" si="33"/>
        <v>7.5</v>
      </c>
      <c r="L540" s="37">
        <v>2</v>
      </c>
      <c r="N540">
        <v>6</v>
      </c>
      <c r="O540" t="s">
        <v>461</v>
      </c>
      <c r="P540">
        <f t="shared" si="34"/>
        <v>6</v>
      </c>
      <c r="Q540">
        <v>7</v>
      </c>
      <c r="R540" t="s">
        <v>461</v>
      </c>
      <c r="S540">
        <f t="shared" si="35"/>
        <v>7</v>
      </c>
    </row>
    <row r="541" spans="1:19" ht="15" x14ac:dyDescent="0.25">
      <c r="A541" s="17" t="s">
        <v>488</v>
      </c>
      <c r="B541" s="15" t="s">
        <v>412</v>
      </c>
      <c r="C541" t="s">
        <v>427</v>
      </c>
      <c r="D541" s="15" t="s">
        <v>434</v>
      </c>
      <c r="E541" t="s">
        <v>454</v>
      </c>
      <c r="F541" s="15">
        <v>8</v>
      </c>
      <c r="G541" s="10">
        <v>20</v>
      </c>
      <c r="H541" s="35">
        <f t="shared" si="32"/>
        <v>8.3333333333333339</v>
      </c>
      <c r="I541" s="15">
        <v>9</v>
      </c>
      <c r="J541" s="10">
        <v>25</v>
      </c>
      <c r="K541" s="35">
        <f t="shared" si="33"/>
        <v>9.4166666666666661</v>
      </c>
      <c r="L541" s="37">
        <v>1</v>
      </c>
      <c r="N541">
        <v>8</v>
      </c>
      <c r="O541" t="s">
        <v>461</v>
      </c>
      <c r="P541">
        <f t="shared" si="34"/>
        <v>8</v>
      </c>
      <c r="Q541">
        <v>9</v>
      </c>
      <c r="R541" t="s">
        <v>461</v>
      </c>
      <c r="S541">
        <f t="shared" si="35"/>
        <v>9</v>
      </c>
    </row>
    <row r="542" spans="1:19" ht="15" x14ac:dyDescent="0.25">
      <c r="A542" s="17" t="s">
        <v>488</v>
      </c>
      <c r="B542" s="15" t="s">
        <v>412</v>
      </c>
      <c r="C542" t="s">
        <v>427</v>
      </c>
      <c r="D542" s="15" t="s">
        <v>434</v>
      </c>
      <c r="E542" t="s">
        <v>454</v>
      </c>
      <c r="F542" s="15">
        <v>8</v>
      </c>
      <c r="G542" s="10">
        <v>30</v>
      </c>
      <c r="H542" s="35">
        <f t="shared" si="32"/>
        <v>8.5</v>
      </c>
      <c r="I542" s="15">
        <v>9</v>
      </c>
      <c r="J542" s="10">
        <v>35</v>
      </c>
      <c r="K542" s="35">
        <f t="shared" si="33"/>
        <v>9.5833333333333339</v>
      </c>
      <c r="L542" s="37">
        <v>2</v>
      </c>
      <c r="N542">
        <v>8</v>
      </c>
      <c r="O542" t="s">
        <v>461</v>
      </c>
      <c r="P542">
        <f t="shared" si="34"/>
        <v>8</v>
      </c>
      <c r="Q542">
        <v>9</v>
      </c>
      <c r="R542" t="s">
        <v>461</v>
      </c>
      <c r="S542">
        <f t="shared" si="35"/>
        <v>9</v>
      </c>
    </row>
    <row r="543" spans="1:19" ht="15" x14ac:dyDescent="0.25">
      <c r="A543" s="17" t="s">
        <v>488</v>
      </c>
      <c r="B543" s="15" t="s">
        <v>412</v>
      </c>
      <c r="C543" t="s">
        <v>427</v>
      </c>
      <c r="D543" s="15" t="s">
        <v>434</v>
      </c>
      <c r="E543" t="s">
        <v>454</v>
      </c>
      <c r="F543" s="15">
        <v>9</v>
      </c>
      <c r="G543" s="10">
        <v>20</v>
      </c>
      <c r="H543" s="35">
        <f t="shared" si="32"/>
        <v>9.3333333333333339</v>
      </c>
      <c r="I543" s="15">
        <v>10</v>
      </c>
      <c r="J543" s="10">
        <v>25</v>
      </c>
      <c r="K543" s="35">
        <f t="shared" si="33"/>
        <v>10.416666666666666</v>
      </c>
      <c r="L543" s="37">
        <v>15</v>
      </c>
      <c r="N543">
        <v>9</v>
      </c>
      <c r="O543" t="s">
        <v>461</v>
      </c>
      <c r="P543">
        <f t="shared" si="34"/>
        <v>9</v>
      </c>
      <c r="Q543">
        <v>10</v>
      </c>
      <c r="R543" t="s">
        <v>461</v>
      </c>
      <c r="S543">
        <f t="shared" si="35"/>
        <v>10</v>
      </c>
    </row>
    <row r="544" spans="1:19" ht="15" x14ac:dyDescent="0.25">
      <c r="A544" s="17" t="s">
        <v>488</v>
      </c>
      <c r="B544" s="15" t="s">
        <v>412</v>
      </c>
      <c r="C544" t="s">
        <v>427</v>
      </c>
      <c r="D544" s="15" t="s">
        <v>434</v>
      </c>
      <c r="E544" t="s">
        <v>454</v>
      </c>
      <c r="F544" s="15">
        <v>9</v>
      </c>
      <c r="G544" s="10">
        <v>50</v>
      </c>
      <c r="H544" s="35">
        <f t="shared" si="32"/>
        <v>9.8333333333333339</v>
      </c>
      <c r="I544" s="15">
        <v>10</v>
      </c>
      <c r="J544" s="10">
        <v>55</v>
      </c>
      <c r="K544" s="35">
        <f t="shared" si="33"/>
        <v>10.916666666666666</v>
      </c>
      <c r="L544" s="37">
        <v>2</v>
      </c>
      <c r="N544">
        <v>9</v>
      </c>
      <c r="O544" t="s">
        <v>461</v>
      </c>
      <c r="P544">
        <f t="shared" si="34"/>
        <v>9</v>
      </c>
      <c r="Q544">
        <v>10</v>
      </c>
      <c r="R544" t="s">
        <v>461</v>
      </c>
      <c r="S544">
        <f t="shared" si="35"/>
        <v>10</v>
      </c>
    </row>
    <row r="545" spans="1:19" ht="15" x14ac:dyDescent="0.25">
      <c r="A545" s="17" t="s">
        <v>488</v>
      </c>
      <c r="B545" s="15" t="s">
        <v>412</v>
      </c>
      <c r="C545" t="s">
        <v>427</v>
      </c>
      <c r="D545" s="15" t="s">
        <v>435</v>
      </c>
      <c r="E545" t="s">
        <v>454</v>
      </c>
      <c r="F545" s="15">
        <v>0</v>
      </c>
      <c r="G545" s="10">
        <v>25</v>
      </c>
      <c r="H545" s="35">
        <f t="shared" si="32"/>
        <v>0.41666666666666669</v>
      </c>
      <c r="I545" s="15">
        <v>1</v>
      </c>
      <c r="J545" s="10">
        <v>30</v>
      </c>
      <c r="K545" s="35">
        <f t="shared" si="33"/>
        <v>1.5</v>
      </c>
      <c r="L545" s="37">
        <v>1</v>
      </c>
      <c r="N545">
        <v>12</v>
      </c>
      <c r="O545" t="s">
        <v>461</v>
      </c>
      <c r="P545">
        <f t="shared" si="34"/>
        <v>0</v>
      </c>
      <c r="Q545">
        <v>1</v>
      </c>
      <c r="R545" t="s">
        <v>461</v>
      </c>
      <c r="S545">
        <f t="shared" si="35"/>
        <v>1</v>
      </c>
    </row>
    <row r="546" spans="1:19" ht="15" x14ac:dyDescent="0.25">
      <c r="A546" s="17" t="s">
        <v>488</v>
      </c>
      <c r="B546" s="15" t="s">
        <v>412</v>
      </c>
      <c r="C546" t="s">
        <v>427</v>
      </c>
      <c r="D546" s="15" t="s">
        <v>435</v>
      </c>
      <c r="E546" t="s">
        <v>454</v>
      </c>
      <c r="F546" s="15">
        <v>5</v>
      </c>
      <c r="G546" s="10">
        <v>45</v>
      </c>
      <c r="H546" s="35">
        <f t="shared" si="32"/>
        <v>5.75</v>
      </c>
      <c r="I546" s="15">
        <v>6</v>
      </c>
      <c r="J546" s="10">
        <v>50</v>
      </c>
      <c r="K546" s="35">
        <f t="shared" si="33"/>
        <v>6.833333333333333</v>
      </c>
      <c r="L546" s="37">
        <v>242</v>
      </c>
      <c r="N546">
        <v>5</v>
      </c>
      <c r="O546" t="s">
        <v>461</v>
      </c>
      <c r="P546">
        <f t="shared" si="34"/>
        <v>5</v>
      </c>
      <c r="Q546">
        <v>6</v>
      </c>
      <c r="R546" t="s">
        <v>461</v>
      </c>
      <c r="S546">
        <f t="shared" si="35"/>
        <v>6</v>
      </c>
    </row>
    <row r="547" spans="1:19" ht="15" x14ac:dyDescent="0.25">
      <c r="A547" s="17" t="s">
        <v>488</v>
      </c>
      <c r="B547" s="15" t="s">
        <v>412</v>
      </c>
      <c r="C547" t="s">
        <v>427</v>
      </c>
      <c r="D547" s="15" t="s">
        <v>435</v>
      </c>
      <c r="E547" t="s">
        <v>454</v>
      </c>
      <c r="F547" s="15">
        <v>6</v>
      </c>
      <c r="G547" s="10">
        <v>5</v>
      </c>
      <c r="H547" s="35">
        <f t="shared" si="32"/>
        <v>6.083333333333333</v>
      </c>
      <c r="I547" s="15">
        <v>7</v>
      </c>
      <c r="J547" s="10">
        <v>10</v>
      </c>
      <c r="K547" s="35">
        <f t="shared" si="33"/>
        <v>7.166666666666667</v>
      </c>
      <c r="L547" s="37">
        <v>1</v>
      </c>
      <c r="N547">
        <v>6</v>
      </c>
      <c r="O547" t="s">
        <v>461</v>
      </c>
      <c r="P547">
        <f t="shared" si="34"/>
        <v>6</v>
      </c>
      <c r="Q547">
        <v>7</v>
      </c>
      <c r="R547" t="s">
        <v>461</v>
      </c>
      <c r="S547">
        <f t="shared" si="35"/>
        <v>7</v>
      </c>
    </row>
    <row r="548" spans="1:19" ht="15" x14ac:dyDescent="0.25">
      <c r="A548" s="17" t="s">
        <v>488</v>
      </c>
      <c r="B548" s="15" t="s">
        <v>412</v>
      </c>
      <c r="C548" t="s">
        <v>427</v>
      </c>
      <c r="D548" s="15" t="s">
        <v>435</v>
      </c>
      <c r="E548" t="s">
        <v>454</v>
      </c>
      <c r="F548" s="15">
        <v>6</v>
      </c>
      <c r="G548" s="10">
        <v>10</v>
      </c>
      <c r="H548" s="35">
        <f t="shared" si="32"/>
        <v>6.166666666666667</v>
      </c>
      <c r="I548" s="15">
        <v>7</v>
      </c>
      <c r="J548" s="10">
        <v>15</v>
      </c>
      <c r="K548" s="35">
        <f t="shared" si="33"/>
        <v>7.25</v>
      </c>
      <c r="L548" s="37">
        <v>1</v>
      </c>
      <c r="N548">
        <v>6</v>
      </c>
      <c r="O548" t="s">
        <v>461</v>
      </c>
      <c r="P548">
        <f t="shared" si="34"/>
        <v>6</v>
      </c>
      <c r="Q548">
        <v>7</v>
      </c>
      <c r="R548" t="s">
        <v>461</v>
      </c>
      <c r="S548">
        <f t="shared" si="35"/>
        <v>7</v>
      </c>
    </row>
    <row r="549" spans="1:19" ht="15" x14ac:dyDescent="0.25">
      <c r="A549" s="17" t="s">
        <v>488</v>
      </c>
      <c r="B549" s="15" t="s">
        <v>412</v>
      </c>
      <c r="C549" t="s">
        <v>427</v>
      </c>
      <c r="D549" s="15" t="s">
        <v>435</v>
      </c>
      <c r="E549" t="s">
        <v>454</v>
      </c>
      <c r="F549" s="15">
        <v>6</v>
      </c>
      <c r="G549" s="10">
        <v>15</v>
      </c>
      <c r="H549" s="35">
        <f t="shared" si="32"/>
        <v>6.25</v>
      </c>
      <c r="I549" s="15">
        <v>7</v>
      </c>
      <c r="J549" s="10">
        <v>20</v>
      </c>
      <c r="K549" s="35">
        <f t="shared" si="33"/>
        <v>7.333333333333333</v>
      </c>
      <c r="L549" s="37">
        <v>1</v>
      </c>
      <c r="N549">
        <v>6</v>
      </c>
      <c r="O549" t="s">
        <v>461</v>
      </c>
      <c r="P549">
        <f t="shared" si="34"/>
        <v>6</v>
      </c>
      <c r="Q549">
        <v>7</v>
      </c>
      <c r="R549" t="s">
        <v>461</v>
      </c>
      <c r="S549">
        <f t="shared" si="35"/>
        <v>7</v>
      </c>
    </row>
    <row r="550" spans="1:19" ht="15" x14ac:dyDescent="0.25">
      <c r="A550" s="17" t="s">
        <v>488</v>
      </c>
      <c r="B550" s="15" t="s">
        <v>412</v>
      </c>
      <c r="C550" t="s">
        <v>427</v>
      </c>
      <c r="D550" s="15" t="s">
        <v>435</v>
      </c>
      <c r="E550" t="s">
        <v>454</v>
      </c>
      <c r="F550" s="15">
        <v>6</v>
      </c>
      <c r="G550" s="10">
        <v>20</v>
      </c>
      <c r="H550" s="35">
        <f t="shared" si="32"/>
        <v>6.333333333333333</v>
      </c>
      <c r="I550" s="15">
        <v>7</v>
      </c>
      <c r="J550" s="10">
        <v>25</v>
      </c>
      <c r="K550" s="35">
        <f t="shared" si="33"/>
        <v>7.416666666666667</v>
      </c>
      <c r="L550" s="37">
        <v>1</v>
      </c>
      <c r="N550">
        <v>6</v>
      </c>
      <c r="O550" t="s">
        <v>461</v>
      </c>
      <c r="P550">
        <f t="shared" si="34"/>
        <v>6</v>
      </c>
      <c r="Q550">
        <v>7</v>
      </c>
      <c r="R550" t="s">
        <v>461</v>
      </c>
      <c r="S550">
        <f t="shared" si="35"/>
        <v>7</v>
      </c>
    </row>
    <row r="551" spans="1:19" ht="15" x14ac:dyDescent="0.25">
      <c r="A551" s="17" t="s">
        <v>488</v>
      </c>
      <c r="B551" s="15" t="s">
        <v>412</v>
      </c>
      <c r="C551" t="s">
        <v>427</v>
      </c>
      <c r="D551" s="15" t="s">
        <v>435</v>
      </c>
      <c r="E551" t="s">
        <v>454</v>
      </c>
      <c r="F551" s="15">
        <v>6</v>
      </c>
      <c r="G551" s="10">
        <v>25</v>
      </c>
      <c r="H551" s="35">
        <f t="shared" si="32"/>
        <v>6.416666666666667</v>
      </c>
      <c r="I551" s="15">
        <v>7</v>
      </c>
      <c r="J551" s="10">
        <v>30</v>
      </c>
      <c r="K551" s="35">
        <f t="shared" si="33"/>
        <v>7.5</v>
      </c>
      <c r="L551" s="37">
        <v>1</v>
      </c>
      <c r="N551">
        <v>6</v>
      </c>
      <c r="O551" t="s">
        <v>461</v>
      </c>
      <c r="P551">
        <f t="shared" si="34"/>
        <v>6</v>
      </c>
      <c r="Q551">
        <v>7</v>
      </c>
      <c r="R551" t="s">
        <v>461</v>
      </c>
      <c r="S551">
        <f t="shared" si="35"/>
        <v>7</v>
      </c>
    </row>
    <row r="552" spans="1:19" ht="15" x14ac:dyDescent="0.25">
      <c r="A552" s="17" t="s">
        <v>488</v>
      </c>
      <c r="B552" s="15" t="s">
        <v>412</v>
      </c>
      <c r="C552" t="s">
        <v>427</v>
      </c>
      <c r="D552" s="15" t="s">
        <v>435</v>
      </c>
      <c r="E552" t="s">
        <v>454</v>
      </c>
      <c r="F552" s="15">
        <v>6</v>
      </c>
      <c r="G552" s="10">
        <v>30</v>
      </c>
      <c r="H552" s="35">
        <f t="shared" si="32"/>
        <v>6.5</v>
      </c>
      <c r="I552" s="15">
        <v>7</v>
      </c>
      <c r="J552" s="10">
        <v>35</v>
      </c>
      <c r="K552" s="35">
        <f t="shared" si="33"/>
        <v>7.583333333333333</v>
      </c>
      <c r="L552" s="37">
        <v>1</v>
      </c>
      <c r="N552">
        <v>6</v>
      </c>
      <c r="O552" t="s">
        <v>461</v>
      </c>
      <c r="P552">
        <f t="shared" si="34"/>
        <v>6</v>
      </c>
      <c r="Q552">
        <v>7</v>
      </c>
      <c r="R552" t="s">
        <v>461</v>
      </c>
      <c r="S552">
        <f t="shared" si="35"/>
        <v>7</v>
      </c>
    </row>
    <row r="553" spans="1:19" ht="15" x14ac:dyDescent="0.25">
      <c r="A553" s="17" t="s">
        <v>488</v>
      </c>
      <c r="B553" s="15" t="s">
        <v>412</v>
      </c>
      <c r="C553" t="s">
        <v>427</v>
      </c>
      <c r="D553" s="15" t="s">
        <v>435</v>
      </c>
      <c r="E553" t="s">
        <v>454</v>
      </c>
      <c r="F553" s="15">
        <v>6</v>
      </c>
      <c r="G553" s="10">
        <v>50</v>
      </c>
      <c r="H553" s="35">
        <f t="shared" si="32"/>
        <v>6.833333333333333</v>
      </c>
      <c r="I553" s="15">
        <v>7</v>
      </c>
      <c r="J553" s="10">
        <v>55</v>
      </c>
      <c r="K553" s="35">
        <f t="shared" si="33"/>
        <v>7.916666666666667</v>
      </c>
      <c r="L553" s="37">
        <v>2</v>
      </c>
      <c r="N553">
        <v>6</v>
      </c>
      <c r="O553" t="s">
        <v>461</v>
      </c>
      <c r="P553">
        <f t="shared" si="34"/>
        <v>6</v>
      </c>
      <c r="Q553">
        <v>7</v>
      </c>
      <c r="R553" t="s">
        <v>461</v>
      </c>
      <c r="S553">
        <f t="shared" si="35"/>
        <v>7</v>
      </c>
    </row>
    <row r="554" spans="1:19" ht="15" x14ac:dyDescent="0.25">
      <c r="A554" s="17" t="s">
        <v>488</v>
      </c>
      <c r="B554" s="15" t="s">
        <v>412</v>
      </c>
      <c r="C554" t="s">
        <v>427</v>
      </c>
      <c r="D554" s="15" t="s">
        <v>435</v>
      </c>
      <c r="E554" t="s">
        <v>454</v>
      </c>
      <c r="F554" s="15">
        <v>7</v>
      </c>
      <c r="G554" s="10">
        <v>5</v>
      </c>
      <c r="H554" s="35">
        <f t="shared" si="32"/>
        <v>7.083333333333333</v>
      </c>
      <c r="I554" s="15">
        <v>8</v>
      </c>
      <c r="J554" s="10">
        <v>10</v>
      </c>
      <c r="K554" s="35">
        <f t="shared" si="33"/>
        <v>8.1666666666666661</v>
      </c>
      <c r="L554" s="37">
        <v>1</v>
      </c>
      <c r="N554">
        <v>7</v>
      </c>
      <c r="O554" t="s">
        <v>461</v>
      </c>
      <c r="P554">
        <f t="shared" si="34"/>
        <v>7</v>
      </c>
      <c r="Q554">
        <v>8</v>
      </c>
      <c r="R554" t="s">
        <v>461</v>
      </c>
      <c r="S554">
        <f t="shared" si="35"/>
        <v>8</v>
      </c>
    </row>
    <row r="555" spans="1:19" ht="15" x14ac:dyDescent="0.25">
      <c r="A555" s="17" t="s">
        <v>488</v>
      </c>
      <c r="B555" s="15" t="s">
        <v>412</v>
      </c>
      <c r="C555" t="s">
        <v>427</v>
      </c>
      <c r="D555" s="15" t="s">
        <v>435</v>
      </c>
      <c r="E555" t="s">
        <v>454</v>
      </c>
      <c r="F555" s="15">
        <v>7</v>
      </c>
      <c r="G555" s="10">
        <v>20</v>
      </c>
      <c r="H555" s="35">
        <f t="shared" si="32"/>
        <v>7.333333333333333</v>
      </c>
      <c r="I555" s="15">
        <v>8</v>
      </c>
      <c r="J555" s="10">
        <v>25</v>
      </c>
      <c r="K555" s="35">
        <f t="shared" si="33"/>
        <v>8.4166666666666661</v>
      </c>
      <c r="L555" s="37">
        <v>1</v>
      </c>
      <c r="N555">
        <v>7</v>
      </c>
      <c r="O555" t="s">
        <v>461</v>
      </c>
      <c r="P555">
        <f t="shared" si="34"/>
        <v>7</v>
      </c>
      <c r="Q555">
        <v>8</v>
      </c>
      <c r="R555" t="s">
        <v>461</v>
      </c>
      <c r="S555">
        <f t="shared" si="35"/>
        <v>8</v>
      </c>
    </row>
    <row r="556" spans="1:19" ht="15" x14ac:dyDescent="0.25">
      <c r="A556" s="17" t="s">
        <v>488</v>
      </c>
      <c r="B556" s="15" t="s">
        <v>412</v>
      </c>
      <c r="C556" t="s">
        <v>427</v>
      </c>
      <c r="D556" s="15" t="s">
        <v>435</v>
      </c>
      <c r="E556" t="s">
        <v>454</v>
      </c>
      <c r="F556" s="15">
        <v>7</v>
      </c>
      <c r="G556" s="10">
        <v>40</v>
      </c>
      <c r="H556" s="35">
        <f t="shared" si="32"/>
        <v>7.666666666666667</v>
      </c>
      <c r="I556" s="15">
        <v>8</v>
      </c>
      <c r="J556" s="10">
        <v>45</v>
      </c>
      <c r="K556" s="35">
        <f t="shared" si="33"/>
        <v>8.75</v>
      </c>
      <c r="L556" s="37">
        <v>61</v>
      </c>
      <c r="N556">
        <v>7</v>
      </c>
      <c r="O556" t="s">
        <v>461</v>
      </c>
      <c r="P556">
        <f t="shared" si="34"/>
        <v>7</v>
      </c>
      <c r="Q556">
        <v>8</v>
      </c>
      <c r="R556" t="s">
        <v>461</v>
      </c>
      <c r="S556">
        <f t="shared" si="35"/>
        <v>8</v>
      </c>
    </row>
    <row r="557" spans="1:19" ht="15" x14ac:dyDescent="0.25">
      <c r="A557" s="17" t="s">
        <v>488</v>
      </c>
      <c r="B557" s="15" t="s">
        <v>412</v>
      </c>
      <c r="C557" t="s">
        <v>427</v>
      </c>
      <c r="D557" s="15" t="s">
        <v>435</v>
      </c>
      <c r="E557" t="s">
        <v>454</v>
      </c>
      <c r="F557" s="15">
        <v>8</v>
      </c>
      <c r="G557" s="10">
        <v>15</v>
      </c>
      <c r="H557" s="35">
        <f t="shared" si="32"/>
        <v>8.25</v>
      </c>
      <c r="I557" s="15">
        <v>9</v>
      </c>
      <c r="J557" s="10">
        <v>20</v>
      </c>
      <c r="K557" s="35">
        <f t="shared" si="33"/>
        <v>9.3333333333333339</v>
      </c>
      <c r="L557" s="37">
        <v>1</v>
      </c>
      <c r="N557">
        <v>8</v>
      </c>
      <c r="O557" t="s">
        <v>461</v>
      </c>
      <c r="P557">
        <f t="shared" si="34"/>
        <v>8</v>
      </c>
      <c r="Q557">
        <v>9</v>
      </c>
      <c r="R557" t="s">
        <v>461</v>
      </c>
      <c r="S557">
        <f t="shared" si="35"/>
        <v>9</v>
      </c>
    </row>
    <row r="558" spans="1:19" ht="15" x14ac:dyDescent="0.25">
      <c r="A558" s="17" t="s">
        <v>488</v>
      </c>
      <c r="B558" s="15" t="s">
        <v>412</v>
      </c>
      <c r="C558" t="s">
        <v>427</v>
      </c>
      <c r="D558" s="15" t="s">
        <v>435</v>
      </c>
      <c r="E558" t="s">
        <v>454</v>
      </c>
      <c r="F558" s="15">
        <v>8</v>
      </c>
      <c r="G558" s="10">
        <v>30</v>
      </c>
      <c r="H558" s="35">
        <f t="shared" si="32"/>
        <v>8.5</v>
      </c>
      <c r="I558" s="15">
        <v>9</v>
      </c>
      <c r="J558" s="10">
        <v>35</v>
      </c>
      <c r="K558" s="35">
        <f t="shared" si="33"/>
        <v>9.5833333333333339</v>
      </c>
      <c r="L558" s="37">
        <v>1</v>
      </c>
      <c r="N558">
        <v>8</v>
      </c>
      <c r="O558" t="s">
        <v>461</v>
      </c>
      <c r="P558">
        <f t="shared" si="34"/>
        <v>8</v>
      </c>
      <c r="Q558">
        <v>9</v>
      </c>
      <c r="R558" t="s">
        <v>461</v>
      </c>
      <c r="S558">
        <f t="shared" si="35"/>
        <v>9</v>
      </c>
    </row>
    <row r="559" spans="1:19" ht="15" x14ac:dyDescent="0.25">
      <c r="A559" s="17" t="s">
        <v>488</v>
      </c>
      <c r="B559" s="15" t="s">
        <v>412</v>
      </c>
      <c r="C559" t="s">
        <v>427</v>
      </c>
      <c r="D559" s="15" t="s">
        <v>435</v>
      </c>
      <c r="E559" t="s">
        <v>454</v>
      </c>
      <c r="F559" s="15">
        <v>8</v>
      </c>
      <c r="G559" s="10">
        <v>40</v>
      </c>
      <c r="H559" s="35">
        <f t="shared" si="32"/>
        <v>8.6666666666666661</v>
      </c>
      <c r="I559" s="15">
        <v>9</v>
      </c>
      <c r="J559" s="10">
        <v>45</v>
      </c>
      <c r="K559" s="35">
        <f t="shared" si="33"/>
        <v>9.75</v>
      </c>
      <c r="L559" s="37">
        <v>8</v>
      </c>
      <c r="N559">
        <v>8</v>
      </c>
      <c r="O559" t="s">
        <v>461</v>
      </c>
      <c r="P559">
        <f t="shared" si="34"/>
        <v>8</v>
      </c>
      <c r="Q559">
        <v>9</v>
      </c>
      <c r="R559" t="s">
        <v>461</v>
      </c>
      <c r="S559">
        <f t="shared" si="35"/>
        <v>9</v>
      </c>
    </row>
    <row r="560" spans="1:19" ht="15" x14ac:dyDescent="0.25">
      <c r="A560" s="17" t="s">
        <v>488</v>
      </c>
      <c r="B560" s="15" t="s">
        <v>412</v>
      </c>
      <c r="C560" t="s">
        <v>427</v>
      </c>
      <c r="D560" s="15" t="s">
        <v>435</v>
      </c>
      <c r="E560" t="s">
        <v>454</v>
      </c>
      <c r="F560" s="15">
        <v>8</v>
      </c>
      <c r="G560" s="10">
        <v>45</v>
      </c>
      <c r="H560" s="35">
        <f t="shared" si="32"/>
        <v>8.75</v>
      </c>
      <c r="I560" s="15">
        <v>9</v>
      </c>
      <c r="J560" s="10">
        <v>50</v>
      </c>
      <c r="K560" s="35">
        <f t="shared" si="33"/>
        <v>9.8333333333333339</v>
      </c>
      <c r="L560" s="37">
        <v>1</v>
      </c>
      <c r="N560">
        <v>8</v>
      </c>
      <c r="O560" t="s">
        <v>461</v>
      </c>
      <c r="P560">
        <f t="shared" si="34"/>
        <v>8</v>
      </c>
      <c r="Q560">
        <v>9</v>
      </c>
      <c r="R560" t="s">
        <v>461</v>
      </c>
      <c r="S560">
        <f t="shared" si="35"/>
        <v>9</v>
      </c>
    </row>
    <row r="561" spans="1:19" ht="15" x14ac:dyDescent="0.25">
      <c r="A561" s="17" t="s">
        <v>488</v>
      </c>
      <c r="B561" s="15" t="s">
        <v>412</v>
      </c>
      <c r="C561" t="s">
        <v>427</v>
      </c>
      <c r="D561" s="15" t="s">
        <v>435</v>
      </c>
      <c r="E561" t="s">
        <v>454</v>
      </c>
      <c r="F561" s="15">
        <v>8</v>
      </c>
      <c r="G561" s="10">
        <v>50</v>
      </c>
      <c r="H561" s="35">
        <f t="shared" si="32"/>
        <v>8.8333333333333339</v>
      </c>
      <c r="I561" s="15">
        <v>9</v>
      </c>
      <c r="J561" s="10">
        <v>55</v>
      </c>
      <c r="K561" s="35">
        <f t="shared" si="33"/>
        <v>9.9166666666666661</v>
      </c>
      <c r="L561" s="37">
        <v>2</v>
      </c>
      <c r="N561">
        <v>8</v>
      </c>
      <c r="O561" t="s">
        <v>461</v>
      </c>
      <c r="P561">
        <f t="shared" si="34"/>
        <v>8</v>
      </c>
      <c r="Q561">
        <v>9</v>
      </c>
      <c r="R561" t="s">
        <v>461</v>
      </c>
      <c r="S561">
        <f t="shared" si="35"/>
        <v>9</v>
      </c>
    </row>
    <row r="562" spans="1:19" ht="15" x14ac:dyDescent="0.25">
      <c r="A562" s="17" t="s">
        <v>488</v>
      </c>
      <c r="B562" s="15" t="s">
        <v>412</v>
      </c>
      <c r="C562" t="s">
        <v>427</v>
      </c>
      <c r="D562" s="15" t="s">
        <v>435</v>
      </c>
      <c r="E562" t="s">
        <v>454</v>
      </c>
      <c r="F562" s="15">
        <v>9</v>
      </c>
      <c r="G562" s="10">
        <v>0</v>
      </c>
      <c r="H562" s="35">
        <f t="shared" si="32"/>
        <v>9</v>
      </c>
      <c r="I562" s="15">
        <v>10</v>
      </c>
      <c r="J562" s="10">
        <v>5</v>
      </c>
      <c r="K562" s="35">
        <f t="shared" si="33"/>
        <v>10.083333333333334</v>
      </c>
      <c r="L562" s="37">
        <v>1</v>
      </c>
      <c r="N562">
        <v>9</v>
      </c>
      <c r="O562" t="s">
        <v>461</v>
      </c>
      <c r="P562">
        <f t="shared" si="34"/>
        <v>9</v>
      </c>
      <c r="Q562">
        <v>10</v>
      </c>
      <c r="R562" t="s">
        <v>461</v>
      </c>
      <c r="S562">
        <f t="shared" si="35"/>
        <v>10</v>
      </c>
    </row>
    <row r="563" spans="1:19" ht="15" x14ac:dyDescent="0.25">
      <c r="A563" s="17" t="s">
        <v>488</v>
      </c>
      <c r="B563" s="15" t="s">
        <v>412</v>
      </c>
      <c r="C563" t="s">
        <v>427</v>
      </c>
      <c r="D563" s="15" t="s">
        <v>435</v>
      </c>
      <c r="E563" t="s">
        <v>454</v>
      </c>
      <c r="F563" s="15">
        <v>9</v>
      </c>
      <c r="G563" s="10">
        <v>15</v>
      </c>
      <c r="H563" s="35">
        <f t="shared" si="32"/>
        <v>9.25</v>
      </c>
      <c r="I563" s="15">
        <v>10</v>
      </c>
      <c r="J563" s="10">
        <v>20</v>
      </c>
      <c r="K563" s="35">
        <f t="shared" si="33"/>
        <v>10.333333333333334</v>
      </c>
      <c r="L563" s="37">
        <v>1</v>
      </c>
      <c r="N563">
        <v>9</v>
      </c>
      <c r="O563" t="s">
        <v>461</v>
      </c>
      <c r="P563">
        <f t="shared" si="34"/>
        <v>9</v>
      </c>
      <c r="Q563">
        <v>10</v>
      </c>
      <c r="R563" t="s">
        <v>461</v>
      </c>
      <c r="S563">
        <f t="shared" si="35"/>
        <v>10</v>
      </c>
    </row>
    <row r="564" spans="1:19" ht="15" x14ac:dyDescent="0.25">
      <c r="A564" s="17" t="s">
        <v>488</v>
      </c>
      <c r="B564" s="15" t="s">
        <v>412</v>
      </c>
      <c r="C564" t="s">
        <v>427</v>
      </c>
      <c r="D564" s="15" t="s">
        <v>435</v>
      </c>
      <c r="E564" t="s">
        <v>454</v>
      </c>
      <c r="F564" s="15">
        <v>9</v>
      </c>
      <c r="G564" s="10">
        <v>20</v>
      </c>
      <c r="H564" s="35">
        <f t="shared" si="32"/>
        <v>9.3333333333333339</v>
      </c>
      <c r="I564" s="15">
        <v>10</v>
      </c>
      <c r="J564" s="10">
        <v>25</v>
      </c>
      <c r="K564" s="35">
        <f t="shared" si="33"/>
        <v>10.416666666666666</v>
      </c>
      <c r="L564" s="37">
        <v>1</v>
      </c>
      <c r="N564">
        <v>9</v>
      </c>
      <c r="O564" t="s">
        <v>461</v>
      </c>
      <c r="P564">
        <f t="shared" si="34"/>
        <v>9</v>
      </c>
      <c r="Q564">
        <v>10</v>
      </c>
      <c r="R564" t="s">
        <v>461</v>
      </c>
      <c r="S564">
        <f t="shared" si="35"/>
        <v>10</v>
      </c>
    </row>
    <row r="565" spans="1:19" ht="15" x14ac:dyDescent="0.25">
      <c r="A565" s="17" t="s">
        <v>488</v>
      </c>
      <c r="B565" s="15" t="s">
        <v>412</v>
      </c>
      <c r="C565" t="s">
        <v>427</v>
      </c>
      <c r="D565" s="15" t="s">
        <v>435</v>
      </c>
      <c r="E565" t="s">
        <v>454</v>
      </c>
      <c r="F565" s="15">
        <v>9</v>
      </c>
      <c r="G565" s="10">
        <v>25</v>
      </c>
      <c r="H565" s="35">
        <f t="shared" si="32"/>
        <v>9.4166666666666661</v>
      </c>
      <c r="I565" s="15">
        <v>10</v>
      </c>
      <c r="J565" s="10">
        <v>30</v>
      </c>
      <c r="K565" s="35">
        <f t="shared" si="33"/>
        <v>10.5</v>
      </c>
      <c r="L565" s="37">
        <v>1</v>
      </c>
      <c r="N565">
        <v>9</v>
      </c>
      <c r="O565" t="s">
        <v>461</v>
      </c>
      <c r="P565">
        <f t="shared" si="34"/>
        <v>9</v>
      </c>
      <c r="Q565">
        <v>10</v>
      </c>
      <c r="R565" t="s">
        <v>461</v>
      </c>
      <c r="S565">
        <f t="shared" si="35"/>
        <v>10</v>
      </c>
    </row>
    <row r="566" spans="1:19" ht="15" x14ac:dyDescent="0.25">
      <c r="A566" s="17" t="s">
        <v>488</v>
      </c>
      <c r="B566" s="15" t="s">
        <v>412</v>
      </c>
      <c r="C566" t="s">
        <v>427</v>
      </c>
      <c r="D566" s="15" t="s">
        <v>448</v>
      </c>
      <c r="E566" t="s">
        <v>454</v>
      </c>
      <c r="F566" s="15">
        <v>9</v>
      </c>
      <c r="G566" s="10">
        <v>0</v>
      </c>
      <c r="H566" s="35">
        <f t="shared" si="32"/>
        <v>9</v>
      </c>
      <c r="I566" s="15">
        <v>10</v>
      </c>
      <c r="J566" s="10">
        <v>5</v>
      </c>
      <c r="K566" s="35">
        <f t="shared" si="33"/>
        <v>10.083333333333334</v>
      </c>
      <c r="L566" s="37">
        <v>1</v>
      </c>
      <c r="N566">
        <v>9</v>
      </c>
      <c r="O566" t="s">
        <v>461</v>
      </c>
      <c r="P566">
        <f t="shared" si="34"/>
        <v>9</v>
      </c>
      <c r="Q566">
        <v>10</v>
      </c>
      <c r="R566" t="s">
        <v>461</v>
      </c>
      <c r="S566">
        <f t="shared" si="35"/>
        <v>10</v>
      </c>
    </row>
    <row r="567" spans="1:19" ht="15" x14ac:dyDescent="0.25">
      <c r="A567" s="17" t="s">
        <v>488</v>
      </c>
      <c r="B567" s="15" t="s">
        <v>412</v>
      </c>
      <c r="C567" t="s">
        <v>427</v>
      </c>
      <c r="D567" s="15" t="s">
        <v>436</v>
      </c>
      <c r="E567" t="s">
        <v>454</v>
      </c>
      <c r="F567" s="15">
        <v>2</v>
      </c>
      <c r="G567" s="10">
        <v>0</v>
      </c>
      <c r="H567" s="35">
        <f t="shared" si="32"/>
        <v>2</v>
      </c>
      <c r="I567" s="15">
        <v>3</v>
      </c>
      <c r="J567" s="10">
        <v>5</v>
      </c>
      <c r="K567" s="35">
        <f t="shared" si="33"/>
        <v>3.0833333333333335</v>
      </c>
      <c r="L567" s="37">
        <v>1</v>
      </c>
      <c r="N567">
        <v>2</v>
      </c>
      <c r="O567" t="s">
        <v>461</v>
      </c>
      <c r="P567">
        <f t="shared" si="34"/>
        <v>2</v>
      </c>
      <c r="Q567">
        <v>3</v>
      </c>
      <c r="R567" t="s">
        <v>461</v>
      </c>
      <c r="S567">
        <f t="shared" si="35"/>
        <v>3</v>
      </c>
    </row>
    <row r="568" spans="1:19" ht="15" x14ac:dyDescent="0.25">
      <c r="A568" s="17" t="s">
        <v>488</v>
      </c>
      <c r="B568" s="15" t="s">
        <v>412</v>
      </c>
      <c r="C568" t="s">
        <v>427</v>
      </c>
      <c r="D568" s="15" t="s">
        <v>436</v>
      </c>
      <c r="E568" t="s">
        <v>454</v>
      </c>
      <c r="F568" s="15">
        <v>6</v>
      </c>
      <c r="G568" s="10">
        <v>45</v>
      </c>
      <c r="H568" s="35">
        <f t="shared" si="32"/>
        <v>6.75</v>
      </c>
      <c r="I568" s="15">
        <v>7</v>
      </c>
      <c r="J568" s="10">
        <v>50</v>
      </c>
      <c r="K568" s="35">
        <f t="shared" si="33"/>
        <v>7.833333333333333</v>
      </c>
      <c r="L568" s="37">
        <v>198</v>
      </c>
      <c r="N568">
        <v>6</v>
      </c>
      <c r="O568" t="s">
        <v>461</v>
      </c>
      <c r="P568">
        <f t="shared" si="34"/>
        <v>6</v>
      </c>
      <c r="Q568">
        <v>7</v>
      </c>
      <c r="R568" t="s">
        <v>461</v>
      </c>
      <c r="S568">
        <f t="shared" si="35"/>
        <v>7</v>
      </c>
    </row>
    <row r="569" spans="1:19" ht="15" x14ac:dyDescent="0.25">
      <c r="A569" s="17" t="s">
        <v>488</v>
      </c>
      <c r="B569" s="15" t="s">
        <v>412</v>
      </c>
      <c r="C569" t="s">
        <v>427</v>
      </c>
      <c r="D569" s="15" t="s">
        <v>436</v>
      </c>
      <c r="E569" t="s">
        <v>454</v>
      </c>
      <c r="F569" s="15">
        <v>6</v>
      </c>
      <c r="G569" s="10">
        <v>50</v>
      </c>
      <c r="H569" s="35">
        <f t="shared" si="32"/>
        <v>6.833333333333333</v>
      </c>
      <c r="I569" s="15">
        <v>7</v>
      </c>
      <c r="J569" s="10">
        <v>55</v>
      </c>
      <c r="K569" s="35">
        <f t="shared" si="33"/>
        <v>7.916666666666667</v>
      </c>
      <c r="L569" s="37">
        <v>54</v>
      </c>
      <c r="N569">
        <v>6</v>
      </c>
      <c r="O569" t="s">
        <v>461</v>
      </c>
      <c r="P569">
        <f t="shared" si="34"/>
        <v>6</v>
      </c>
      <c r="Q569">
        <v>7</v>
      </c>
      <c r="R569" t="s">
        <v>461</v>
      </c>
      <c r="S569">
        <f t="shared" si="35"/>
        <v>7</v>
      </c>
    </row>
    <row r="570" spans="1:19" ht="15" x14ac:dyDescent="0.25">
      <c r="A570" s="17" t="s">
        <v>488</v>
      </c>
      <c r="B570" s="15" t="s">
        <v>412</v>
      </c>
      <c r="C570" t="s">
        <v>427</v>
      </c>
      <c r="D570" s="15" t="s">
        <v>436</v>
      </c>
      <c r="E570" t="s">
        <v>454</v>
      </c>
      <c r="F570" s="15">
        <v>7</v>
      </c>
      <c r="G570" s="10">
        <v>0</v>
      </c>
      <c r="H570" s="35">
        <f t="shared" si="32"/>
        <v>7</v>
      </c>
      <c r="I570" s="15">
        <v>8</v>
      </c>
      <c r="J570" s="10">
        <v>5</v>
      </c>
      <c r="K570" s="35">
        <f t="shared" si="33"/>
        <v>8.0833333333333339</v>
      </c>
      <c r="L570" s="37">
        <v>2</v>
      </c>
      <c r="N570">
        <v>7</v>
      </c>
      <c r="O570" t="s">
        <v>461</v>
      </c>
      <c r="P570">
        <f t="shared" si="34"/>
        <v>7</v>
      </c>
      <c r="Q570">
        <v>8</v>
      </c>
      <c r="R570" t="s">
        <v>461</v>
      </c>
      <c r="S570">
        <f t="shared" si="35"/>
        <v>8</v>
      </c>
    </row>
    <row r="571" spans="1:19" ht="15" x14ac:dyDescent="0.25">
      <c r="A571" s="17" t="s">
        <v>488</v>
      </c>
      <c r="B571" s="15" t="s">
        <v>412</v>
      </c>
      <c r="C571" t="s">
        <v>427</v>
      </c>
      <c r="D571" s="15" t="s">
        <v>436</v>
      </c>
      <c r="E571" t="s">
        <v>454</v>
      </c>
      <c r="F571" s="15">
        <v>7</v>
      </c>
      <c r="G571" s="10">
        <v>20</v>
      </c>
      <c r="H571" s="35">
        <f t="shared" si="32"/>
        <v>7.333333333333333</v>
      </c>
      <c r="I571" s="15">
        <v>8</v>
      </c>
      <c r="J571" s="10">
        <v>25</v>
      </c>
      <c r="K571" s="35">
        <f t="shared" si="33"/>
        <v>8.4166666666666661</v>
      </c>
      <c r="L571" s="37">
        <v>1</v>
      </c>
      <c r="N571">
        <v>7</v>
      </c>
      <c r="O571" t="s">
        <v>461</v>
      </c>
      <c r="P571">
        <f t="shared" si="34"/>
        <v>7</v>
      </c>
      <c r="Q571">
        <v>8</v>
      </c>
      <c r="R571" t="s">
        <v>461</v>
      </c>
      <c r="S571">
        <f t="shared" si="35"/>
        <v>8</v>
      </c>
    </row>
    <row r="572" spans="1:19" ht="15" x14ac:dyDescent="0.25">
      <c r="A572" s="17" t="s">
        <v>488</v>
      </c>
      <c r="B572" s="15" t="s">
        <v>412</v>
      </c>
      <c r="C572" t="s">
        <v>427</v>
      </c>
      <c r="D572" s="15" t="s">
        <v>436</v>
      </c>
      <c r="E572" t="s">
        <v>454</v>
      </c>
      <c r="F572" s="15">
        <v>7</v>
      </c>
      <c r="G572" s="10">
        <v>35</v>
      </c>
      <c r="H572" s="35">
        <f t="shared" si="32"/>
        <v>7.583333333333333</v>
      </c>
      <c r="I572" s="15">
        <v>8</v>
      </c>
      <c r="J572" s="10">
        <v>40</v>
      </c>
      <c r="K572" s="35">
        <f t="shared" si="33"/>
        <v>8.6666666666666661</v>
      </c>
      <c r="L572" s="37">
        <v>1</v>
      </c>
      <c r="N572">
        <v>7</v>
      </c>
      <c r="O572" t="s">
        <v>461</v>
      </c>
      <c r="P572">
        <f t="shared" si="34"/>
        <v>7</v>
      </c>
      <c r="Q572">
        <v>8</v>
      </c>
      <c r="R572" t="s">
        <v>461</v>
      </c>
      <c r="S572">
        <f t="shared" si="35"/>
        <v>8</v>
      </c>
    </row>
    <row r="573" spans="1:19" ht="15" x14ac:dyDescent="0.25">
      <c r="A573" s="17" t="s">
        <v>488</v>
      </c>
      <c r="B573" s="15" t="s">
        <v>412</v>
      </c>
      <c r="C573" t="s">
        <v>427</v>
      </c>
      <c r="D573" s="15" t="s">
        <v>436</v>
      </c>
      <c r="E573" t="s">
        <v>454</v>
      </c>
      <c r="F573" s="15">
        <v>8</v>
      </c>
      <c r="G573" s="10">
        <v>0</v>
      </c>
      <c r="H573" s="35">
        <f t="shared" si="32"/>
        <v>8</v>
      </c>
      <c r="I573" s="15">
        <v>9</v>
      </c>
      <c r="J573" s="10">
        <v>5</v>
      </c>
      <c r="K573" s="35">
        <f t="shared" si="33"/>
        <v>9.0833333333333339</v>
      </c>
      <c r="L573" s="37">
        <v>1</v>
      </c>
      <c r="N573">
        <v>8</v>
      </c>
      <c r="O573" t="s">
        <v>461</v>
      </c>
      <c r="P573">
        <f t="shared" si="34"/>
        <v>8</v>
      </c>
      <c r="Q573">
        <v>9</v>
      </c>
      <c r="R573" t="s">
        <v>461</v>
      </c>
      <c r="S573">
        <f t="shared" si="35"/>
        <v>9</v>
      </c>
    </row>
    <row r="574" spans="1:19" ht="15" x14ac:dyDescent="0.25">
      <c r="A574" s="17" t="s">
        <v>488</v>
      </c>
      <c r="B574" s="15" t="s">
        <v>412</v>
      </c>
      <c r="C574" t="s">
        <v>427</v>
      </c>
      <c r="D574" s="15" t="s">
        <v>436</v>
      </c>
      <c r="E574" t="s">
        <v>454</v>
      </c>
      <c r="F574" s="15">
        <v>9</v>
      </c>
      <c r="G574" s="10">
        <v>5</v>
      </c>
      <c r="H574" s="35">
        <f t="shared" si="32"/>
        <v>9.0833333333333339</v>
      </c>
      <c r="I574" s="15">
        <v>10</v>
      </c>
      <c r="J574" s="10">
        <v>10</v>
      </c>
      <c r="K574" s="35">
        <f t="shared" si="33"/>
        <v>10.166666666666666</v>
      </c>
      <c r="L574" s="37">
        <v>1</v>
      </c>
      <c r="N574">
        <v>9</v>
      </c>
      <c r="O574" t="s">
        <v>461</v>
      </c>
      <c r="P574">
        <f t="shared" si="34"/>
        <v>9</v>
      </c>
      <c r="Q574">
        <v>10</v>
      </c>
      <c r="R574" t="s">
        <v>461</v>
      </c>
      <c r="S574">
        <f t="shared" si="35"/>
        <v>10</v>
      </c>
    </row>
    <row r="575" spans="1:19" ht="15" x14ac:dyDescent="0.25">
      <c r="A575" s="17" t="s">
        <v>488</v>
      </c>
      <c r="B575" s="15" t="s">
        <v>412</v>
      </c>
      <c r="C575" t="s">
        <v>427</v>
      </c>
      <c r="D575" s="15" t="s">
        <v>436</v>
      </c>
      <c r="E575" t="s">
        <v>454</v>
      </c>
      <c r="F575" s="15">
        <v>9</v>
      </c>
      <c r="G575" s="10">
        <v>45</v>
      </c>
      <c r="H575" s="35">
        <f t="shared" si="32"/>
        <v>9.75</v>
      </c>
      <c r="I575" s="15">
        <v>10</v>
      </c>
      <c r="J575" s="10">
        <v>50</v>
      </c>
      <c r="K575" s="35">
        <f t="shared" si="33"/>
        <v>10.833333333333334</v>
      </c>
      <c r="L575" s="37">
        <v>81</v>
      </c>
      <c r="N575">
        <v>9</v>
      </c>
      <c r="O575" t="s">
        <v>461</v>
      </c>
      <c r="P575">
        <f t="shared" si="34"/>
        <v>9</v>
      </c>
      <c r="Q575">
        <v>10</v>
      </c>
      <c r="R575" t="s">
        <v>461</v>
      </c>
      <c r="S575">
        <f t="shared" si="35"/>
        <v>10</v>
      </c>
    </row>
    <row r="576" spans="1:19" ht="15" x14ac:dyDescent="0.25">
      <c r="A576" s="17" t="s">
        <v>488</v>
      </c>
      <c r="B576" s="15" t="s">
        <v>412</v>
      </c>
      <c r="C576" t="s">
        <v>427</v>
      </c>
      <c r="D576" s="15" t="s">
        <v>436</v>
      </c>
      <c r="E576" t="s">
        <v>454</v>
      </c>
      <c r="F576" s="15">
        <v>10</v>
      </c>
      <c r="G576" s="10">
        <v>20</v>
      </c>
      <c r="H576" s="35">
        <f t="shared" si="32"/>
        <v>10.333333333333334</v>
      </c>
      <c r="I576" s="15">
        <v>11</v>
      </c>
      <c r="J576" s="10">
        <v>25</v>
      </c>
      <c r="K576" s="35">
        <f t="shared" si="33"/>
        <v>11.416666666666666</v>
      </c>
      <c r="L576" s="37">
        <v>1</v>
      </c>
      <c r="N576">
        <v>10</v>
      </c>
      <c r="O576" t="s">
        <v>461</v>
      </c>
      <c r="P576">
        <f t="shared" si="34"/>
        <v>10</v>
      </c>
      <c r="Q576">
        <v>11</v>
      </c>
      <c r="R576" t="s">
        <v>461</v>
      </c>
      <c r="S576">
        <f t="shared" si="35"/>
        <v>11</v>
      </c>
    </row>
    <row r="577" spans="1:19" ht="15" x14ac:dyDescent="0.25">
      <c r="A577" s="17" t="s">
        <v>488</v>
      </c>
      <c r="B577" s="15" t="s">
        <v>412</v>
      </c>
      <c r="C577" t="s">
        <v>427</v>
      </c>
      <c r="D577" s="15" t="s">
        <v>437</v>
      </c>
      <c r="E577" t="s">
        <v>454</v>
      </c>
      <c r="F577" s="15">
        <v>2</v>
      </c>
      <c r="G577" s="10">
        <v>20</v>
      </c>
      <c r="H577" s="35">
        <f t="shared" si="32"/>
        <v>2.3333333333333335</v>
      </c>
      <c r="I577" s="15">
        <v>3</v>
      </c>
      <c r="J577" s="10">
        <v>25</v>
      </c>
      <c r="K577" s="35">
        <f t="shared" si="33"/>
        <v>3.4166666666666665</v>
      </c>
      <c r="L577" s="37">
        <v>1</v>
      </c>
      <c r="N577">
        <v>2</v>
      </c>
      <c r="O577" t="s">
        <v>461</v>
      </c>
      <c r="P577">
        <f t="shared" si="34"/>
        <v>2</v>
      </c>
      <c r="Q577">
        <v>3</v>
      </c>
      <c r="R577" t="s">
        <v>461</v>
      </c>
      <c r="S577">
        <f t="shared" si="35"/>
        <v>3</v>
      </c>
    </row>
    <row r="578" spans="1:19" ht="15" x14ac:dyDescent="0.25">
      <c r="A578" s="17" t="s">
        <v>488</v>
      </c>
      <c r="B578" s="15" t="s">
        <v>412</v>
      </c>
      <c r="C578" t="s">
        <v>427</v>
      </c>
      <c r="D578" s="15" t="s">
        <v>438</v>
      </c>
      <c r="E578" t="s">
        <v>454</v>
      </c>
      <c r="F578" s="15">
        <v>4</v>
      </c>
      <c r="G578" s="10">
        <v>15</v>
      </c>
      <c r="H578" s="35">
        <f t="shared" si="32"/>
        <v>4.25</v>
      </c>
      <c r="I578" s="15">
        <v>5</v>
      </c>
      <c r="J578" s="10">
        <v>20</v>
      </c>
      <c r="K578" s="35">
        <f t="shared" si="33"/>
        <v>5.333333333333333</v>
      </c>
      <c r="L578" s="37">
        <v>26</v>
      </c>
      <c r="N578">
        <v>4</v>
      </c>
      <c r="O578" t="s">
        <v>461</v>
      </c>
      <c r="P578">
        <f t="shared" si="34"/>
        <v>4</v>
      </c>
      <c r="Q578">
        <v>5</v>
      </c>
      <c r="R578" t="s">
        <v>461</v>
      </c>
      <c r="S578">
        <f t="shared" si="35"/>
        <v>5</v>
      </c>
    </row>
    <row r="579" spans="1:19" ht="15" x14ac:dyDescent="0.25">
      <c r="A579" s="17" t="s">
        <v>488</v>
      </c>
      <c r="B579" s="15" t="s">
        <v>412</v>
      </c>
      <c r="C579" t="s">
        <v>427</v>
      </c>
      <c r="D579" s="15" t="s">
        <v>438</v>
      </c>
      <c r="E579" t="s">
        <v>454</v>
      </c>
      <c r="F579" s="15">
        <v>5</v>
      </c>
      <c r="G579" s="10">
        <v>15</v>
      </c>
      <c r="H579" s="35">
        <f t="shared" si="32"/>
        <v>5.25</v>
      </c>
      <c r="I579" s="15">
        <v>6</v>
      </c>
      <c r="J579" s="10">
        <v>20</v>
      </c>
      <c r="K579" s="35">
        <f t="shared" si="33"/>
        <v>6.333333333333333</v>
      </c>
      <c r="L579" s="37">
        <v>1</v>
      </c>
      <c r="N579">
        <v>5</v>
      </c>
      <c r="O579" t="s">
        <v>461</v>
      </c>
      <c r="P579">
        <f t="shared" si="34"/>
        <v>5</v>
      </c>
      <c r="Q579">
        <v>6</v>
      </c>
      <c r="R579" t="s">
        <v>461</v>
      </c>
      <c r="S579">
        <f t="shared" si="35"/>
        <v>6</v>
      </c>
    </row>
    <row r="580" spans="1:19" ht="15" x14ac:dyDescent="0.25">
      <c r="A580" s="17" t="s">
        <v>488</v>
      </c>
      <c r="B580" s="15" t="s">
        <v>412</v>
      </c>
      <c r="C580" t="s">
        <v>427</v>
      </c>
      <c r="D580" s="15" t="s">
        <v>439</v>
      </c>
      <c r="E580" t="s">
        <v>454</v>
      </c>
      <c r="F580" s="15">
        <v>3</v>
      </c>
      <c r="G580" s="10">
        <v>20</v>
      </c>
      <c r="H580" s="35">
        <f t="shared" ref="H580:H643" si="36">F580+G580/60</f>
        <v>3.3333333333333335</v>
      </c>
      <c r="I580" s="15">
        <v>4</v>
      </c>
      <c r="J580" s="10">
        <v>25</v>
      </c>
      <c r="K580" s="35">
        <f t="shared" ref="K580:K643" si="37">I580+J580/60</f>
        <v>4.416666666666667</v>
      </c>
      <c r="L580" s="37">
        <v>1</v>
      </c>
      <c r="N580">
        <v>3</v>
      </c>
      <c r="O580" t="s">
        <v>461</v>
      </c>
      <c r="P580">
        <f t="shared" ref="P580:P643" si="38">IF(AND(O580=$O$3,N580=12),0,IF(AND(O580=$O$4,N580=12),12,IF(O580=$O$3,N580,N580+12)))</f>
        <v>3</v>
      </c>
      <c r="Q580">
        <v>4</v>
      </c>
      <c r="R580" t="s">
        <v>461</v>
      </c>
      <c r="S580">
        <f t="shared" ref="S580:S643" si="39">IF(AND(R580=$O$3,Q580=12),0,IF(AND(R580=$O$4,Q580=12),12,IF(R580=$O$3,Q580,Q580+12)))</f>
        <v>4</v>
      </c>
    </row>
    <row r="581" spans="1:19" ht="15" x14ac:dyDescent="0.25">
      <c r="A581" s="17" t="s">
        <v>488</v>
      </c>
      <c r="B581" s="15" t="s">
        <v>412</v>
      </c>
      <c r="C581" t="s">
        <v>427</v>
      </c>
      <c r="D581" s="15" t="s">
        <v>439</v>
      </c>
      <c r="E581" t="s">
        <v>454</v>
      </c>
      <c r="F581" s="15">
        <v>4</v>
      </c>
      <c r="G581" s="10">
        <v>30</v>
      </c>
      <c r="H581" s="35">
        <f t="shared" si="36"/>
        <v>4.5</v>
      </c>
      <c r="I581" s="15">
        <v>5</v>
      </c>
      <c r="J581" s="10">
        <v>35</v>
      </c>
      <c r="K581" s="35">
        <f t="shared" si="37"/>
        <v>5.583333333333333</v>
      </c>
      <c r="L581" s="37">
        <v>68</v>
      </c>
      <c r="N581">
        <v>4</v>
      </c>
      <c r="O581" t="s">
        <v>461</v>
      </c>
      <c r="P581">
        <f t="shared" si="38"/>
        <v>4</v>
      </c>
      <c r="Q581">
        <v>5</v>
      </c>
      <c r="R581" t="s">
        <v>461</v>
      </c>
      <c r="S581">
        <f t="shared" si="39"/>
        <v>5</v>
      </c>
    </row>
    <row r="582" spans="1:19" ht="15" x14ac:dyDescent="0.25">
      <c r="A582" s="17" t="s">
        <v>488</v>
      </c>
      <c r="B582" s="15" t="s">
        <v>412</v>
      </c>
      <c r="C582" t="s">
        <v>427</v>
      </c>
      <c r="D582" s="15" t="s">
        <v>439</v>
      </c>
      <c r="E582" t="s">
        <v>454</v>
      </c>
      <c r="F582" s="15">
        <v>5</v>
      </c>
      <c r="G582" s="10">
        <v>45</v>
      </c>
      <c r="H582" s="35">
        <f t="shared" si="36"/>
        <v>5.75</v>
      </c>
      <c r="I582" s="15">
        <v>6</v>
      </c>
      <c r="J582" s="10">
        <v>50</v>
      </c>
      <c r="K582" s="35">
        <f t="shared" si="37"/>
        <v>6.833333333333333</v>
      </c>
      <c r="L582" s="37">
        <v>8</v>
      </c>
      <c r="N582">
        <v>5</v>
      </c>
      <c r="O582" t="s">
        <v>461</v>
      </c>
      <c r="P582">
        <f t="shared" si="38"/>
        <v>5</v>
      </c>
      <c r="Q582">
        <v>6</v>
      </c>
      <c r="R582" t="s">
        <v>461</v>
      </c>
      <c r="S582">
        <f t="shared" si="39"/>
        <v>6</v>
      </c>
    </row>
    <row r="583" spans="1:19" ht="15" x14ac:dyDescent="0.25">
      <c r="A583" s="17" t="s">
        <v>488</v>
      </c>
      <c r="B583" s="15" t="s">
        <v>412</v>
      </c>
      <c r="C583" t="s">
        <v>427</v>
      </c>
      <c r="D583" s="15" t="s">
        <v>439</v>
      </c>
      <c r="E583" t="s">
        <v>454</v>
      </c>
      <c r="F583" s="15">
        <v>5</v>
      </c>
      <c r="G583" s="10">
        <v>55</v>
      </c>
      <c r="H583" s="35">
        <f t="shared" si="36"/>
        <v>5.916666666666667</v>
      </c>
      <c r="I583" s="15">
        <v>7</v>
      </c>
      <c r="J583" s="10">
        <v>0</v>
      </c>
      <c r="K583" s="35">
        <f t="shared" si="37"/>
        <v>7</v>
      </c>
      <c r="L583" s="37">
        <v>1</v>
      </c>
      <c r="N583">
        <v>5</v>
      </c>
      <c r="O583" t="s">
        <v>461</v>
      </c>
      <c r="P583">
        <f t="shared" si="38"/>
        <v>5</v>
      </c>
      <c r="Q583">
        <v>7</v>
      </c>
      <c r="R583" t="s">
        <v>461</v>
      </c>
      <c r="S583">
        <f t="shared" si="39"/>
        <v>7</v>
      </c>
    </row>
    <row r="584" spans="1:19" ht="15" x14ac:dyDescent="0.25">
      <c r="A584" s="17" t="s">
        <v>488</v>
      </c>
      <c r="B584" s="15" t="s">
        <v>412</v>
      </c>
      <c r="C584" t="s">
        <v>427</v>
      </c>
      <c r="D584" s="15" t="s">
        <v>439</v>
      </c>
      <c r="E584" t="s">
        <v>454</v>
      </c>
      <c r="F584" s="15">
        <v>6</v>
      </c>
      <c r="G584" s="10">
        <v>15</v>
      </c>
      <c r="H584" s="35">
        <f t="shared" si="36"/>
        <v>6.25</v>
      </c>
      <c r="I584" s="15">
        <v>7</v>
      </c>
      <c r="J584" s="10">
        <v>20</v>
      </c>
      <c r="K584" s="35">
        <f t="shared" si="37"/>
        <v>7.333333333333333</v>
      </c>
      <c r="L584" s="37">
        <v>1</v>
      </c>
      <c r="N584">
        <v>6</v>
      </c>
      <c r="O584" t="s">
        <v>461</v>
      </c>
      <c r="P584">
        <f t="shared" si="38"/>
        <v>6</v>
      </c>
      <c r="Q584">
        <v>7</v>
      </c>
      <c r="R584" t="s">
        <v>461</v>
      </c>
      <c r="S584">
        <f t="shared" si="39"/>
        <v>7</v>
      </c>
    </row>
    <row r="585" spans="1:19" ht="15" x14ac:dyDescent="0.25">
      <c r="A585" s="17" t="s">
        <v>488</v>
      </c>
      <c r="B585" s="15" t="s">
        <v>412</v>
      </c>
      <c r="C585" t="s">
        <v>427</v>
      </c>
      <c r="D585" s="15" t="s">
        <v>439</v>
      </c>
      <c r="E585" t="s">
        <v>454</v>
      </c>
      <c r="F585" s="15">
        <v>6</v>
      </c>
      <c r="G585" s="10">
        <v>20</v>
      </c>
      <c r="H585" s="35">
        <f t="shared" si="36"/>
        <v>6.333333333333333</v>
      </c>
      <c r="I585" s="15">
        <v>7</v>
      </c>
      <c r="J585" s="10">
        <v>25</v>
      </c>
      <c r="K585" s="35">
        <f t="shared" si="37"/>
        <v>7.416666666666667</v>
      </c>
      <c r="L585" s="37">
        <v>1</v>
      </c>
      <c r="N585">
        <v>6</v>
      </c>
      <c r="O585" t="s">
        <v>461</v>
      </c>
      <c r="P585">
        <f t="shared" si="38"/>
        <v>6</v>
      </c>
      <c r="Q585">
        <v>7</v>
      </c>
      <c r="R585" t="s">
        <v>461</v>
      </c>
      <c r="S585">
        <f t="shared" si="39"/>
        <v>7</v>
      </c>
    </row>
    <row r="586" spans="1:19" ht="15" x14ac:dyDescent="0.25">
      <c r="A586" s="17" t="s">
        <v>488</v>
      </c>
      <c r="B586" s="15" t="s">
        <v>412</v>
      </c>
      <c r="C586" t="s">
        <v>427</v>
      </c>
      <c r="D586" s="15" t="s">
        <v>439</v>
      </c>
      <c r="E586" t="s">
        <v>454</v>
      </c>
      <c r="F586" s="15">
        <v>6</v>
      </c>
      <c r="G586" s="10">
        <v>25</v>
      </c>
      <c r="H586" s="35">
        <f t="shared" si="36"/>
        <v>6.416666666666667</v>
      </c>
      <c r="I586" s="15">
        <v>7</v>
      </c>
      <c r="J586" s="10">
        <v>30</v>
      </c>
      <c r="K586" s="35">
        <f t="shared" si="37"/>
        <v>7.5</v>
      </c>
      <c r="L586" s="37">
        <v>1</v>
      </c>
      <c r="N586">
        <v>6</v>
      </c>
      <c r="O586" t="s">
        <v>461</v>
      </c>
      <c r="P586">
        <f t="shared" si="38"/>
        <v>6</v>
      </c>
      <c r="Q586">
        <v>7</v>
      </c>
      <c r="R586" t="s">
        <v>461</v>
      </c>
      <c r="S586">
        <f t="shared" si="39"/>
        <v>7</v>
      </c>
    </row>
    <row r="587" spans="1:19" ht="15" x14ac:dyDescent="0.25">
      <c r="A587" s="17" t="s">
        <v>488</v>
      </c>
      <c r="B587" s="15" t="s">
        <v>412</v>
      </c>
      <c r="C587" t="s">
        <v>427</v>
      </c>
      <c r="D587" s="15" t="s">
        <v>439</v>
      </c>
      <c r="E587" t="s">
        <v>454</v>
      </c>
      <c r="F587" s="15">
        <v>8</v>
      </c>
      <c r="G587" s="10">
        <v>10</v>
      </c>
      <c r="H587" s="35">
        <f t="shared" si="36"/>
        <v>8.1666666666666661</v>
      </c>
      <c r="I587" s="15">
        <v>9</v>
      </c>
      <c r="J587" s="10">
        <v>15</v>
      </c>
      <c r="K587" s="35">
        <f t="shared" si="37"/>
        <v>9.25</v>
      </c>
      <c r="L587" s="37">
        <v>1</v>
      </c>
      <c r="N587">
        <v>8</v>
      </c>
      <c r="O587" t="s">
        <v>461</v>
      </c>
      <c r="P587">
        <f t="shared" si="38"/>
        <v>8</v>
      </c>
      <c r="Q587">
        <v>9</v>
      </c>
      <c r="R587" t="s">
        <v>461</v>
      </c>
      <c r="S587">
        <f t="shared" si="39"/>
        <v>9</v>
      </c>
    </row>
    <row r="588" spans="1:19" ht="15" x14ac:dyDescent="0.25">
      <c r="A588" s="17" t="s">
        <v>488</v>
      </c>
      <c r="B588" s="15" t="s">
        <v>412</v>
      </c>
      <c r="C588" t="s">
        <v>427</v>
      </c>
      <c r="D588" s="15" t="s">
        <v>439</v>
      </c>
      <c r="E588" t="s">
        <v>454</v>
      </c>
      <c r="F588" s="15">
        <v>8</v>
      </c>
      <c r="G588" s="10">
        <v>25</v>
      </c>
      <c r="H588" s="35">
        <f t="shared" si="36"/>
        <v>8.4166666666666661</v>
      </c>
      <c r="I588" s="15">
        <v>9</v>
      </c>
      <c r="J588" s="10">
        <v>30</v>
      </c>
      <c r="K588" s="35">
        <f t="shared" si="37"/>
        <v>9.5</v>
      </c>
      <c r="L588" s="37">
        <v>7</v>
      </c>
      <c r="N588">
        <v>8</v>
      </c>
      <c r="O588" t="s">
        <v>461</v>
      </c>
      <c r="P588">
        <f t="shared" si="38"/>
        <v>8</v>
      </c>
      <c r="Q588">
        <v>9</v>
      </c>
      <c r="R588" t="s">
        <v>461</v>
      </c>
      <c r="S588">
        <f t="shared" si="39"/>
        <v>9</v>
      </c>
    </row>
    <row r="589" spans="1:19" ht="15" x14ac:dyDescent="0.25">
      <c r="A589" s="17" t="s">
        <v>488</v>
      </c>
      <c r="B589" s="15" t="s">
        <v>412</v>
      </c>
      <c r="C589" t="s">
        <v>427</v>
      </c>
      <c r="D589" s="15" t="s">
        <v>439</v>
      </c>
      <c r="E589" t="s">
        <v>454</v>
      </c>
      <c r="F589" s="15">
        <v>8</v>
      </c>
      <c r="G589" s="10">
        <v>40</v>
      </c>
      <c r="H589" s="35">
        <f t="shared" si="36"/>
        <v>8.6666666666666661</v>
      </c>
      <c r="I589" s="15">
        <v>9</v>
      </c>
      <c r="J589" s="10">
        <v>45</v>
      </c>
      <c r="K589" s="35">
        <f t="shared" si="37"/>
        <v>9.75</v>
      </c>
      <c r="L589" s="37">
        <v>234</v>
      </c>
      <c r="N589">
        <v>8</v>
      </c>
      <c r="O589" t="s">
        <v>461</v>
      </c>
      <c r="P589">
        <f t="shared" si="38"/>
        <v>8</v>
      </c>
      <c r="Q589">
        <v>9</v>
      </c>
      <c r="R589" t="s">
        <v>461</v>
      </c>
      <c r="S589">
        <f t="shared" si="39"/>
        <v>9</v>
      </c>
    </row>
    <row r="590" spans="1:19" ht="15" x14ac:dyDescent="0.25">
      <c r="A590" s="17" t="s">
        <v>488</v>
      </c>
      <c r="B590" s="15" t="s">
        <v>412</v>
      </c>
      <c r="C590" t="s">
        <v>427</v>
      </c>
      <c r="D590" s="15" t="s">
        <v>439</v>
      </c>
      <c r="E590" t="s">
        <v>454</v>
      </c>
      <c r="F590" s="15">
        <v>8</v>
      </c>
      <c r="G590" s="10">
        <v>50</v>
      </c>
      <c r="H590" s="35">
        <f t="shared" si="36"/>
        <v>8.8333333333333339</v>
      </c>
      <c r="I590" s="15">
        <v>9</v>
      </c>
      <c r="J590" s="10">
        <v>55</v>
      </c>
      <c r="K590" s="35">
        <f t="shared" si="37"/>
        <v>9.9166666666666661</v>
      </c>
      <c r="L590" s="37">
        <v>1</v>
      </c>
      <c r="N590">
        <v>8</v>
      </c>
      <c r="O590" t="s">
        <v>461</v>
      </c>
      <c r="P590">
        <f t="shared" si="38"/>
        <v>8</v>
      </c>
      <c r="Q590">
        <v>9</v>
      </c>
      <c r="R590" t="s">
        <v>461</v>
      </c>
      <c r="S590">
        <f t="shared" si="39"/>
        <v>9</v>
      </c>
    </row>
    <row r="591" spans="1:19" ht="15" x14ac:dyDescent="0.25">
      <c r="A591" s="17" t="s">
        <v>488</v>
      </c>
      <c r="B591" s="15" t="s">
        <v>412</v>
      </c>
      <c r="C591" t="s">
        <v>427</v>
      </c>
      <c r="D591" s="15" t="s">
        <v>439</v>
      </c>
      <c r="E591" t="s">
        <v>454</v>
      </c>
      <c r="F591" s="15">
        <v>8</v>
      </c>
      <c r="G591" s="10">
        <v>55</v>
      </c>
      <c r="H591" s="35">
        <f t="shared" si="36"/>
        <v>8.9166666666666661</v>
      </c>
      <c r="I591" s="15">
        <v>10</v>
      </c>
      <c r="J591" s="10">
        <v>0</v>
      </c>
      <c r="K591" s="35">
        <f t="shared" si="37"/>
        <v>10</v>
      </c>
      <c r="L591" s="37">
        <v>1</v>
      </c>
      <c r="N591">
        <v>8</v>
      </c>
      <c r="O591" t="s">
        <v>461</v>
      </c>
      <c r="P591">
        <f t="shared" si="38"/>
        <v>8</v>
      </c>
      <c r="Q591">
        <v>10</v>
      </c>
      <c r="R591" t="s">
        <v>461</v>
      </c>
      <c r="S591">
        <f t="shared" si="39"/>
        <v>10</v>
      </c>
    </row>
    <row r="592" spans="1:19" ht="15" x14ac:dyDescent="0.25">
      <c r="A592" s="17" t="s">
        <v>488</v>
      </c>
      <c r="B592" s="15" t="s">
        <v>412</v>
      </c>
      <c r="C592" t="s">
        <v>427</v>
      </c>
      <c r="D592" s="15" t="s">
        <v>439</v>
      </c>
      <c r="E592" t="s">
        <v>454</v>
      </c>
      <c r="F592" s="15">
        <v>9</v>
      </c>
      <c r="G592" s="10">
        <v>0</v>
      </c>
      <c r="H592" s="35">
        <f t="shared" si="36"/>
        <v>9</v>
      </c>
      <c r="I592" s="15">
        <v>10</v>
      </c>
      <c r="J592" s="10">
        <v>5</v>
      </c>
      <c r="K592" s="35">
        <f t="shared" si="37"/>
        <v>10.083333333333334</v>
      </c>
      <c r="L592" s="37">
        <v>1</v>
      </c>
      <c r="N592">
        <v>9</v>
      </c>
      <c r="O592" t="s">
        <v>461</v>
      </c>
      <c r="P592">
        <f t="shared" si="38"/>
        <v>9</v>
      </c>
      <c r="Q592">
        <v>10</v>
      </c>
      <c r="R592" t="s">
        <v>461</v>
      </c>
      <c r="S592">
        <f t="shared" si="39"/>
        <v>10</v>
      </c>
    </row>
    <row r="593" spans="1:19" ht="15" x14ac:dyDescent="0.25">
      <c r="A593" s="17" t="s">
        <v>488</v>
      </c>
      <c r="B593" s="15" t="s">
        <v>412</v>
      </c>
      <c r="C593" t="s">
        <v>427</v>
      </c>
      <c r="D593" s="15" t="s">
        <v>439</v>
      </c>
      <c r="E593" t="s">
        <v>454</v>
      </c>
      <c r="F593" s="15">
        <v>9</v>
      </c>
      <c r="G593" s="10">
        <v>5</v>
      </c>
      <c r="H593" s="35">
        <f t="shared" si="36"/>
        <v>9.0833333333333339</v>
      </c>
      <c r="I593" s="15">
        <v>10</v>
      </c>
      <c r="J593" s="10">
        <v>10</v>
      </c>
      <c r="K593" s="35">
        <f t="shared" si="37"/>
        <v>10.166666666666666</v>
      </c>
      <c r="L593" s="37">
        <v>1</v>
      </c>
      <c r="N593">
        <v>9</v>
      </c>
      <c r="O593" t="s">
        <v>461</v>
      </c>
      <c r="P593">
        <f t="shared" si="38"/>
        <v>9</v>
      </c>
      <c r="Q593">
        <v>10</v>
      </c>
      <c r="R593" t="s">
        <v>461</v>
      </c>
      <c r="S593">
        <f t="shared" si="39"/>
        <v>10</v>
      </c>
    </row>
    <row r="594" spans="1:19" ht="15" x14ac:dyDescent="0.25">
      <c r="A594" s="17" t="s">
        <v>488</v>
      </c>
      <c r="B594" s="15" t="s">
        <v>412</v>
      </c>
      <c r="C594" t="s">
        <v>427</v>
      </c>
      <c r="D594" s="15" t="s">
        <v>439</v>
      </c>
      <c r="E594" t="s">
        <v>454</v>
      </c>
      <c r="F594" s="15">
        <v>9</v>
      </c>
      <c r="G594" s="10">
        <v>10</v>
      </c>
      <c r="H594" s="35">
        <f t="shared" si="36"/>
        <v>9.1666666666666661</v>
      </c>
      <c r="I594" s="15">
        <v>10</v>
      </c>
      <c r="J594" s="10">
        <v>15</v>
      </c>
      <c r="K594" s="35">
        <f t="shared" si="37"/>
        <v>10.25</v>
      </c>
      <c r="L594" s="37">
        <v>1</v>
      </c>
      <c r="N594">
        <v>9</v>
      </c>
      <c r="O594" t="s">
        <v>461</v>
      </c>
      <c r="P594">
        <f t="shared" si="38"/>
        <v>9</v>
      </c>
      <c r="Q594">
        <v>10</v>
      </c>
      <c r="R594" t="s">
        <v>461</v>
      </c>
      <c r="S594">
        <f t="shared" si="39"/>
        <v>10</v>
      </c>
    </row>
    <row r="595" spans="1:19" ht="15" x14ac:dyDescent="0.25">
      <c r="A595" s="17" t="s">
        <v>488</v>
      </c>
      <c r="B595" s="15" t="s">
        <v>412</v>
      </c>
      <c r="C595" t="s">
        <v>427</v>
      </c>
      <c r="D595" s="15" t="s">
        <v>439</v>
      </c>
      <c r="E595" t="s">
        <v>454</v>
      </c>
      <c r="F595" s="15">
        <v>9</v>
      </c>
      <c r="G595" s="10">
        <v>15</v>
      </c>
      <c r="H595" s="35">
        <f t="shared" si="36"/>
        <v>9.25</v>
      </c>
      <c r="I595" s="15">
        <v>10</v>
      </c>
      <c r="J595" s="10">
        <v>20</v>
      </c>
      <c r="K595" s="35">
        <f t="shared" si="37"/>
        <v>10.333333333333334</v>
      </c>
      <c r="L595" s="37">
        <v>1</v>
      </c>
      <c r="N595">
        <v>9</v>
      </c>
      <c r="O595" t="s">
        <v>461</v>
      </c>
      <c r="P595">
        <f t="shared" si="38"/>
        <v>9</v>
      </c>
      <c r="Q595">
        <v>10</v>
      </c>
      <c r="R595" t="s">
        <v>461</v>
      </c>
      <c r="S595">
        <f t="shared" si="39"/>
        <v>10</v>
      </c>
    </row>
    <row r="596" spans="1:19" ht="15" x14ac:dyDescent="0.25">
      <c r="A596" s="17" t="s">
        <v>488</v>
      </c>
      <c r="B596" s="15" t="s">
        <v>412</v>
      </c>
      <c r="C596" t="s">
        <v>427</v>
      </c>
      <c r="D596" s="15" t="s">
        <v>439</v>
      </c>
      <c r="E596" t="s">
        <v>454</v>
      </c>
      <c r="F596" s="15">
        <v>9</v>
      </c>
      <c r="G596" s="10">
        <v>20</v>
      </c>
      <c r="H596" s="35">
        <f t="shared" si="36"/>
        <v>9.3333333333333339</v>
      </c>
      <c r="I596" s="15">
        <v>10</v>
      </c>
      <c r="J596" s="10">
        <v>25</v>
      </c>
      <c r="K596" s="35">
        <f t="shared" si="37"/>
        <v>10.416666666666666</v>
      </c>
      <c r="L596" s="37">
        <v>2</v>
      </c>
      <c r="N596">
        <v>9</v>
      </c>
      <c r="O596" t="s">
        <v>461</v>
      </c>
      <c r="P596">
        <f t="shared" si="38"/>
        <v>9</v>
      </c>
      <c r="Q596">
        <v>10</v>
      </c>
      <c r="R596" t="s">
        <v>461</v>
      </c>
      <c r="S596">
        <f t="shared" si="39"/>
        <v>10</v>
      </c>
    </row>
    <row r="597" spans="1:19" ht="15" x14ac:dyDescent="0.25">
      <c r="A597" s="17" t="s">
        <v>488</v>
      </c>
      <c r="B597" s="15" t="s">
        <v>412</v>
      </c>
      <c r="C597" t="s">
        <v>427</v>
      </c>
      <c r="D597" s="15" t="s">
        <v>439</v>
      </c>
      <c r="E597" t="s">
        <v>454</v>
      </c>
      <c r="F597" s="15">
        <v>9</v>
      </c>
      <c r="G597" s="10">
        <v>25</v>
      </c>
      <c r="H597" s="35">
        <f t="shared" si="36"/>
        <v>9.4166666666666661</v>
      </c>
      <c r="I597" s="15">
        <v>10</v>
      </c>
      <c r="J597" s="10">
        <v>30</v>
      </c>
      <c r="K597" s="35">
        <f t="shared" si="37"/>
        <v>10.5</v>
      </c>
      <c r="L597" s="37">
        <v>1</v>
      </c>
      <c r="N597">
        <v>9</v>
      </c>
      <c r="O597" t="s">
        <v>461</v>
      </c>
      <c r="P597">
        <f t="shared" si="38"/>
        <v>9</v>
      </c>
      <c r="Q597">
        <v>10</v>
      </c>
      <c r="R597" t="s">
        <v>461</v>
      </c>
      <c r="S597">
        <f t="shared" si="39"/>
        <v>10</v>
      </c>
    </row>
    <row r="598" spans="1:19" ht="15" x14ac:dyDescent="0.25">
      <c r="A598" s="17" t="s">
        <v>488</v>
      </c>
      <c r="B598" s="15" t="s">
        <v>412</v>
      </c>
      <c r="C598" t="s">
        <v>427</v>
      </c>
      <c r="D598" s="15" t="s">
        <v>439</v>
      </c>
      <c r="E598" t="s">
        <v>454</v>
      </c>
      <c r="F598" s="15">
        <v>9</v>
      </c>
      <c r="G598" s="10">
        <v>40</v>
      </c>
      <c r="H598" s="35">
        <f t="shared" si="36"/>
        <v>9.6666666666666661</v>
      </c>
      <c r="I598" s="15">
        <v>10</v>
      </c>
      <c r="J598" s="10">
        <v>45</v>
      </c>
      <c r="K598" s="35">
        <f t="shared" si="37"/>
        <v>10.75</v>
      </c>
      <c r="L598" s="37">
        <v>1</v>
      </c>
      <c r="N598">
        <v>9</v>
      </c>
      <c r="O598" t="s">
        <v>461</v>
      </c>
      <c r="P598">
        <f t="shared" si="38"/>
        <v>9</v>
      </c>
      <c r="Q598">
        <v>10</v>
      </c>
      <c r="R598" t="s">
        <v>461</v>
      </c>
      <c r="S598">
        <f t="shared" si="39"/>
        <v>10</v>
      </c>
    </row>
    <row r="599" spans="1:19" ht="15" x14ac:dyDescent="0.25">
      <c r="A599" s="17" t="s">
        <v>488</v>
      </c>
      <c r="B599" s="15" t="s">
        <v>412</v>
      </c>
      <c r="C599" t="s">
        <v>427</v>
      </c>
      <c r="D599" s="15" t="s">
        <v>439</v>
      </c>
      <c r="E599" t="s">
        <v>454</v>
      </c>
      <c r="F599" s="15">
        <v>9</v>
      </c>
      <c r="G599" s="10">
        <v>45</v>
      </c>
      <c r="H599" s="35">
        <f t="shared" si="36"/>
        <v>9.75</v>
      </c>
      <c r="I599" s="15">
        <v>10</v>
      </c>
      <c r="J599" s="10">
        <v>50</v>
      </c>
      <c r="K599" s="35">
        <f t="shared" si="37"/>
        <v>10.833333333333334</v>
      </c>
      <c r="L599" s="37">
        <v>1</v>
      </c>
      <c r="N599">
        <v>9</v>
      </c>
      <c r="O599" t="s">
        <v>461</v>
      </c>
      <c r="P599">
        <f t="shared" si="38"/>
        <v>9</v>
      </c>
      <c r="Q599">
        <v>10</v>
      </c>
      <c r="R599" t="s">
        <v>461</v>
      </c>
      <c r="S599">
        <f t="shared" si="39"/>
        <v>10</v>
      </c>
    </row>
    <row r="600" spans="1:19" ht="15" x14ac:dyDescent="0.25">
      <c r="A600" s="17" t="s">
        <v>488</v>
      </c>
      <c r="B600" s="15" t="s">
        <v>412</v>
      </c>
      <c r="C600" t="s">
        <v>427</v>
      </c>
      <c r="D600" s="15" t="s">
        <v>439</v>
      </c>
      <c r="E600" t="s">
        <v>454</v>
      </c>
      <c r="F600" s="15">
        <v>9</v>
      </c>
      <c r="G600" s="10">
        <v>50</v>
      </c>
      <c r="H600" s="35">
        <f t="shared" si="36"/>
        <v>9.8333333333333339</v>
      </c>
      <c r="I600" s="15">
        <v>10</v>
      </c>
      <c r="J600" s="10">
        <v>55</v>
      </c>
      <c r="K600" s="35">
        <f t="shared" si="37"/>
        <v>10.916666666666666</v>
      </c>
      <c r="L600" s="37">
        <v>1</v>
      </c>
      <c r="N600">
        <v>9</v>
      </c>
      <c r="O600" t="s">
        <v>461</v>
      </c>
      <c r="P600">
        <f t="shared" si="38"/>
        <v>9</v>
      </c>
      <c r="Q600">
        <v>10</v>
      </c>
      <c r="R600" t="s">
        <v>461</v>
      </c>
      <c r="S600">
        <f t="shared" si="39"/>
        <v>10</v>
      </c>
    </row>
    <row r="601" spans="1:19" ht="15" x14ac:dyDescent="0.25">
      <c r="A601" s="17" t="s">
        <v>488</v>
      </c>
      <c r="B601" s="15" t="s">
        <v>412</v>
      </c>
      <c r="C601" t="s">
        <v>427</v>
      </c>
      <c r="D601" s="15" t="s">
        <v>439</v>
      </c>
      <c r="E601" t="s">
        <v>454</v>
      </c>
      <c r="F601" s="15">
        <v>9</v>
      </c>
      <c r="G601" s="10">
        <v>55</v>
      </c>
      <c r="H601" s="35">
        <f t="shared" si="36"/>
        <v>9.9166666666666661</v>
      </c>
      <c r="I601" s="15">
        <v>11</v>
      </c>
      <c r="J601" s="10">
        <v>0</v>
      </c>
      <c r="K601" s="35">
        <f t="shared" si="37"/>
        <v>11</v>
      </c>
      <c r="L601" s="37">
        <v>1</v>
      </c>
      <c r="N601">
        <v>9</v>
      </c>
      <c r="O601" t="s">
        <v>461</v>
      </c>
      <c r="P601">
        <f t="shared" si="38"/>
        <v>9</v>
      </c>
      <c r="Q601">
        <v>11</v>
      </c>
      <c r="R601" t="s">
        <v>461</v>
      </c>
      <c r="S601">
        <f t="shared" si="39"/>
        <v>11</v>
      </c>
    </row>
    <row r="602" spans="1:19" ht="15" x14ac:dyDescent="0.25">
      <c r="A602" s="17" t="s">
        <v>488</v>
      </c>
      <c r="B602" s="15" t="s">
        <v>412</v>
      </c>
      <c r="C602" t="s">
        <v>427</v>
      </c>
      <c r="D602" s="15" t="s">
        <v>439</v>
      </c>
      <c r="E602" t="s">
        <v>454</v>
      </c>
      <c r="F602" s="15">
        <v>10</v>
      </c>
      <c r="G602" s="10">
        <v>10</v>
      </c>
      <c r="H602" s="35">
        <f t="shared" si="36"/>
        <v>10.166666666666666</v>
      </c>
      <c r="I602" s="15">
        <v>11</v>
      </c>
      <c r="J602" s="10">
        <v>15</v>
      </c>
      <c r="K602" s="35">
        <f t="shared" si="37"/>
        <v>11.25</v>
      </c>
      <c r="L602" s="37">
        <v>1</v>
      </c>
      <c r="N602">
        <v>10</v>
      </c>
      <c r="O602" t="s">
        <v>461</v>
      </c>
      <c r="P602">
        <f t="shared" si="38"/>
        <v>10</v>
      </c>
      <c r="Q602">
        <v>11</v>
      </c>
      <c r="R602" t="s">
        <v>461</v>
      </c>
      <c r="S602">
        <f t="shared" si="39"/>
        <v>11</v>
      </c>
    </row>
    <row r="603" spans="1:19" ht="15" x14ac:dyDescent="0.25">
      <c r="A603" s="17" t="s">
        <v>488</v>
      </c>
      <c r="B603" s="15" t="s">
        <v>412</v>
      </c>
      <c r="C603" t="s">
        <v>427</v>
      </c>
      <c r="D603" s="15" t="s">
        <v>439</v>
      </c>
      <c r="E603" t="s">
        <v>454</v>
      </c>
      <c r="F603" s="15">
        <v>10</v>
      </c>
      <c r="G603" s="10">
        <v>15</v>
      </c>
      <c r="H603" s="35">
        <f t="shared" si="36"/>
        <v>10.25</v>
      </c>
      <c r="I603" s="15">
        <v>11</v>
      </c>
      <c r="J603" s="10">
        <v>20</v>
      </c>
      <c r="K603" s="35">
        <f t="shared" si="37"/>
        <v>11.333333333333334</v>
      </c>
      <c r="L603" s="37">
        <v>1</v>
      </c>
      <c r="N603">
        <v>10</v>
      </c>
      <c r="O603" t="s">
        <v>461</v>
      </c>
      <c r="P603">
        <f t="shared" si="38"/>
        <v>10</v>
      </c>
      <c r="Q603">
        <v>11</v>
      </c>
      <c r="R603" t="s">
        <v>461</v>
      </c>
      <c r="S603">
        <f t="shared" si="39"/>
        <v>11</v>
      </c>
    </row>
    <row r="604" spans="1:19" ht="15" x14ac:dyDescent="0.25">
      <c r="A604" s="17" t="s">
        <v>488</v>
      </c>
      <c r="B604" s="15" t="s">
        <v>412</v>
      </c>
      <c r="C604" t="s">
        <v>427</v>
      </c>
      <c r="D604" s="15" t="s">
        <v>440</v>
      </c>
      <c r="E604" t="s">
        <v>454</v>
      </c>
      <c r="F604" s="15">
        <v>1</v>
      </c>
      <c r="G604" s="10">
        <v>20</v>
      </c>
      <c r="H604" s="35">
        <f t="shared" si="36"/>
        <v>1.3333333333333333</v>
      </c>
      <c r="I604" s="15">
        <v>2</v>
      </c>
      <c r="J604" s="10">
        <v>25</v>
      </c>
      <c r="K604" s="35">
        <f t="shared" si="37"/>
        <v>2.4166666666666665</v>
      </c>
      <c r="L604" s="37">
        <v>1</v>
      </c>
      <c r="N604">
        <v>1</v>
      </c>
      <c r="O604" t="s">
        <v>461</v>
      </c>
      <c r="P604">
        <f t="shared" si="38"/>
        <v>1</v>
      </c>
      <c r="Q604">
        <v>2</v>
      </c>
      <c r="R604" t="s">
        <v>461</v>
      </c>
      <c r="S604">
        <f t="shared" si="39"/>
        <v>2</v>
      </c>
    </row>
    <row r="605" spans="1:19" ht="15" x14ac:dyDescent="0.25">
      <c r="A605" s="17" t="s">
        <v>488</v>
      </c>
      <c r="B605" s="15" t="s">
        <v>412</v>
      </c>
      <c r="C605" t="s">
        <v>427</v>
      </c>
      <c r="D605" s="15" t="s">
        <v>441</v>
      </c>
      <c r="E605" t="s">
        <v>454</v>
      </c>
      <c r="F605" s="15">
        <v>4</v>
      </c>
      <c r="G605" s="10">
        <v>15</v>
      </c>
      <c r="H605" s="35">
        <f t="shared" si="36"/>
        <v>4.25</v>
      </c>
      <c r="I605" s="15">
        <v>5</v>
      </c>
      <c r="J605" s="10">
        <v>20</v>
      </c>
      <c r="K605" s="35">
        <f t="shared" si="37"/>
        <v>5.333333333333333</v>
      </c>
      <c r="L605" s="37">
        <v>1</v>
      </c>
      <c r="N605">
        <v>4</v>
      </c>
      <c r="O605" t="s">
        <v>461</v>
      </c>
      <c r="P605">
        <f t="shared" si="38"/>
        <v>4</v>
      </c>
      <c r="Q605">
        <v>5</v>
      </c>
      <c r="R605" t="s">
        <v>461</v>
      </c>
      <c r="S605">
        <f t="shared" si="39"/>
        <v>5</v>
      </c>
    </row>
    <row r="606" spans="1:19" ht="15" x14ac:dyDescent="0.25">
      <c r="A606" s="17" t="s">
        <v>488</v>
      </c>
      <c r="B606" s="15" t="s">
        <v>412</v>
      </c>
      <c r="C606" t="s">
        <v>427</v>
      </c>
      <c r="D606" s="15" t="s">
        <v>442</v>
      </c>
      <c r="E606" t="s">
        <v>454</v>
      </c>
      <c r="F606" s="15">
        <v>4</v>
      </c>
      <c r="G606" s="10">
        <v>25</v>
      </c>
      <c r="H606" s="35">
        <f t="shared" si="36"/>
        <v>4.416666666666667</v>
      </c>
      <c r="I606" s="15">
        <v>5</v>
      </c>
      <c r="J606" s="10">
        <v>30</v>
      </c>
      <c r="K606" s="35">
        <f t="shared" si="37"/>
        <v>5.5</v>
      </c>
      <c r="L606" s="37">
        <v>1</v>
      </c>
      <c r="N606">
        <v>4</v>
      </c>
      <c r="O606" t="s">
        <v>461</v>
      </c>
      <c r="P606">
        <f t="shared" si="38"/>
        <v>4</v>
      </c>
      <c r="Q606">
        <v>5</v>
      </c>
      <c r="R606" t="s">
        <v>461</v>
      </c>
      <c r="S606">
        <f t="shared" si="39"/>
        <v>5</v>
      </c>
    </row>
    <row r="607" spans="1:19" ht="15" x14ac:dyDescent="0.25">
      <c r="A607" s="17" t="s">
        <v>488</v>
      </c>
      <c r="B607" s="15" t="s">
        <v>412</v>
      </c>
      <c r="C607" t="s">
        <v>427</v>
      </c>
      <c r="D607" s="15" t="s">
        <v>442</v>
      </c>
      <c r="E607" t="s">
        <v>454</v>
      </c>
      <c r="F607" s="15">
        <v>9</v>
      </c>
      <c r="G607" s="10">
        <v>45</v>
      </c>
      <c r="H607" s="35">
        <f t="shared" si="36"/>
        <v>9.75</v>
      </c>
      <c r="I607" s="15">
        <v>10</v>
      </c>
      <c r="J607" s="10">
        <v>50</v>
      </c>
      <c r="K607" s="35">
        <f t="shared" si="37"/>
        <v>10.833333333333334</v>
      </c>
      <c r="L607" s="37">
        <v>228</v>
      </c>
      <c r="N607">
        <v>9</v>
      </c>
      <c r="O607" t="s">
        <v>461</v>
      </c>
      <c r="P607">
        <f t="shared" si="38"/>
        <v>9</v>
      </c>
      <c r="Q607">
        <v>10</v>
      </c>
      <c r="R607" t="s">
        <v>461</v>
      </c>
      <c r="S607">
        <f t="shared" si="39"/>
        <v>10</v>
      </c>
    </row>
    <row r="608" spans="1:19" ht="15" x14ac:dyDescent="0.25">
      <c r="A608" s="17" t="s">
        <v>488</v>
      </c>
      <c r="B608" s="15" t="s">
        <v>412</v>
      </c>
      <c r="C608" t="s">
        <v>427</v>
      </c>
      <c r="D608" s="15" t="s">
        <v>442</v>
      </c>
      <c r="E608" t="s">
        <v>454</v>
      </c>
      <c r="F608" s="15">
        <v>9</v>
      </c>
      <c r="G608" s="10">
        <v>50</v>
      </c>
      <c r="H608" s="35">
        <f t="shared" si="36"/>
        <v>9.8333333333333339</v>
      </c>
      <c r="I608" s="15">
        <v>10</v>
      </c>
      <c r="J608" s="10">
        <v>55</v>
      </c>
      <c r="K608" s="35">
        <f t="shared" si="37"/>
        <v>10.916666666666666</v>
      </c>
      <c r="L608" s="37">
        <v>2</v>
      </c>
      <c r="N608">
        <v>9</v>
      </c>
      <c r="O608" t="s">
        <v>461</v>
      </c>
      <c r="P608">
        <f t="shared" si="38"/>
        <v>9</v>
      </c>
      <c r="Q608">
        <v>10</v>
      </c>
      <c r="R608" t="s">
        <v>461</v>
      </c>
      <c r="S608">
        <f t="shared" si="39"/>
        <v>10</v>
      </c>
    </row>
    <row r="609" spans="1:19" ht="15" x14ac:dyDescent="0.25">
      <c r="A609" s="17" t="s">
        <v>488</v>
      </c>
      <c r="B609" s="15" t="s">
        <v>412</v>
      </c>
      <c r="C609" t="s">
        <v>427</v>
      </c>
      <c r="D609" s="15" t="s">
        <v>442</v>
      </c>
      <c r="E609" t="s">
        <v>454</v>
      </c>
      <c r="F609" s="15">
        <v>9</v>
      </c>
      <c r="G609" s="10">
        <v>55</v>
      </c>
      <c r="H609" s="35">
        <f t="shared" si="36"/>
        <v>9.9166666666666661</v>
      </c>
      <c r="I609" s="15">
        <v>11</v>
      </c>
      <c r="J609" s="10">
        <v>0</v>
      </c>
      <c r="K609" s="35">
        <f t="shared" si="37"/>
        <v>11</v>
      </c>
      <c r="L609" s="37">
        <v>1</v>
      </c>
      <c r="N609">
        <v>9</v>
      </c>
      <c r="O609" t="s">
        <v>461</v>
      </c>
      <c r="P609">
        <f t="shared" si="38"/>
        <v>9</v>
      </c>
      <c r="Q609">
        <v>11</v>
      </c>
      <c r="R609" t="s">
        <v>461</v>
      </c>
      <c r="S609">
        <f t="shared" si="39"/>
        <v>11</v>
      </c>
    </row>
    <row r="610" spans="1:19" ht="15" x14ac:dyDescent="0.25">
      <c r="A610" s="17" t="s">
        <v>488</v>
      </c>
      <c r="B610" s="15" t="s">
        <v>412</v>
      </c>
      <c r="C610" t="s">
        <v>427</v>
      </c>
      <c r="D610" s="15" t="s">
        <v>442</v>
      </c>
      <c r="E610" t="s">
        <v>454</v>
      </c>
      <c r="F610" s="15">
        <v>10</v>
      </c>
      <c r="G610" s="10">
        <v>0</v>
      </c>
      <c r="H610" s="35">
        <f t="shared" si="36"/>
        <v>10</v>
      </c>
      <c r="I610" s="15">
        <v>11</v>
      </c>
      <c r="J610" s="10">
        <v>5</v>
      </c>
      <c r="K610" s="35">
        <f t="shared" si="37"/>
        <v>11.083333333333334</v>
      </c>
      <c r="L610" s="37">
        <v>1</v>
      </c>
      <c r="N610">
        <v>10</v>
      </c>
      <c r="O610" t="s">
        <v>461</v>
      </c>
      <c r="P610">
        <f t="shared" si="38"/>
        <v>10</v>
      </c>
      <c r="Q610">
        <v>11</v>
      </c>
      <c r="R610" t="s">
        <v>461</v>
      </c>
      <c r="S610">
        <f t="shared" si="39"/>
        <v>11</v>
      </c>
    </row>
    <row r="611" spans="1:19" ht="15" x14ac:dyDescent="0.25">
      <c r="A611" s="17" t="s">
        <v>488</v>
      </c>
      <c r="B611" s="15" t="s">
        <v>412</v>
      </c>
      <c r="C611" t="s">
        <v>427</v>
      </c>
      <c r="D611" s="15" t="s">
        <v>442</v>
      </c>
      <c r="E611" t="s">
        <v>454</v>
      </c>
      <c r="F611" s="15">
        <v>10</v>
      </c>
      <c r="G611" s="10">
        <v>5</v>
      </c>
      <c r="H611" s="35">
        <f t="shared" si="36"/>
        <v>10.083333333333334</v>
      </c>
      <c r="I611" s="15">
        <v>11</v>
      </c>
      <c r="J611" s="10">
        <v>10</v>
      </c>
      <c r="K611" s="35">
        <f t="shared" si="37"/>
        <v>11.166666666666666</v>
      </c>
      <c r="L611" s="37">
        <v>1</v>
      </c>
      <c r="N611">
        <v>10</v>
      </c>
      <c r="O611" t="s">
        <v>461</v>
      </c>
      <c r="P611">
        <f t="shared" si="38"/>
        <v>10</v>
      </c>
      <c r="Q611">
        <v>11</v>
      </c>
      <c r="R611" t="s">
        <v>461</v>
      </c>
      <c r="S611">
        <f t="shared" si="39"/>
        <v>11</v>
      </c>
    </row>
    <row r="612" spans="1:19" ht="15" x14ac:dyDescent="0.25">
      <c r="A612" s="17" t="s">
        <v>488</v>
      </c>
      <c r="B612" s="15" t="s">
        <v>412</v>
      </c>
      <c r="C612" t="s">
        <v>427</v>
      </c>
      <c r="D612" s="15" t="s">
        <v>442</v>
      </c>
      <c r="E612" t="s">
        <v>454</v>
      </c>
      <c r="F612" s="15">
        <v>10</v>
      </c>
      <c r="G612" s="10">
        <v>15</v>
      </c>
      <c r="H612" s="35">
        <f t="shared" si="36"/>
        <v>10.25</v>
      </c>
      <c r="I612" s="15">
        <v>11</v>
      </c>
      <c r="J612" s="10">
        <v>20</v>
      </c>
      <c r="K612" s="35">
        <f t="shared" si="37"/>
        <v>11.333333333333334</v>
      </c>
      <c r="L612" s="37">
        <v>2</v>
      </c>
      <c r="N612">
        <v>10</v>
      </c>
      <c r="O612" t="s">
        <v>461</v>
      </c>
      <c r="P612">
        <f t="shared" si="38"/>
        <v>10</v>
      </c>
      <c r="Q612">
        <v>11</v>
      </c>
      <c r="R612" t="s">
        <v>461</v>
      </c>
      <c r="S612">
        <f t="shared" si="39"/>
        <v>11</v>
      </c>
    </row>
    <row r="613" spans="1:19" ht="15" x14ac:dyDescent="0.25">
      <c r="A613" s="17" t="s">
        <v>488</v>
      </c>
      <c r="B613" s="15" t="s">
        <v>412</v>
      </c>
      <c r="C613" t="s">
        <v>427</v>
      </c>
      <c r="D613" s="15" t="s">
        <v>442</v>
      </c>
      <c r="E613" t="s">
        <v>454</v>
      </c>
      <c r="F613" s="15">
        <v>10</v>
      </c>
      <c r="G613" s="10">
        <v>25</v>
      </c>
      <c r="H613" s="35">
        <f t="shared" si="36"/>
        <v>10.416666666666666</v>
      </c>
      <c r="I613" s="15">
        <v>11</v>
      </c>
      <c r="J613" s="10">
        <v>30</v>
      </c>
      <c r="K613" s="35">
        <f t="shared" si="37"/>
        <v>11.5</v>
      </c>
      <c r="L613" s="37">
        <v>2</v>
      </c>
      <c r="N613">
        <v>10</v>
      </c>
      <c r="O613" t="s">
        <v>461</v>
      </c>
      <c r="P613">
        <f t="shared" si="38"/>
        <v>10</v>
      </c>
      <c r="Q613">
        <v>11</v>
      </c>
      <c r="R613" t="s">
        <v>461</v>
      </c>
      <c r="S613">
        <f t="shared" si="39"/>
        <v>11</v>
      </c>
    </row>
    <row r="614" spans="1:19" ht="15" x14ac:dyDescent="0.25">
      <c r="A614" s="17" t="s">
        <v>488</v>
      </c>
      <c r="B614" s="15" t="s">
        <v>412</v>
      </c>
      <c r="C614" t="s">
        <v>427</v>
      </c>
      <c r="D614" s="15" t="s">
        <v>442</v>
      </c>
      <c r="E614" t="s">
        <v>454</v>
      </c>
      <c r="F614" s="15">
        <v>10</v>
      </c>
      <c r="G614" s="10">
        <v>35</v>
      </c>
      <c r="H614" s="35">
        <f t="shared" si="36"/>
        <v>10.583333333333334</v>
      </c>
      <c r="I614" s="15">
        <v>11</v>
      </c>
      <c r="J614" s="10">
        <v>40</v>
      </c>
      <c r="K614" s="35">
        <f t="shared" si="37"/>
        <v>11.666666666666666</v>
      </c>
      <c r="L614" s="37">
        <v>1</v>
      </c>
      <c r="N614">
        <v>10</v>
      </c>
      <c r="O614" t="s">
        <v>461</v>
      </c>
      <c r="P614">
        <f t="shared" si="38"/>
        <v>10</v>
      </c>
      <c r="Q614">
        <v>11</v>
      </c>
      <c r="R614" t="s">
        <v>461</v>
      </c>
      <c r="S614">
        <f t="shared" si="39"/>
        <v>11</v>
      </c>
    </row>
    <row r="615" spans="1:19" ht="15" x14ac:dyDescent="0.25">
      <c r="A615" s="17" t="s">
        <v>488</v>
      </c>
      <c r="B615" s="15" t="s">
        <v>455</v>
      </c>
      <c r="C615" t="s">
        <v>455</v>
      </c>
      <c r="D615" s="15" t="s">
        <v>494</v>
      </c>
      <c r="E615" t="s">
        <v>454</v>
      </c>
      <c r="F615" s="15">
        <v>8</v>
      </c>
      <c r="G615" s="10">
        <v>30</v>
      </c>
      <c r="H615" s="35">
        <f t="shared" si="36"/>
        <v>8.5</v>
      </c>
      <c r="I615" s="15">
        <v>10</v>
      </c>
      <c r="J615" s="10">
        <v>25</v>
      </c>
      <c r="K615" s="35">
        <f t="shared" si="37"/>
        <v>10.416666666666666</v>
      </c>
      <c r="L615" s="37">
        <v>1</v>
      </c>
      <c r="N615">
        <v>8</v>
      </c>
      <c r="O615" t="s">
        <v>461</v>
      </c>
      <c r="P615">
        <f t="shared" si="38"/>
        <v>8</v>
      </c>
      <c r="Q615">
        <v>10</v>
      </c>
      <c r="R615" t="s">
        <v>461</v>
      </c>
      <c r="S615">
        <f t="shared" si="39"/>
        <v>10</v>
      </c>
    </row>
    <row r="616" spans="1:19" ht="15" x14ac:dyDescent="0.25">
      <c r="A616" s="17" t="s">
        <v>488</v>
      </c>
      <c r="B616" s="15" t="s">
        <v>455</v>
      </c>
      <c r="C616" t="s">
        <v>455</v>
      </c>
      <c r="D616" s="15" t="s">
        <v>494</v>
      </c>
      <c r="E616" t="s">
        <v>454</v>
      </c>
      <c r="F616" s="15">
        <v>9</v>
      </c>
      <c r="G616" s="10">
        <v>10</v>
      </c>
      <c r="H616" s="35">
        <f t="shared" si="36"/>
        <v>9.1666666666666661</v>
      </c>
      <c r="I616" s="15">
        <v>11</v>
      </c>
      <c r="J616" s="10">
        <v>35</v>
      </c>
      <c r="K616" s="35">
        <f t="shared" si="37"/>
        <v>11.583333333333334</v>
      </c>
      <c r="L616" s="37">
        <v>1</v>
      </c>
      <c r="N616">
        <v>9</v>
      </c>
      <c r="O616" t="s">
        <v>461</v>
      </c>
      <c r="P616">
        <f t="shared" si="38"/>
        <v>9</v>
      </c>
      <c r="Q616">
        <v>11</v>
      </c>
      <c r="R616" t="s">
        <v>461</v>
      </c>
      <c r="S616">
        <f t="shared" si="39"/>
        <v>11</v>
      </c>
    </row>
    <row r="617" spans="1:19" ht="15" x14ac:dyDescent="0.25">
      <c r="A617" s="17" t="s">
        <v>488</v>
      </c>
      <c r="B617" s="15" t="s">
        <v>455</v>
      </c>
      <c r="C617" t="s">
        <v>455</v>
      </c>
      <c r="D617" s="15" t="s">
        <v>494</v>
      </c>
      <c r="E617" t="s">
        <v>454</v>
      </c>
      <c r="F617" s="15">
        <v>9</v>
      </c>
      <c r="G617" s="10">
        <v>25</v>
      </c>
      <c r="H617" s="35">
        <f t="shared" si="36"/>
        <v>9.4166666666666661</v>
      </c>
      <c r="I617" s="15">
        <v>11</v>
      </c>
      <c r="J617" s="10">
        <v>15</v>
      </c>
      <c r="K617" s="35">
        <f t="shared" si="37"/>
        <v>11.25</v>
      </c>
      <c r="L617" s="37">
        <v>1</v>
      </c>
      <c r="N617">
        <v>9</v>
      </c>
      <c r="O617" t="s">
        <v>461</v>
      </c>
      <c r="P617">
        <f t="shared" si="38"/>
        <v>9</v>
      </c>
      <c r="Q617">
        <v>11</v>
      </c>
      <c r="R617" t="s">
        <v>461</v>
      </c>
      <c r="S617">
        <f t="shared" si="39"/>
        <v>11</v>
      </c>
    </row>
    <row r="618" spans="1:19" ht="15" x14ac:dyDescent="0.25">
      <c r="A618" s="17" t="s">
        <v>488</v>
      </c>
      <c r="B618" s="15" t="s">
        <v>455</v>
      </c>
      <c r="C618" t="s">
        <v>455</v>
      </c>
      <c r="D618" s="15" t="s">
        <v>494</v>
      </c>
      <c r="E618" t="s">
        <v>454</v>
      </c>
      <c r="F618" s="15">
        <v>9</v>
      </c>
      <c r="G618" s="10">
        <v>25</v>
      </c>
      <c r="H618" s="35">
        <f t="shared" si="36"/>
        <v>9.4166666666666661</v>
      </c>
      <c r="I618" s="15">
        <v>11</v>
      </c>
      <c r="J618" s="10">
        <v>45</v>
      </c>
      <c r="K618" s="35">
        <f t="shared" si="37"/>
        <v>11.75</v>
      </c>
      <c r="L618" s="37">
        <v>1</v>
      </c>
      <c r="N618">
        <v>9</v>
      </c>
      <c r="O618" t="s">
        <v>461</v>
      </c>
      <c r="P618">
        <f t="shared" si="38"/>
        <v>9</v>
      </c>
      <c r="Q618">
        <v>11</v>
      </c>
      <c r="R618" t="s">
        <v>461</v>
      </c>
      <c r="S618">
        <f t="shared" si="39"/>
        <v>11</v>
      </c>
    </row>
    <row r="619" spans="1:19" ht="15" x14ac:dyDescent="0.25">
      <c r="A619" s="17" t="s">
        <v>488</v>
      </c>
      <c r="B619" s="15" t="s">
        <v>455</v>
      </c>
      <c r="C619" t="s">
        <v>455</v>
      </c>
      <c r="D619" s="15" t="s">
        <v>494</v>
      </c>
      <c r="E619" t="s">
        <v>454</v>
      </c>
      <c r="F619" s="15">
        <v>9</v>
      </c>
      <c r="G619" s="10">
        <v>45</v>
      </c>
      <c r="H619" s="35">
        <f t="shared" si="36"/>
        <v>9.75</v>
      </c>
      <c r="I619" s="15">
        <v>11</v>
      </c>
      <c r="J619" s="10">
        <v>40</v>
      </c>
      <c r="K619" s="35">
        <f t="shared" si="37"/>
        <v>11.666666666666666</v>
      </c>
      <c r="L619" s="37">
        <v>1</v>
      </c>
      <c r="N619">
        <v>9</v>
      </c>
      <c r="O619" t="s">
        <v>461</v>
      </c>
      <c r="P619">
        <f t="shared" si="38"/>
        <v>9</v>
      </c>
      <c r="Q619">
        <v>11</v>
      </c>
      <c r="R619" t="s">
        <v>461</v>
      </c>
      <c r="S619">
        <f t="shared" si="39"/>
        <v>11</v>
      </c>
    </row>
    <row r="620" spans="1:19" ht="15" x14ac:dyDescent="0.25">
      <c r="A620" s="17" t="s">
        <v>488</v>
      </c>
      <c r="B620" s="15" t="s">
        <v>455</v>
      </c>
      <c r="C620" t="s">
        <v>455</v>
      </c>
      <c r="D620" s="15" t="s">
        <v>494</v>
      </c>
      <c r="E620" t="s">
        <v>454</v>
      </c>
      <c r="F620" s="15">
        <v>10</v>
      </c>
      <c r="G620" s="10">
        <v>0</v>
      </c>
      <c r="H620" s="35">
        <f t="shared" si="36"/>
        <v>10</v>
      </c>
      <c r="I620" s="15">
        <v>11</v>
      </c>
      <c r="J620" s="10">
        <v>50</v>
      </c>
      <c r="K620" s="35">
        <f t="shared" si="37"/>
        <v>11.833333333333334</v>
      </c>
      <c r="L620" s="37">
        <v>1</v>
      </c>
      <c r="N620">
        <v>10</v>
      </c>
      <c r="O620" t="s">
        <v>461</v>
      </c>
      <c r="P620">
        <f t="shared" si="38"/>
        <v>10</v>
      </c>
      <c r="Q620">
        <v>11</v>
      </c>
      <c r="R620" t="s">
        <v>461</v>
      </c>
      <c r="S620">
        <f t="shared" si="39"/>
        <v>11</v>
      </c>
    </row>
    <row r="621" spans="1:19" ht="15" x14ac:dyDescent="0.25">
      <c r="A621" s="17" t="s">
        <v>488</v>
      </c>
      <c r="B621" s="15" t="s">
        <v>455</v>
      </c>
      <c r="C621" t="s">
        <v>455</v>
      </c>
      <c r="D621" s="15" t="s">
        <v>494</v>
      </c>
      <c r="E621" t="s">
        <v>454</v>
      </c>
      <c r="F621" s="15">
        <v>10</v>
      </c>
      <c r="G621" s="10">
        <v>35</v>
      </c>
      <c r="H621" s="35">
        <f t="shared" si="36"/>
        <v>10.583333333333334</v>
      </c>
      <c r="I621" s="15">
        <v>12</v>
      </c>
      <c r="J621" s="10">
        <v>55</v>
      </c>
      <c r="K621" s="35">
        <f t="shared" si="37"/>
        <v>12.916666666666666</v>
      </c>
      <c r="L621" s="37">
        <v>1</v>
      </c>
      <c r="N621">
        <v>10</v>
      </c>
      <c r="O621" t="s">
        <v>461</v>
      </c>
      <c r="P621">
        <f t="shared" si="38"/>
        <v>10</v>
      </c>
      <c r="Q621">
        <v>12</v>
      </c>
      <c r="R621" t="s">
        <v>462</v>
      </c>
      <c r="S621">
        <f t="shared" si="39"/>
        <v>12</v>
      </c>
    </row>
    <row r="622" spans="1:19" ht="15" x14ac:dyDescent="0.25">
      <c r="A622" s="17" t="s">
        <v>488</v>
      </c>
      <c r="B622" s="15" t="s">
        <v>455</v>
      </c>
      <c r="C622" t="s">
        <v>455</v>
      </c>
      <c r="D622" s="15" t="s">
        <v>494</v>
      </c>
      <c r="E622" t="s">
        <v>454</v>
      </c>
      <c r="F622" s="15">
        <v>11</v>
      </c>
      <c r="G622" s="10">
        <v>25</v>
      </c>
      <c r="H622" s="35">
        <f t="shared" si="36"/>
        <v>11.416666666666666</v>
      </c>
      <c r="I622" s="15">
        <v>13</v>
      </c>
      <c r="J622" s="10">
        <v>10</v>
      </c>
      <c r="K622" s="35">
        <f t="shared" si="37"/>
        <v>13.166666666666666</v>
      </c>
      <c r="L622" s="37">
        <v>1</v>
      </c>
      <c r="N622">
        <v>11</v>
      </c>
      <c r="O622" t="s">
        <v>461</v>
      </c>
      <c r="P622">
        <f t="shared" si="38"/>
        <v>11</v>
      </c>
      <c r="Q622">
        <v>1</v>
      </c>
      <c r="R622" t="s">
        <v>462</v>
      </c>
      <c r="S622">
        <f t="shared" si="39"/>
        <v>13</v>
      </c>
    </row>
    <row r="623" spans="1:19" ht="15" x14ac:dyDescent="0.25">
      <c r="A623" s="17" t="s">
        <v>488</v>
      </c>
      <c r="B623" s="15" t="s">
        <v>455</v>
      </c>
      <c r="C623" t="s">
        <v>455</v>
      </c>
      <c r="D623" s="15" t="s">
        <v>464</v>
      </c>
      <c r="E623" t="s">
        <v>454</v>
      </c>
      <c r="F623" s="15">
        <v>9</v>
      </c>
      <c r="G623" s="10">
        <v>40</v>
      </c>
      <c r="H623" s="35">
        <f t="shared" si="36"/>
        <v>9.6666666666666661</v>
      </c>
      <c r="I623" s="15">
        <v>11</v>
      </c>
      <c r="J623" s="10">
        <v>40</v>
      </c>
      <c r="K623" s="35">
        <f t="shared" si="37"/>
        <v>11.666666666666666</v>
      </c>
      <c r="L623" s="37">
        <v>1</v>
      </c>
      <c r="N623">
        <v>9</v>
      </c>
      <c r="O623" t="s">
        <v>461</v>
      </c>
      <c r="P623">
        <f t="shared" si="38"/>
        <v>9</v>
      </c>
      <c r="Q623">
        <v>11</v>
      </c>
      <c r="R623" t="s">
        <v>461</v>
      </c>
      <c r="S623">
        <f t="shared" si="39"/>
        <v>11</v>
      </c>
    </row>
    <row r="624" spans="1:19" ht="15" x14ac:dyDescent="0.25">
      <c r="A624" s="17" t="s">
        <v>488</v>
      </c>
      <c r="B624" s="15" t="s">
        <v>455</v>
      </c>
      <c r="C624" t="s">
        <v>455</v>
      </c>
      <c r="D624" s="15" t="s">
        <v>464</v>
      </c>
      <c r="E624" t="s">
        <v>454</v>
      </c>
      <c r="F624" s="15">
        <v>9</v>
      </c>
      <c r="G624" s="10">
        <v>50</v>
      </c>
      <c r="H624" s="35">
        <f t="shared" si="36"/>
        <v>9.8333333333333339</v>
      </c>
      <c r="I624" s="15">
        <v>11</v>
      </c>
      <c r="J624" s="10">
        <v>50</v>
      </c>
      <c r="K624" s="35">
        <f t="shared" si="37"/>
        <v>11.833333333333334</v>
      </c>
      <c r="L624" s="37">
        <v>1</v>
      </c>
      <c r="N624">
        <v>9</v>
      </c>
      <c r="O624" t="s">
        <v>461</v>
      </c>
      <c r="P624">
        <f t="shared" si="38"/>
        <v>9</v>
      </c>
      <c r="Q624">
        <v>11</v>
      </c>
      <c r="R624" t="s">
        <v>461</v>
      </c>
      <c r="S624">
        <f t="shared" si="39"/>
        <v>11</v>
      </c>
    </row>
    <row r="625" spans="1:19" ht="15" x14ac:dyDescent="0.25">
      <c r="A625" s="17" t="s">
        <v>488</v>
      </c>
      <c r="B625" s="15" t="s">
        <v>455</v>
      </c>
      <c r="C625" t="s">
        <v>455</v>
      </c>
      <c r="D625" s="15" t="s">
        <v>465</v>
      </c>
      <c r="E625" t="s">
        <v>454</v>
      </c>
      <c r="F625" s="15">
        <v>9</v>
      </c>
      <c r="G625" s="10">
        <v>0</v>
      </c>
      <c r="H625" s="35">
        <f t="shared" si="36"/>
        <v>9</v>
      </c>
      <c r="I625" s="15">
        <v>11</v>
      </c>
      <c r="J625" s="10">
        <v>15</v>
      </c>
      <c r="K625" s="35">
        <f t="shared" si="37"/>
        <v>11.25</v>
      </c>
      <c r="L625" s="37">
        <v>1</v>
      </c>
      <c r="N625">
        <v>9</v>
      </c>
      <c r="O625" t="s">
        <v>461</v>
      </c>
      <c r="P625">
        <f t="shared" si="38"/>
        <v>9</v>
      </c>
      <c r="Q625">
        <v>11</v>
      </c>
      <c r="R625" t="s">
        <v>461</v>
      </c>
      <c r="S625">
        <f t="shared" si="39"/>
        <v>11</v>
      </c>
    </row>
    <row r="626" spans="1:19" ht="15" x14ac:dyDescent="0.25">
      <c r="A626" s="17" t="s">
        <v>488</v>
      </c>
      <c r="B626" s="15" t="s">
        <v>455</v>
      </c>
      <c r="C626" t="s">
        <v>455</v>
      </c>
      <c r="D626" s="15" t="s">
        <v>465</v>
      </c>
      <c r="E626" t="s">
        <v>454</v>
      </c>
      <c r="F626" s="15">
        <v>10</v>
      </c>
      <c r="G626" s="10">
        <v>0</v>
      </c>
      <c r="H626" s="35">
        <f t="shared" si="36"/>
        <v>10</v>
      </c>
      <c r="I626" s="15">
        <v>11</v>
      </c>
      <c r="J626" s="10">
        <v>55</v>
      </c>
      <c r="K626" s="35">
        <f t="shared" si="37"/>
        <v>11.916666666666666</v>
      </c>
      <c r="L626" s="37">
        <v>1</v>
      </c>
      <c r="N626">
        <v>10</v>
      </c>
      <c r="O626" t="s">
        <v>461</v>
      </c>
      <c r="P626">
        <f t="shared" si="38"/>
        <v>10</v>
      </c>
      <c r="Q626">
        <v>11</v>
      </c>
      <c r="R626" t="s">
        <v>461</v>
      </c>
      <c r="S626">
        <f t="shared" si="39"/>
        <v>11</v>
      </c>
    </row>
    <row r="627" spans="1:19" ht="15" x14ac:dyDescent="0.25">
      <c r="A627" s="17" t="s">
        <v>488</v>
      </c>
      <c r="B627" s="15" t="s">
        <v>455</v>
      </c>
      <c r="C627" t="s">
        <v>456</v>
      </c>
      <c r="D627" s="15" t="s">
        <v>495</v>
      </c>
      <c r="E627" t="s">
        <v>454</v>
      </c>
      <c r="F627" s="15">
        <v>3</v>
      </c>
      <c r="G627" s="10">
        <v>30</v>
      </c>
      <c r="H627" s="35">
        <f t="shared" si="36"/>
        <v>3.5</v>
      </c>
      <c r="I627" s="15">
        <v>5</v>
      </c>
      <c r="J627" s="10">
        <v>15</v>
      </c>
      <c r="K627" s="35">
        <f t="shared" si="37"/>
        <v>5.25</v>
      </c>
      <c r="L627" s="37">
        <v>1</v>
      </c>
      <c r="N627">
        <v>3</v>
      </c>
      <c r="O627" t="s">
        <v>461</v>
      </c>
      <c r="P627">
        <f t="shared" si="38"/>
        <v>3</v>
      </c>
      <c r="Q627">
        <v>5</v>
      </c>
      <c r="R627" t="s">
        <v>461</v>
      </c>
      <c r="S627">
        <f t="shared" si="39"/>
        <v>5</v>
      </c>
    </row>
    <row r="628" spans="1:19" ht="15" x14ac:dyDescent="0.25">
      <c r="A628" s="17" t="s">
        <v>488</v>
      </c>
      <c r="B628" s="15" t="s">
        <v>455</v>
      </c>
      <c r="C628" t="s">
        <v>456</v>
      </c>
      <c r="D628" s="15" t="s">
        <v>495</v>
      </c>
      <c r="E628" t="s">
        <v>454</v>
      </c>
      <c r="F628" s="15">
        <v>12</v>
      </c>
      <c r="G628" s="10">
        <v>10</v>
      </c>
      <c r="H628" s="35">
        <f t="shared" si="36"/>
        <v>12.166666666666666</v>
      </c>
      <c r="I628" s="15">
        <v>13</v>
      </c>
      <c r="J628" s="10">
        <v>35</v>
      </c>
      <c r="K628" s="35">
        <f t="shared" si="37"/>
        <v>13.583333333333334</v>
      </c>
      <c r="L628" s="37">
        <v>1</v>
      </c>
      <c r="N628">
        <v>12</v>
      </c>
      <c r="O628" t="s">
        <v>462</v>
      </c>
      <c r="P628">
        <f t="shared" si="38"/>
        <v>12</v>
      </c>
      <c r="Q628">
        <v>1</v>
      </c>
      <c r="R628" t="s">
        <v>462</v>
      </c>
      <c r="S628">
        <f t="shared" si="39"/>
        <v>13</v>
      </c>
    </row>
    <row r="629" spans="1:19" ht="15" x14ac:dyDescent="0.25">
      <c r="A629" s="17" t="s">
        <v>488</v>
      </c>
      <c r="B629" s="15" t="s">
        <v>455</v>
      </c>
      <c r="C629" t="s">
        <v>456</v>
      </c>
      <c r="D629" s="15" t="s">
        <v>495</v>
      </c>
      <c r="E629" t="s">
        <v>454</v>
      </c>
      <c r="F629" s="15">
        <v>12</v>
      </c>
      <c r="G629" s="10">
        <v>15</v>
      </c>
      <c r="H629" s="35">
        <f t="shared" si="36"/>
        <v>12.25</v>
      </c>
      <c r="I629" s="15">
        <v>14</v>
      </c>
      <c r="J629" s="10">
        <v>35</v>
      </c>
      <c r="K629" s="35">
        <f t="shared" si="37"/>
        <v>14.583333333333334</v>
      </c>
      <c r="L629" s="37">
        <v>1</v>
      </c>
      <c r="N629">
        <v>12</v>
      </c>
      <c r="O629" t="s">
        <v>462</v>
      </c>
      <c r="P629">
        <f t="shared" si="38"/>
        <v>12</v>
      </c>
      <c r="Q629">
        <v>2</v>
      </c>
      <c r="R629" t="s">
        <v>462</v>
      </c>
      <c r="S629">
        <f t="shared" si="39"/>
        <v>14</v>
      </c>
    </row>
    <row r="630" spans="1:19" ht="15" x14ac:dyDescent="0.25">
      <c r="A630" s="17" t="s">
        <v>488</v>
      </c>
      <c r="B630" s="15" t="s">
        <v>455</v>
      </c>
      <c r="C630" t="s">
        <v>456</v>
      </c>
      <c r="D630" s="15" t="s">
        <v>495</v>
      </c>
      <c r="E630" t="s">
        <v>454</v>
      </c>
      <c r="F630" s="15">
        <v>12</v>
      </c>
      <c r="G630" s="10">
        <v>20</v>
      </c>
      <c r="H630" s="35">
        <f t="shared" si="36"/>
        <v>12.333333333333334</v>
      </c>
      <c r="I630" s="15">
        <v>14</v>
      </c>
      <c r="J630" s="10">
        <v>0</v>
      </c>
      <c r="K630" s="35">
        <f t="shared" si="37"/>
        <v>14</v>
      </c>
      <c r="L630" s="37">
        <v>1</v>
      </c>
      <c r="N630">
        <v>12</v>
      </c>
      <c r="O630" t="s">
        <v>462</v>
      </c>
      <c r="P630">
        <f t="shared" si="38"/>
        <v>12</v>
      </c>
      <c r="Q630">
        <v>2</v>
      </c>
      <c r="R630" t="s">
        <v>462</v>
      </c>
      <c r="S630">
        <f t="shared" si="39"/>
        <v>14</v>
      </c>
    </row>
    <row r="631" spans="1:19" ht="15" x14ac:dyDescent="0.25">
      <c r="A631" s="17" t="s">
        <v>488</v>
      </c>
      <c r="B631" s="15" t="s">
        <v>455</v>
      </c>
      <c r="C631" t="s">
        <v>456</v>
      </c>
      <c r="D631" s="15" t="s">
        <v>495</v>
      </c>
      <c r="E631" t="s">
        <v>454</v>
      </c>
      <c r="F631" s="15">
        <v>12</v>
      </c>
      <c r="G631" s="10">
        <v>20</v>
      </c>
      <c r="H631" s="35">
        <f t="shared" si="36"/>
        <v>12.333333333333334</v>
      </c>
      <c r="I631" s="15">
        <v>14</v>
      </c>
      <c r="J631" s="10">
        <v>40</v>
      </c>
      <c r="K631" s="35">
        <f t="shared" si="37"/>
        <v>14.666666666666666</v>
      </c>
      <c r="L631" s="37">
        <v>1</v>
      </c>
      <c r="N631">
        <v>12</v>
      </c>
      <c r="O631" t="s">
        <v>462</v>
      </c>
      <c r="P631">
        <f t="shared" si="38"/>
        <v>12</v>
      </c>
      <c r="Q631">
        <v>2</v>
      </c>
      <c r="R631" t="s">
        <v>462</v>
      </c>
      <c r="S631">
        <f t="shared" si="39"/>
        <v>14</v>
      </c>
    </row>
    <row r="632" spans="1:19" ht="15" x14ac:dyDescent="0.25">
      <c r="A632" s="17" t="s">
        <v>488</v>
      </c>
      <c r="B632" s="15" t="s">
        <v>455</v>
      </c>
      <c r="C632" t="s">
        <v>456</v>
      </c>
      <c r="D632" s="15" t="s">
        <v>495</v>
      </c>
      <c r="E632" t="s">
        <v>454</v>
      </c>
      <c r="F632" s="15">
        <v>13</v>
      </c>
      <c r="G632" s="10">
        <v>20</v>
      </c>
      <c r="H632" s="35">
        <f t="shared" si="36"/>
        <v>13.333333333333334</v>
      </c>
      <c r="I632" s="15">
        <v>15</v>
      </c>
      <c r="J632" s="10">
        <v>40</v>
      </c>
      <c r="K632" s="35">
        <f t="shared" si="37"/>
        <v>15.666666666666666</v>
      </c>
      <c r="L632" s="37">
        <v>1</v>
      </c>
      <c r="N632">
        <v>1</v>
      </c>
      <c r="O632" t="s">
        <v>462</v>
      </c>
      <c r="P632">
        <f t="shared" si="38"/>
        <v>13</v>
      </c>
      <c r="Q632">
        <v>3</v>
      </c>
      <c r="R632" t="s">
        <v>462</v>
      </c>
      <c r="S632">
        <f t="shared" si="39"/>
        <v>15</v>
      </c>
    </row>
    <row r="633" spans="1:19" ht="15" x14ac:dyDescent="0.25">
      <c r="A633" s="17" t="s">
        <v>488</v>
      </c>
      <c r="B633" s="15" t="s">
        <v>455</v>
      </c>
      <c r="C633" t="s">
        <v>456</v>
      </c>
      <c r="D633" s="15" t="s">
        <v>495</v>
      </c>
      <c r="E633" t="s">
        <v>454</v>
      </c>
      <c r="F633" s="15">
        <v>13</v>
      </c>
      <c r="G633" s="10">
        <v>40</v>
      </c>
      <c r="H633" s="35">
        <f t="shared" si="36"/>
        <v>13.666666666666666</v>
      </c>
      <c r="I633" s="15">
        <v>15</v>
      </c>
      <c r="J633" s="10">
        <v>25</v>
      </c>
      <c r="K633" s="35">
        <f t="shared" si="37"/>
        <v>15.416666666666666</v>
      </c>
      <c r="L633" s="37">
        <v>1</v>
      </c>
      <c r="N633">
        <v>1</v>
      </c>
      <c r="O633" t="s">
        <v>462</v>
      </c>
      <c r="P633">
        <f t="shared" si="38"/>
        <v>13</v>
      </c>
      <c r="Q633">
        <v>3</v>
      </c>
      <c r="R633" t="s">
        <v>462</v>
      </c>
      <c r="S633">
        <f t="shared" si="39"/>
        <v>15</v>
      </c>
    </row>
    <row r="634" spans="1:19" ht="15" x14ac:dyDescent="0.25">
      <c r="A634" s="17" t="s">
        <v>488</v>
      </c>
      <c r="B634" s="15" t="s">
        <v>455</v>
      </c>
      <c r="C634" t="s">
        <v>456</v>
      </c>
      <c r="D634" s="15" t="s">
        <v>495</v>
      </c>
      <c r="E634" t="s">
        <v>454</v>
      </c>
      <c r="F634" s="15">
        <v>13</v>
      </c>
      <c r="G634" s="10">
        <v>45</v>
      </c>
      <c r="H634" s="35">
        <f t="shared" si="36"/>
        <v>13.75</v>
      </c>
      <c r="I634" s="15">
        <v>15</v>
      </c>
      <c r="J634" s="10">
        <v>25</v>
      </c>
      <c r="K634" s="35">
        <f t="shared" si="37"/>
        <v>15.416666666666666</v>
      </c>
      <c r="L634" s="37">
        <v>1</v>
      </c>
      <c r="N634">
        <v>1</v>
      </c>
      <c r="O634" t="s">
        <v>462</v>
      </c>
      <c r="P634">
        <f t="shared" si="38"/>
        <v>13</v>
      </c>
      <c r="Q634">
        <v>3</v>
      </c>
      <c r="R634" t="s">
        <v>462</v>
      </c>
      <c r="S634">
        <f t="shared" si="39"/>
        <v>15</v>
      </c>
    </row>
    <row r="635" spans="1:19" ht="15" x14ac:dyDescent="0.25">
      <c r="A635" s="17" t="s">
        <v>488</v>
      </c>
      <c r="B635" s="15" t="s">
        <v>455</v>
      </c>
      <c r="C635" t="s">
        <v>456</v>
      </c>
      <c r="D635" s="15" t="s">
        <v>466</v>
      </c>
      <c r="E635" t="s">
        <v>454</v>
      </c>
      <c r="F635" s="15">
        <v>12</v>
      </c>
      <c r="G635" s="10">
        <v>20</v>
      </c>
      <c r="H635" s="35">
        <f t="shared" si="36"/>
        <v>12.333333333333334</v>
      </c>
      <c r="I635" s="15">
        <v>14</v>
      </c>
      <c r="J635" s="10">
        <v>20</v>
      </c>
      <c r="K635" s="35">
        <f t="shared" si="37"/>
        <v>14.333333333333334</v>
      </c>
      <c r="L635" s="37">
        <v>2</v>
      </c>
      <c r="N635">
        <v>12</v>
      </c>
      <c r="O635" t="s">
        <v>462</v>
      </c>
      <c r="P635">
        <f t="shared" si="38"/>
        <v>12</v>
      </c>
      <c r="Q635">
        <v>2</v>
      </c>
      <c r="R635" t="s">
        <v>462</v>
      </c>
      <c r="S635">
        <f t="shared" si="39"/>
        <v>14</v>
      </c>
    </row>
    <row r="636" spans="1:19" ht="15" x14ac:dyDescent="0.25">
      <c r="A636" s="17" t="s">
        <v>488</v>
      </c>
      <c r="B636" s="15" t="s">
        <v>455</v>
      </c>
      <c r="C636" t="s">
        <v>456</v>
      </c>
      <c r="D636" s="15" t="s">
        <v>467</v>
      </c>
      <c r="E636" t="s">
        <v>454</v>
      </c>
      <c r="F636" s="15">
        <v>12</v>
      </c>
      <c r="G636" s="10">
        <v>10</v>
      </c>
      <c r="H636" s="35">
        <f t="shared" si="36"/>
        <v>12.166666666666666</v>
      </c>
      <c r="I636" s="15">
        <v>14</v>
      </c>
      <c r="J636" s="10">
        <v>20</v>
      </c>
      <c r="K636" s="35">
        <f t="shared" si="37"/>
        <v>14.333333333333334</v>
      </c>
      <c r="L636" s="37">
        <v>1</v>
      </c>
      <c r="N636">
        <v>12</v>
      </c>
      <c r="O636" t="s">
        <v>462</v>
      </c>
      <c r="P636">
        <f t="shared" si="38"/>
        <v>12</v>
      </c>
      <c r="Q636">
        <v>2</v>
      </c>
      <c r="R636" t="s">
        <v>462</v>
      </c>
      <c r="S636">
        <f t="shared" si="39"/>
        <v>14</v>
      </c>
    </row>
    <row r="637" spans="1:19" ht="15" x14ac:dyDescent="0.25">
      <c r="A637" s="17" t="s">
        <v>488</v>
      </c>
      <c r="B637" s="15" t="s">
        <v>455</v>
      </c>
      <c r="C637" t="s">
        <v>456</v>
      </c>
      <c r="D637" s="15" t="s">
        <v>467</v>
      </c>
      <c r="E637" t="s">
        <v>454</v>
      </c>
      <c r="F637" s="15">
        <v>12</v>
      </c>
      <c r="G637" s="10">
        <v>15</v>
      </c>
      <c r="H637" s="35">
        <f t="shared" si="36"/>
        <v>12.25</v>
      </c>
      <c r="I637" s="15">
        <v>14</v>
      </c>
      <c r="J637" s="10">
        <v>5</v>
      </c>
      <c r="K637" s="35">
        <f t="shared" si="37"/>
        <v>14.083333333333334</v>
      </c>
      <c r="L637" s="37">
        <v>1</v>
      </c>
      <c r="N637">
        <v>12</v>
      </c>
      <c r="O637" t="s">
        <v>462</v>
      </c>
      <c r="P637">
        <f t="shared" si="38"/>
        <v>12</v>
      </c>
      <c r="Q637">
        <v>2</v>
      </c>
      <c r="R637" t="s">
        <v>462</v>
      </c>
      <c r="S637">
        <f t="shared" si="39"/>
        <v>14</v>
      </c>
    </row>
    <row r="638" spans="1:19" ht="15" x14ac:dyDescent="0.25">
      <c r="A638" s="17" t="s">
        <v>488</v>
      </c>
      <c r="B638" s="15" t="s">
        <v>443</v>
      </c>
      <c r="C638" t="s">
        <v>443</v>
      </c>
      <c r="D638" s="15" t="s">
        <v>444</v>
      </c>
      <c r="E638" t="s">
        <v>454</v>
      </c>
      <c r="F638" s="15">
        <v>0</v>
      </c>
      <c r="G638" s="10">
        <v>0</v>
      </c>
      <c r="H638" s="35">
        <f t="shared" si="36"/>
        <v>0</v>
      </c>
      <c r="I638" s="15">
        <v>0</v>
      </c>
      <c r="J638" s="10">
        <v>50</v>
      </c>
      <c r="K638" s="35">
        <f t="shared" si="37"/>
        <v>0.83333333333333337</v>
      </c>
      <c r="L638" s="37">
        <v>1</v>
      </c>
      <c r="N638">
        <v>12</v>
      </c>
      <c r="O638" t="s">
        <v>461</v>
      </c>
      <c r="P638">
        <f t="shared" si="38"/>
        <v>0</v>
      </c>
      <c r="Q638">
        <v>12</v>
      </c>
      <c r="R638" t="s">
        <v>461</v>
      </c>
      <c r="S638">
        <f t="shared" si="39"/>
        <v>0</v>
      </c>
    </row>
    <row r="639" spans="1:19" ht="15" x14ac:dyDescent="0.25">
      <c r="A639" s="17" t="s">
        <v>488</v>
      </c>
      <c r="B639" s="15" t="s">
        <v>443</v>
      </c>
      <c r="C639" t="s">
        <v>443</v>
      </c>
      <c r="D639" s="15" t="s">
        <v>444</v>
      </c>
      <c r="E639" t="s">
        <v>454</v>
      </c>
      <c r="F639" s="15">
        <v>0</v>
      </c>
      <c r="G639" s="10">
        <v>30</v>
      </c>
      <c r="H639" s="35">
        <f t="shared" si="36"/>
        <v>0.5</v>
      </c>
      <c r="I639" s="15">
        <v>1</v>
      </c>
      <c r="J639" s="10">
        <v>20</v>
      </c>
      <c r="K639" s="35">
        <f t="shared" si="37"/>
        <v>1.3333333333333333</v>
      </c>
      <c r="L639" s="37">
        <v>1</v>
      </c>
      <c r="N639">
        <v>12</v>
      </c>
      <c r="O639" t="s">
        <v>461</v>
      </c>
      <c r="P639">
        <f t="shared" si="38"/>
        <v>0</v>
      </c>
      <c r="Q639">
        <v>1</v>
      </c>
      <c r="R639" t="s">
        <v>461</v>
      </c>
      <c r="S639">
        <f t="shared" si="39"/>
        <v>1</v>
      </c>
    </row>
    <row r="640" spans="1:19" ht="15" x14ac:dyDescent="0.25">
      <c r="A640" s="17" t="s">
        <v>488</v>
      </c>
      <c r="B640" s="15" t="s">
        <v>443</v>
      </c>
      <c r="C640" t="s">
        <v>443</v>
      </c>
      <c r="D640" s="15" t="s">
        <v>444</v>
      </c>
      <c r="E640" t="s">
        <v>454</v>
      </c>
      <c r="F640" s="15">
        <v>1</v>
      </c>
      <c r="G640" s="10">
        <v>0</v>
      </c>
      <c r="H640" s="35">
        <f t="shared" si="36"/>
        <v>1</v>
      </c>
      <c r="I640" s="15">
        <v>1</v>
      </c>
      <c r="J640" s="10">
        <v>50</v>
      </c>
      <c r="K640" s="35">
        <f t="shared" si="37"/>
        <v>1.8333333333333335</v>
      </c>
      <c r="L640" s="37">
        <v>1</v>
      </c>
      <c r="N640">
        <v>1</v>
      </c>
      <c r="O640" t="s">
        <v>461</v>
      </c>
      <c r="P640">
        <f t="shared" si="38"/>
        <v>1</v>
      </c>
      <c r="Q640">
        <v>1</v>
      </c>
      <c r="R640" t="s">
        <v>461</v>
      </c>
      <c r="S640">
        <f t="shared" si="39"/>
        <v>1</v>
      </c>
    </row>
    <row r="641" spans="1:19" ht="15" x14ac:dyDescent="0.25">
      <c r="A641" s="17" t="s">
        <v>488</v>
      </c>
      <c r="B641" s="15" t="s">
        <v>443</v>
      </c>
      <c r="C641" t="s">
        <v>443</v>
      </c>
      <c r="D641" s="15" t="s">
        <v>444</v>
      </c>
      <c r="E641" t="s">
        <v>454</v>
      </c>
      <c r="F641" s="15">
        <v>2</v>
      </c>
      <c r="G641" s="10">
        <v>0</v>
      </c>
      <c r="H641" s="35">
        <f t="shared" si="36"/>
        <v>2</v>
      </c>
      <c r="I641" s="15">
        <v>2</v>
      </c>
      <c r="J641" s="10">
        <v>50</v>
      </c>
      <c r="K641" s="35">
        <f t="shared" si="37"/>
        <v>2.8333333333333335</v>
      </c>
      <c r="L641" s="37">
        <v>1</v>
      </c>
      <c r="N641">
        <v>2</v>
      </c>
      <c r="O641" t="s">
        <v>461</v>
      </c>
      <c r="P641">
        <f t="shared" si="38"/>
        <v>2</v>
      </c>
      <c r="Q641">
        <v>2</v>
      </c>
      <c r="R641" t="s">
        <v>461</v>
      </c>
      <c r="S641">
        <f t="shared" si="39"/>
        <v>2</v>
      </c>
    </row>
    <row r="642" spans="1:19" ht="15" x14ac:dyDescent="0.25">
      <c r="A642" s="17" t="s">
        <v>488</v>
      </c>
      <c r="B642" s="15" t="s">
        <v>443</v>
      </c>
      <c r="C642" t="s">
        <v>443</v>
      </c>
      <c r="D642" s="15" t="s">
        <v>444</v>
      </c>
      <c r="E642" t="s">
        <v>454</v>
      </c>
      <c r="F642" s="15">
        <v>22</v>
      </c>
      <c r="G642" s="10">
        <v>40</v>
      </c>
      <c r="H642" s="35">
        <f t="shared" si="36"/>
        <v>22.666666666666668</v>
      </c>
      <c r="I642" s="15">
        <v>23</v>
      </c>
      <c r="J642" s="10">
        <v>30</v>
      </c>
      <c r="K642" s="35">
        <f t="shared" si="37"/>
        <v>23.5</v>
      </c>
      <c r="L642" s="37">
        <v>1</v>
      </c>
      <c r="N642">
        <v>10</v>
      </c>
      <c r="O642" t="s">
        <v>462</v>
      </c>
      <c r="P642">
        <f t="shared" si="38"/>
        <v>22</v>
      </c>
      <c r="Q642">
        <v>11</v>
      </c>
      <c r="R642" t="s">
        <v>462</v>
      </c>
      <c r="S642">
        <f t="shared" si="39"/>
        <v>23</v>
      </c>
    </row>
    <row r="643" spans="1:19" ht="15" x14ac:dyDescent="0.25">
      <c r="A643" s="17" t="s">
        <v>488</v>
      </c>
      <c r="B643" s="15" t="s">
        <v>443</v>
      </c>
      <c r="C643" t="s">
        <v>443</v>
      </c>
      <c r="D643" s="15" t="s">
        <v>444</v>
      </c>
      <c r="E643" t="s">
        <v>454</v>
      </c>
      <c r="F643" s="15">
        <v>22</v>
      </c>
      <c r="G643" s="10">
        <v>50</v>
      </c>
      <c r="H643" s="35">
        <f t="shared" si="36"/>
        <v>22.833333333333332</v>
      </c>
      <c r="I643" s="15">
        <v>23</v>
      </c>
      <c r="J643" s="10">
        <v>40</v>
      </c>
      <c r="K643" s="35">
        <f t="shared" si="37"/>
        <v>23.666666666666668</v>
      </c>
      <c r="L643" s="37">
        <v>28</v>
      </c>
      <c r="N643">
        <v>10</v>
      </c>
      <c r="O643" t="s">
        <v>462</v>
      </c>
      <c r="P643">
        <f t="shared" si="38"/>
        <v>22</v>
      </c>
      <c r="Q643">
        <v>11</v>
      </c>
      <c r="R643" t="s">
        <v>462</v>
      </c>
      <c r="S643">
        <f t="shared" si="39"/>
        <v>23</v>
      </c>
    </row>
    <row r="644" spans="1:19" ht="15" x14ac:dyDescent="0.25">
      <c r="A644" s="17" t="s">
        <v>488</v>
      </c>
      <c r="B644" s="15" t="s">
        <v>443</v>
      </c>
      <c r="C644" t="s">
        <v>443</v>
      </c>
      <c r="D644" s="15" t="s">
        <v>444</v>
      </c>
      <c r="E644" t="s">
        <v>454</v>
      </c>
      <c r="F644" s="15">
        <v>22</v>
      </c>
      <c r="G644" s="10">
        <v>55</v>
      </c>
      <c r="H644" s="35">
        <f t="shared" ref="H644:H707" si="40">F644+G644/60</f>
        <v>22.916666666666668</v>
      </c>
      <c r="I644" s="15">
        <v>23</v>
      </c>
      <c r="J644" s="10">
        <v>45</v>
      </c>
      <c r="K644" s="35">
        <f t="shared" ref="K644:K707" si="41">I644+J644/60</f>
        <v>23.75</v>
      </c>
      <c r="L644" s="37">
        <v>281</v>
      </c>
      <c r="N644">
        <v>10</v>
      </c>
      <c r="O644" t="s">
        <v>462</v>
      </c>
      <c r="P644">
        <f t="shared" ref="P644:P707" si="42">IF(AND(O644=$O$3,N644=12),0,IF(AND(O644=$O$4,N644=12),12,IF(O644=$O$3,N644,N644+12)))</f>
        <v>22</v>
      </c>
      <c r="Q644">
        <v>11</v>
      </c>
      <c r="R644" t="s">
        <v>462</v>
      </c>
      <c r="S644">
        <f t="shared" ref="S644:S707" si="43">IF(AND(R644=$O$3,Q644=12),0,IF(AND(R644=$O$4,Q644=12),12,IF(R644=$O$3,Q644,Q644+12)))</f>
        <v>23</v>
      </c>
    </row>
    <row r="645" spans="1:19" ht="15" x14ac:dyDescent="0.25">
      <c r="A645" s="17" t="s">
        <v>488</v>
      </c>
      <c r="B645" s="15" t="s">
        <v>443</v>
      </c>
      <c r="C645" t="s">
        <v>443</v>
      </c>
      <c r="D645" s="15" t="s">
        <v>444</v>
      </c>
      <c r="E645" t="s">
        <v>454</v>
      </c>
      <c r="F645" s="15">
        <v>23</v>
      </c>
      <c r="G645" s="10">
        <v>0</v>
      </c>
      <c r="H645" s="35">
        <f t="shared" si="40"/>
        <v>23</v>
      </c>
      <c r="I645" s="15">
        <v>23</v>
      </c>
      <c r="J645" s="10">
        <v>50</v>
      </c>
      <c r="K645" s="35">
        <f t="shared" si="41"/>
        <v>23.833333333333332</v>
      </c>
      <c r="L645" s="37">
        <v>1</v>
      </c>
      <c r="N645">
        <v>11</v>
      </c>
      <c r="O645" t="s">
        <v>462</v>
      </c>
      <c r="P645">
        <f t="shared" si="42"/>
        <v>23</v>
      </c>
      <c r="Q645">
        <v>11</v>
      </c>
      <c r="R645" t="s">
        <v>462</v>
      </c>
      <c r="S645">
        <f t="shared" si="43"/>
        <v>23</v>
      </c>
    </row>
    <row r="646" spans="1:19" ht="15" x14ac:dyDescent="0.25">
      <c r="A646" s="17" t="s">
        <v>488</v>
      </c>
      <c r="B646" s="15" t="s">
        <v>443</v>
      </c>
      <c r="C646" t="s">
        <v>443</v>
      </c>
      <c r="D646" s="15" t="s">
        <v>444</v>
      </c>
      <c r="E646" t="s">
        <v>454</v>
      </c>
      <c r="F646" s="15">
        <v>23</v>
      </c>
      <c r="G646" s="10">
        <v>5</v>
      </c>
      <c r="H646" s="35">
        <f t="shared" si="40"/>
        <v>23.083333333333332</v>
      </c>
      <c r="I646" s="15">
        <v>23</v>
      </c>
      <c r="J646" s="10">
        <v>55</v>
      </c>
      <c r="K646" s="35">
        <f t="shared" si="41"/>
        <v>23.916666666666668</v>
      </c>
      <c r="L646" s="37">
        <v>43</v>
      </c>
      <c r="N646">
        <v>11</v>
      </c>
      <c r="O646" t="s">
        <v>462</v>
      </c>
      <c r="P646">
        <f t="shared" si="42"/>
        <v>23</v>
      </c>
      <c r="Q646">
        <v>11</v>
      </c>
      <c r="R646" t="s">
        <v>462</v>
      </c>
      <c r="S646">
        <f t="shared" si="43"/>
        <v>23</v>
      </c>
    </row>
    <row r="647" spans="1:19" ht="15" x14ac:dyDescent="0.25">
      <c r="A647" s="17" t="s">
        <v>488</v>
      </c>
      <c r="B647" s="15" t="s">
        <v>443</v>
      </c>
      <c r="C647" t="s">
        <v>443</v>
      </c>
      <c r="D647" s="15" t="s">
        <v>444</v>
      </c>
      <c r="E647" t="s">
        <v>454</v>
      </c>
      <c r="F647" s="15">
        <v>23</v>
      </c>
      <c r="G647" s="10">
        <v>10</v>
      </c>
      <c r="H647" s="35">
        <f t="shared" si="40"/>
        <v>23.166666666666668</v>
      </c>
      <c r="I647" s="15">
        <v>0</v>
      </c>
      <c r="J647" s="10">
        <v>0</v>
      </c>
      <c r="K647" s="35">
        <f t="shared" si="41"/>
        <v>0</v>
      </c>
      <c r="L647" s="37">
        <v>1</v>
      </c>
      <c r="N647">
        <v>11</v>
      </c>
      <c r="O647" t="s">
        <v>462</v>
      </c>
      <c r="P647">
        <f t="shared" si="42"/>
        <v>23</v>
      </c>
      <c r="Q647">
        <v>12</v>
      </c>
      <c r="R647" t="s">
        <v>461</v>
      </c>
      <c r="S647">
        <f t="shared" si="43"/>
        <v>0</v>
      </c>
    </row>
    <row r="648" spans="1:19" ht="15" x14ac:dyDescent="0.25">
      <c r="A648" s="17" t="s">
        <v>488</v>
      </c>
      <c r="B648" s="15" t="s">
        <v>443</v>
      </c>
      <c r="C648" t="s">
        <v>443</v>
      </c>
      <c r="D648" s="15" t="s">
        <v>444</v>
      </c>
      <c r="E648" t="s">
        <v>454</v>
      </c>
      <c r="F648" s="15">
        <v>23</v>
      </c>
      <c r="G648" s="10">
        <v>30</v>
      </c>
      <c r="H648" s="35">
        <f t="shared" si="40"/>
        <v>23.5</v>
      </c>
      <c r="I648" s="15">
        <v>0</v>
      </c>
      <c r="J648" s="10">
        <v>20</v>
      </c>
      <c r="K648" s="35">
        <f t="shared" si="41"/>
        <v>0.33333333333333331</v>
      </c>
      <c r="L648" s="37">
        <v>1</v>
      </c>
      <c r="N648">
        <v>11</v>
      </c>
      <c r="O648" t="s">
        <v>462</v>
      </c>
      <c r="P648">
        <f t="shared" si="42"/>
        <v>23</v>
      </c>
      <c r="Q648">
        <v>12</v>
      </c>
      <c r="R648" t="s">
        <v>461</v>
      </c>
      <c r="S648">
        <f t="shared" si="43"/>
        <v>0</v>
      </c>
    </row>
    <row r="649" spans="1:19" ht="15" x14ac:dyDescent="0.25">
      <c r="A649" s="17" t="s">
        <v>488</v>
      </c>
      <c r="B649" s="15" t="s">
        <v>443</v>
      </c>
      <c r="C649" t="s">
        <v>445</v>
      </c>
      <c r="D649" s="15" t="s">
        <v>446</v>
      </c>
      <c r="E649" t="s">
        <v>454</v>
      </c>
      <c r="F649" s="15">
        <v>0</v>
      </c>
      <c r="G649" s="10">
        <v>0</v>
      </c>
      <c r="H649" s="35">
        <f t="shared" si="40"/>
        <v>0</v>
      </c>
      <c r="I649" s="15">
        <v>0</v>
      </c>
      <c r="J649" s="10">
        <v>55</v>
      </c>
      <c r="K649" s="35">
        <f t="shared" si="41"/>
        <v>0.91666666666666663</v>
      </c>
      <c r="L649" s="37">
        <v>28</v>
      </c>
      <c r="N649">
        <v>12</v>
      </c>
      <c r="O649" t="s">
        <v>461</v>
      </c>
      <c r="P649">
        <f t="shared" si="42"/>
        <v>0</v>
      </c>
      <c r="Q649">
        <v>12</v>
      </c>
      <c r="R649" t="s">
        <v>461</v>
      </c>
      <c r="S649">
        <f t="shared" si="43"/>
        <v>0</v>
      </c>
    </row>
    <row r="650" spans="1:19" ht="15" x14ac:dyDescent="0.25">
      <c r="A650" s="17" t="s">
        <v>488</v>
      </c>
      <c r="B650" s="15" t="s">
        <v>443</v>
      </c>
      <c r="C650" t="s">
        <v>445</v>
      </c>
      <c r="D650" s="15" t="s">
        <v>446</v>
      </c>
      <c r="E650" t="s">
        <v>454</v>
      </c>
      <c r="F650" s="15">
        <v>0</v>
      </c>
      <c r="G650" s="10">
        <v>5</v>
      </c>
      <c r="H650" s="35">
        <f t="shared" si="40"/>
        <v>8.3333333333333329E-2</v>
      </c>
      <c r="I650" s="15">
        <v>1</v>
      </c>
      <c r="J650" s="10">
        <v>0</v>
      </c>
      <c r="K650" s="35">
        <f t="shared" si="41"/>
        <v>1</v>
      </c>
      <c r="L650" s="37">
        <v>277</v>
      </c>
      <c r="N650">
        <v>12</v>
      </c>
      <c r="O650" t="s">
        <v>461</v>
      </c>
      <c r="P650">
        <f t="shared" si="42"/>
        <v>0</v>
      </c>
      <c r="Q650">
        <v>1</v>
      </c>
      <c r="R650" t="s">
        <v>461</v>
      </c>
      <c r="S650">
        <f t="shared" si="43"/>
        <v>1</v>
      </c>
    </row>
    <row r="651" spans="1:19" ht="15" x14ac:dyDescent="0.25">
      <c r="A651" s="17" t="s">
        <v>488</v>
      </c>
      <c r="B651" s="15" t="s">
        <v>443</v>
      </c>
      <c r="C651" t="s">
        <v>445</v>
      </c>
      <c r="D651" s="15" t="s">
        <v>446</v>
      </c>
      <c r="E651" t="s">
        <v>454</v>
      </c>
      <c r="F651" s="15">
        <v>0</v>
      </c>
      <c r="G651" s="10">
        <v>10</v>
      </c>
      <c r="H651" s="35">
        <f t="shared" si="40"/>
        <v>0.16666666666666666</v>
      </c>
      <c r="I651" s="15">
        <v>1</v>
      </c>
      <c r="J651" s="10">
        <v>5</v>
      </c>
      <c r="K651" s="35">
        <f t="shared" si="41"/>
        <v>1.0833333333333333</v>
      </c>
      <c r="L651" s="37">
        <v>1</v>
      </c>
      <c r="N651">
        <v>12</v>
      </c>
      <c r="O651" t="s">
        <v>461</v>
      </c>
      <c r="P651">
        <f t="shared" si="42"/>
        <v>0</v>
      </c>
      <c r="Q651">
        <v>1</v>
      </c>
      <c r="R651" t="s">
        <v>461</v>
      </c>
      <c r="S651">
        <f t="shared" si="43"/>
        <v>1</v>
      </c>
    </row>
    <row r="652" spans="1:19" ht="15" x14ac:dyDescent="0.25">
      <c r="A652" s="17" t="s">
        <v>488</v>
      </c>
      <c r="B652" s="15" t="s">
        <v>443</v>
      </c>
      <c r="C652" t="s">
        <v>445</v>
      </c>
      <c r="D652" s="15" t="s">
        <v>446</v>
      </c>
      <c r="E652" t="s">
        <v>454</v>
      </c>
      <c r="F652" s="15">
        <v>0</v>
      </c>
      <c r="G652" s="10">
        <v>15</v>
      </c>
      <c r="H652" s="35">
        <f t="shared" si="40"/>
        <v>0.25</v>
      </c>
      <c r="I652" s="15">
        <v>1</v>
      </c>
      <c r="J652" s="10">
        <v>10</v>
      </c>
      <c r="K652" s="35">
        <f t="shared" si="41"/>
        <v>1.1666666666666667</v>
      </c>
      <c r="L652" s="37">
        <v>43</v>
      </c>
      <c r="N652">
        <v>12</v>
      </c>
      <c r="O652" t="s">
        <v>461</v>
      </c>
      <c r="P652">
        <f t="shared" si="42"/>
        <v>0</v>
      </c>
      <c r="Q652">
        <v>1</v>
      </c>
      <c r="R652" t="s">
        <v>461</v>
      </c>
      <c r="S652">
        <f t="shared" si="43"/>
        <v>1</v>
      </c>
    </row>
    <row r="653" spans="1:19" ht="15" x14ac:dyDescent="0.25">
      <c r="A653" s="17" t="s">
        <v>488</v>
      </c>
      <c r="B653" s="15" t="s">
        <v>443</v>
      </c>
      <c r="C653" t="s">
        <v>445</v>
      </c>
      <c r="D653" s="15" t="s">
        <v>446</v>
      </c>
      <c r="E653" t="s">
        <v>454</v>
      </c>
      <c r="F653" s="15">
        <v>0</v>
      </c>
      <c r="G653" s="10">
        <v>20</v>
      </c>
      <c r="H653" s="35">
        <f t="shared" si="40"/>
        <v>0.33333333333333331</v>
      </c>
      <c r="I653" s="15">
        <v>1</v>
      </c>
      <c r="J653" s="10">
        <v>15</v>
      </c>
      <c r="K653" s="35">
        <f t="shared" si="41"/>
        <v>1.25</v>
      </c>
      <c r="L653" s="37">
        <v>1</v>
      </c>
      <c r="N653">
        <v>12</v>
      </c>
      <c r="O653" t="s">
        <v>461</v>
      </c>
      <c r="P653">
        <f t="shared" si="42"/>
        <v>0</v>
      </c>
      <c r="Q653">
        <v>1</v>
      </c>
      <c r="R653" t="s">
        <v>461</v>
      </c>
      <c r="S653">
        <f t="shared" si="43"/>
        <v>1</v>
      </c>
    </row>
    <row r="654" spans="1:19" ht="15" x14ac:dyDescent="0.25">
      <c r="A654" s="17" t="s">
        <v>488</v>
      </c>
      <c r="B654" s="15" t="s">
        <v>443</v>
      </c>
      <c r="C654" t="s">
        <v>445</v>
      </c>
      <c r="D654" s="15" t="s">
        <v>446</v>
      </c>
      <c r="E654" t="s">
        <v>454</v>
      </c>
      <c r="F654" s="15">
        <v>0</v>
      </c>
      <c r="G654" s="10">
        <v>40</v>
      </c>
      <c r="H654" s="35">
        <f t="shared" si="40"/>
        <v>0.66666666666666663</v>
      </c>
      <c r="I654" s="15">
        <v>1</v>
      </c>
      <c r="J654" s="10">
        <v>35</v>
      </c>
      <c r="K654" s="35">
        <f t="shared" si="41"/>
        <v>1.5833333333333335</v>
      </c>
      <c r="L654" s="37">
        <v>1</v>
      </c>
      <c r="N654">
        <v>12</v>
      </c>
      <c r="O654" t="s">
        <v>461</v>
      </c>
      <c r="P654">
        <f t="shared" si="42"/>
        <v>0</v>
      </c>
      <c r="Q654">
        <v>1</v>
      </c>
      <c r="R654" t="s">
        <v>461</v>
      </c>
      <c r="S654">
        <f t="shared" si="43"/>
        <v>1</v>
      </c>
    </row>
    <row r="655" spans="1:19" ht="15" x14ac:dyDescent="0.25">
      <c r="A655" s="17" t="s">
        <v>488</v>
      </c>
      <c r="B655" s="15" t="s">
        <v>443</v>
      </c>
      <c r="C655" t="s">
        <v>445</v>
      </c>
      <c r="D655" s="15" t="s">
        <v>446</v>
      </c>
      <c r="E655" t="s">
        <v>454</v>
      </c>
      <c r="F655" s="15">
        <v>0</v>
      </c>
      <c r="G655" s="10">
        <v>50</v>
      </c>
      <c r="H655" s="35">
        <f t="shared" si="40"/>
        <v>0.83333333333333337</v>
      </c>
      <c r="I655" s="15">
        <v>1</v>
      </c>
      <c r="J655" s="10">
        <v>45</v>
      </c>
      <c r="K655" s="35">
        <f t="shared" si="41"/>
        <v>1.75</v>
      </c>
      <c r="L655" s="37">
        <v>1</v>
      </c>
      <c r="N655">
        <v>12</v>
      </c>
      <c r="O655" t="s">
        <v>461</v>
      </c>
      <c r="P655">
        <f t="shared" si="42"/>
        <v>0</v>
      </c>
      <c r="Q655">
        <v>1</v>
      </c>
      <c r="R655" t="s">
        <v>461</v>
      </c>
      <c r="S655">
        <f t="shared" si="43"/>
        <v>1</v>
      </c>
    </row>
    <row r="656" spans="1:19" ht="15" x14ac:dyDescent="0.25">
      <c r="A656" s="17" t="s">
        <v>488</v>
      </c>
      <c r="B656" s="15" t="s">
        <v>443</v>
      </c>
      <c r="C656" t="s">
        <v>445</v>
      </c>
      <c r="D656" s="15" t="s">
        <v>446</v>
      </c>
      <c r="E656" t="s">
        <v>454</v>
      </c>
      <c r="F656" s="15">
        <v>1</v>
      </c>
      <c r="G656" s="10">
        <v>10</v>
      </c>
      <c r="H656" s="35">
        <f t="shared" si="40"/>
        <v>1.1666666666666667</v>
      </c>
      <c r="I656" s="15">
        <v>2</v>
      </c>
      <c r="J656" s="10">
        <v>5</v>
      </c>
      <c r="K656" s="35">
        <f t="shared" si="41"/>
        <v>2.0833333333333335</v>
      </c>
      <c r="L656" s="37">
        <v>1</v>
      </c>
      <c r="N656">
        <v>1</v>
      </c>
      <c r="O656" t="s">
        <v>461</v>
      </c>
      <c r="P656">
        <f t="shared" si="42"/>
        <v>1</v>
      </c>
      <c r="Q656">
        <v>2</v>
      </c>
      <c r="R656" t="s">
        <v>461</v>
      </c>
      <c r="S656">
        <f t="shared" si="43"/>
        <v>2</v>
      </c>
    </row>
    <row r="657" spans="1:19" ht="15" x14ac:dyDescent="0.25">
      <c r="A657" s="17" t="s">
        <v>488</v>
      </c>
      <c r="B657" s="15" t="s">
        <v>443</v>
      </c>
      <c r="C657" t="s">
        <v>445</v>
      </c>
      <c r="D657" s="15" t="s">
        <v>446</v>
      </c>
      <c r="E657" t="s">
        <v>454</v>
      </c>
      <c r="F657" s="15">
        <v>1</v>
      </c>
      <c r="G657" s="10">
        <v>35</v>
      </c>
      <c r="H657" s="35">
        <f t="shared" si="40"/>
        <v>1.5833333333333335</v>
      </c>
      <c r="I657" s="15">
        <v>2</v>
      </c>
      <c r="J657" s="10">
        <v>30</v>
      </c>
      <c r="K657" s="35">
        <f t="shared" si="41"/>
        <v>2.5</v>
      </c>
      <c r="L657" s="37">
        <v>1</v>
      </c>
      <c r="N657">
        <v>1</v>
      </c>
      <c r="O657" t="s">
        <v>461</v>
      </c>
      <c r="P657">
        <f t="shared" si="42"/>
        <v>1</v>
      </c>
      <c r="Q657">
        <v>2</v>
      </c>
      <c r="R657" t="s">
        <v>461</v>
      </c>
      <c r="S657">
        <f t="shared" si="43"/>
        <v>2</v>
      </c>
    </row>
    <row r="658" spans="1:19" ht="15" x14ac:dyDescent="0.25">
      <c r="A658" s="17" t="s">
        <v>488</v>
      </c>
      <c r="B658" s="15" t="s">
        <v>443</v>
      </c>
      <c r="C658" t="s">
        <v>445</v>
      </c>
      <c r="D658" s="15" t="s">
        <v>446</v>
      </c>
      <c r="E658" t="s">
        <v>454</v>
      </c>
      <c r="F658" s="15">
        <v>1</v>
      </c>
      <c r="G658" s="10">
        <v>40</v>
      </c>
      <c r="H658" s="35">
        <f t="shared" si="40"/>
        <v>1.6666666666666665</v>
      </c>
      <c r="I658" s="15">
        <v>2</v>
      </c>
      <c r="J658" s="10">
        <v>35</v>
      </c>
      <c r="K658" s="35">
        <f t="shared" si="41"/>
        <v>2.5833333333333335</v>
      </c>
      <c r="L658" s="37">
        <v>1</v>
      </c>
      <c r="N658">
        <v>1</v>
      </c>
      <c r="O658" t="s">
        <v>461</v>
      </c>
      <c r="P658">
        <f t="shared" si="42"/>
        <v>1</v>
      </c>
      <c r="Q658">
        <v>2</v>
      </c>
      <c r="R658" t="s">
        <v>461</v>
      </c>
      <c r="S658">
        <f t="shared" si="43"/>
        <v>2</v>
      </c>
    </row>
    <row r="659" spans="1:19" ht="15" x14ac:dyDescent="0.25">
      <c r="A659" s="17" t="s">
        <v>488</v>
      </c>
      <c r="B659" s="15" t="s">
        <v>443</v>
      </c>
      <c r="C659" t="s">
        <v>445</v>
      </c>
      <c r="D659" s="15" t="s">
        <v>446</v>
      </c>
      <c r="E659" t="s">
        <v>454</v>
      </c>
      <c r="F659" s="15">
        <v>1</v>
      </c>
      <c r="G659" s="10">
        <v>55</v>
      </c>
      <c r="H659" s="35">
        <f t="shared" si="40"/>
        <v>1.9166666666666665</v>
      </c>
      <c r="I659" s="15">
        <v>2</v>
      </c>
      <c r="J659" s="10">
        <v>50</v>
      </c>
      <c r="K659" s="35">
        <f t="shared" si="41"/>
        <v>2.8333333333333335</v>
      </c>
      <c r="L659" s="37">
        <v>1</v>
      </c>
      <c r="N659">
        <v>1</v>
      </c>
      <c r="O659" t="s">
        <v>461</v>
      </c>
      <c r="P659">
        <f t="shared" si="42"/>
        <v>1</v>
      </c>
      <c r="Q659">
        <v>2</v>
      </c>
      <c r="R659" t="s">
        <v>461</v>
      </c>
      <c r="S659">
        <f t="shared" si="43"/>
        <v>2</v>
      </c>
    </row>
    <row r="660" spans="1:19" ht="15" x14ac:dyDescent="0.25">
      <c r="A660" s="17" t="s">
        <v>488</v>
      </c>
      <c r="B660" s="15" t="s">
        <v>443</v>
      </c>
      <c r="C660" t="s">
        <v>445</v>
      </c>
      <c r="D660" s="15" t="s">
        <v>446</v>
      </c>
      <c r="E660" t="s">
        <v>454</v>
      </c>
      <c r="F660" s="15">
        <v>2</v>
      </c>
      <c r="G660" s="10">
        <v>10</v>
      </c>
      <c r="H660" s="35">
        <f t="shared" si="40"/>
        <v>2.1666666666666665</v>
      </c>
      <c r="I660" s="15">
        <v>3</v>
      </c>
      <c r="J660" s="10">
        <v>5</v>
      </c>
      <c r="K660" s="35">
        <f t="shared" si="41"/>
        <v>3.0833333333333335</v>
      </c>
      <c r="L660" s="37">
        <v>1</v>
      </c>
      <c r="N660">
        <v>2</v>
      </c>
      <c r="O660" t="s">
        <v>461</v>
      </c>
      <c r="P660">
        <f t="shared" si="42"/>
        <v>2</v>
      </c>
      <c r="Q660">
        <v>3</v>
      </c>
      <c r="R660" t="s">
        <v>461</v>
      </c>
      <c r="S660">
        <f t="shared" si="43"/>
        <v>3</v>
      </c>
    </row>
    <row r="661" spans="1:19" ht="15" x14ac:dyDescent="0.25">
      <c r="A661" s="17" t="s">
        <v>488</v>
      </c>
      <c r="B661" s="15" t="s">
        <v>443</v>
      </c>
      <c r="C661" t="s">
        <v>445</v>
      </c>
      <c r="D661" s="15" t="s">
        <v>446</v>
      </c>
      <c r="E661" t="s">
        <v>454</v>
      </c>
      <c r="F661" s="15">
        <v>2</v>
      </c>
      <c r="G661" s="10">
        <v>25</v>
      </c>
      <c r="H661" s="35">
        <f t="shared" si="40"/>
        <v>2.4166666666666665</v>
      </c>
      <c r="I661" s="15">
        <v>3</v>
      </c>
      <c r="J661" s="10">
        <v>20</v>
      </c>
      <c r="K661" s="35">
        <f t="shared" si="41"/>
        <v>3.3333333333333335</v>
      </c>
      <c r="L661" s="37">
        <v>1</v>
      </c>
      <c r="N661">
        <v>2</v>
      </c>
      <c r="O661" t="s">
        <v>461</v>
      </c>
      <c r="P661">
        <f t="shared" si="42"/>
        <v>2</v>
      </c>
      <c r="Q661">
        <v>3</v>
      </c>
      <c r="R661" t="s">
        <v>461</v>
      </c>
      <c r="S661">
        <f t="shared" si="43"/>
        <v>3</v>
      </c>
    </row>
    <row r="662" spans="1:19" ht="15" x14ac:dyDescent="0.25">
      <c r="A662" s="17" t="s">
        <v>488</v>
      </c>
      <c r="B662" s="15" t="s">
        <v>443</v>
      </c>
      <c r="C662" t="s">
        <v>445</v>
      </c>
      <c r="D662" s="15" t="s">
        <v>446</v>
      </c>
      <c r="E662" t="s">
        <v>454</v>
      </c>
      <c r="F662" s="15">
        <v>2</v>
      </c>
      <c r="G662" s="10">
        <v>55</v>
      </c>
      <c r="H662" s="35">
        <f t="shared" si="40"/>
        <v>2.9166666666666665</v>
      </c>
      <c r="I662" s="15">
        <v>3</v>
      </c>
      <c r="J662" s="10">
        <v>50</v>
      </c>
      <c r="K662" s="35">
        <f t="shared" si="41"/>
        <v>3.8333333333333335</v>
      </c>
      <c r="L662" s="37">
        <v>1</v>
      </c>
      <c r="N662">
        <v>2</v>
      </c>
      <c r="O662" t="s">
        <v>461</v>
      </c>
      <c r="P662">
        <f t="shared" si="42"/>
        <v>2</v>
      </c>
      <c r="Q662">
        <v>3</v>
      </c>
      <c r="R662" t="s">
        <v>461</v>
      </c>
      <c r="S662">
        <f t="shared" si="43"/>
        <v>3</v>
      </c>
    </row>
    <row r="663" spans="1:19" ht="15" x14ac:dyDescent="0.25">
      <c r="A663" s="17" t="s">
        <v>488</v>
      </c>
      <c r="B663" s="15" t="s">
        <v>443</v>
      </c>
      <c r="C663" t="s">
        <v>445</v>
      </c>
      <c r="D663" s="15" t="s">
        <v>446</v>
      </c>
      <c r="E663" t="s">
        <v>454</v>
      </c>
      <c r="F663" s="15">
        <v>3</v>
      </c>
      <c r="G663" s="10">
        <v>10</v>
      </c>
      <c r="H663" s="35">
        <f t="shared" si="40"/>
        <v>3.1666666666666665</v>
      </c>
      <c r="I663" s="15">
        <v>4</v>
      </c>
      <c r="J663" s="10">
        <v>5</v>
      </c>
      <c r="K663" s="35">
        <f t="shared" si="41"/>
        <v>4.083333333333333</v>
      </c>
      <c r="L663" s="37">
        <v>1</v>
      </c>
      <c r="N663">
        <v>3</v>
      </c>
      <c r="O663" t="s">
        <v>461</v>
      </c>
      <c r="P663">
        <f t="shared" si="42"/>
        <v>3</v>
      </c>
      <c r="Q663">
        <v>4</v>
      </c>
      <c r="R663" t="s">
        <v>461</v>
      </c>
      <c r="S663">
        <f t="shared" si="43"/>
        <v>4</v>
      </c>
    </row>
    <row r="664" spans="1:19" ht="15" x14ac:dyDescent="0.25">
      <c r="A664" s="17" t="s">
        <v>488</v>
      </c>
      <c r="B664" s="15" t="s">
        <v>443</v>
      </c>
      <c r="C664" t="s">
        <v>445</v>
      </c>
      <c r="D664" s="15" t="s">
        <v>446</v>
      </c>
      <c r="E664" t="s">
        <v>454</v>
      </c>
      <c r="F664" s="15">
        <v>23</v>
      </c>
      <c r="G664" s="10">
        <v>50</v>
      </c>
      <c r="H664" s="35">
        <f t="shared" si="40"/>
        <v>23.833333333333332</v>
      </c>
      <c r="I664" s="15">
        <v>0</v>
      </c>
      <c r="J664" s="10">
        <v>45</v>
      </c>
      <c r="K664" s="35">
        <f t="shared" si="41"/>
        <v>0.75</v>
      </c>
      <c r="L664" s="37">
        <v>1</v>
      </c>
      <c r="N664">
        <v>11</v>
      </c>
      <c r="O664" t="s">
        <v>462</v>
      </c>
      <c r="P664">
        <f t="shared" si="42"/>
        <v>23</v>
      </c>
      <c r="Q664">
        <v>12</v>
      </c>
      <c r="R664" t="s">
        <v>461</v>
      </c>
      <c r="S664">
        <f t="shared" si="43"/>
        <v>0</v>
      </c>
    </row>
    <row r="665" spans="1:19" ht="15" x14ac:dyDescent="0.25">
      <c r="A665" s="17" t="s">
        <v>488</v>
      </c>
      <c r="B665" s="15" t="s">
        <v>447</v>
      </c>
      <c r="C665" t="s">
        <v>447</v>
      </c>
      <c r="D665" s="15" t="s">
        <v>448</v>
      </c>
      <c r="E665" t="s">
        <v>454</v>
      </c>
      <c r="F665" s="15">
        <v>2</v>
      </c>
      <c r="G665" s="10">
        <v>35</v>
      </c>
      <c r="H665" s="35">
        <f t="shared" si="40"/>
        <v>2.5833333333333335</v>
      </c>
      <c r="I665" s="15">
        <v>3</v>
      </c>
      <c r="J665" s="10">
        <v>25</v>
      </c>
      <c r="K665" s="35">
        <f t="shared" si="41"/>
        <v>3.4166666666666665</v>
      </c>
      <c r="L665" s="37">
        <v>1</v>
      </c>
      <c r="N665">
        <v>2</v>
      </c>
      <c r="O665" t="s">
        <v>461</v>
      </c>
      <c r="P665">
        <f t="shared" si="42"/>
        <v>2</v>
      </c>
      <c r="Q665">
        <v>3</v>
      </c>
      <c r="R665" t="s">
        <v>461</v>
      </c>
      <c r="S665">
        <f t="shared" si="43"/>
        <v>3</v>
      </c>
    </row>
    <row r="666" spans="1:19" ht="15" x14ac:dyDescent="0.25">
      <c r="A666" s="17" t="s">
        <v>488</v>
      </c>
      <c r="B666" s="15" t="s">
        <v>447</v>
      </c>
      <c r="C666" t="s">
        <v>447</v>
      </c>
      <c r="D666" s="15" t="s">
        <v>448</v>
      </c>
      <c r="E666" t="s">
        <v>454</v>
      </c>
      <c r="F666" s="15">
        <v>2</v>
      </c>
      <c r="G666" s="10">
        <v>40</v>
      </c>
      <c r="H666" s="35">
        <f t="shared" si="40"/>
        <v>2.6666666666666665</v>
      </c>
      <c r="I666" s="15">
        <v>3</v>
      </c>
      <c r="J666" s="10">
        <v>45</v>
      </c>
      <c r="K666" s="35">
        <f t="shared" si="41"/>
        <v>3.75</v>
      </c>
      <c r="L666" s="37">
        <v>2</v>
      </c>
      <c r="N666">
        <v>2</v>
      </c>
      <c r="O666" t="s">
        <v>461</v>
      </c>
      <c r="P666">
        <f t="shared" si="42"/>
        <v>2</v>
      </c>
      <c r="Q666">
        <v>3</v>
      </c>
      <c r="R666" t="s">
        <v>461</v>
      </c>
      <c r="S666">
        <f t="shared" si="43"/>
        <v>3</v>
      </c>
    </row>
    <row r="667" spans="1:19" ht="15" x14ac:dyDescent="0.25">
      <c r="A667" s="17" t="s">
        <v>488</v>
      </c>
      <c r="B667" s="15" t="s">
        <v>447</v>
      </c>
      <c r="C667" t="s">
        <v>447</v>
      </c>
      <c r="D667" s="15" t="s">
        <v>448</v>
      </c>
      <c r="E667" t="s">
        <v>454</v>
      </c>
      <c r="F667" s="15">
        <v>2</v>
      </c>
      <c r="G667" s="10">
        <v>50</v>
      </c>
      <c r="H667" s="35">
        <f t="shared" si="40"/>
        <v>2.8333333333333335</v>
      </c>
      <c r="I667" s="15">
        <v>3</v>
      </c>
      <c r="J667" s="10">
        <v>45</v>
      </c>
      <c r="K667" s="35">
        <f t="shared" si="41"/>
        <v>3.75</v>
      </c>
      <c r="L667" s="37">
        <v>10</v>
      </c>
      <c r="N667">
        <v>2</v>
      </c>
      <c r="O667" t="s">
        <v>461</v>
      </c>
      <c r="P667">
        <f t="shared" si="42"/>
        <v>2</v>
      </c>
      <c r="Q667">
        <v>3</v>
      </c>
      <c r="R667" t="s">
        <v>461</v>
      </c>
      <c r="S667">
        <f t="shared" si="43"/>
        <v>3</v>
      </c>
    </row>
    <row r="668" spans="1:19" ht="15" x14ac:dyDescent="0.25">
      <c r="A668" s="17" t="s">
        <v>488</v>
      </c>
      <c r="B668" s="15" t="s">
        <v>447</v>
      </c>
      <c r="C668" t="s">
        <v>447</v>
      </c>
      <c r="D668" s="15" t="s">
        <v>448</v>
      </c>
      <c r="E668" t="s">
        <v>454</v>
      </c>
      <c r="F668" s="15">
        <v>4</v>
      </c>
      <c r="G668" s="10">
        <v>5</v>
      </c>
      <c r="H668" s="35">
        <f t="shared" si="40"/>
        <v>4.083333333333333</v>
      </c>
      <c r="I668" s="15">
        <v>4</v>
      </c>
      <c r="J668" s="10">
        <v>55</v>
      </c>
      <c r="K668" s="35">
        <f t="shared" si="41"/>
        <v>4.916666666666667</v>
      </c>
      <c r="L668" s="37">
        <v>1</v>
      </c>
      <c r="N668">
        <v>4</v>
      </c>
      <c r="O668" t="s">
        <v>461</v>
      </c>
      <c r="P668">
        <f t="shared" si="42"/>
        <v>4</v>
      </c>
      <c r="Q668">
        <v>4</v>
      </c>
      <c r="R668" t="s">
        <v>461</v>
      </c>
      <c r="S668">
        <f t="shared" si="43"/>
        <v>4</v>
      </c>
    </row>
    <row r="669" spans="1:19" ht="15" x14ac:dyDescent="0.25">
      <c r="A669" s="17" t="s">
        <v>488</v>
      </c>
      <c r="B669" s="15" t="s">
        <v>447</v>
      </c>
      <c r="C669" t="s">
        <v>447</v>
      </c>
      <c r="D669" s="15" t="s">
        <v>448</v>
      </c>
      <c r="E669" t="s">
        <v>454</v>
      </c>
      <c r="F669" s="15">
        <v>4</v>
      </c>
      <c r="G669" s="10">
        <v>35</v>
      </c>
      <c r="H669" s="35">
        <f t="shared" si="40"/>
        <v>4.583333333333333</v>
      </c>
      <c r="I669" s="15">
        <v>5</v>
      </c>
      <c r="J669" s="10">
        <v>25</v>
      </c>
      <c r="K669" s="35">
        <f t="shared" si="41"/>
        <v>5.416666666666667</v>
      </c>
      <c r="L669" s="37">
        <v>3</v>
      </c>
      <c r="N669">
        <v>4</v>
      </c>
      <c r="O669" t="s">
        <v>461</v>
      </c>
      <c r="P669">
        <f t="shared" si="42"/>
        <v>4</v>
      </c>
      <c r="Q669">
        <v>5</v>
      </c>
      <c r="R669" t="s">
        <v>461</v>
      </c>
      <c r="S669">
        <f t="shared" si="43"/>
        <v>5</v>
      </c>
    </row>
    <row r="670" spans="1:19" ht="15" x14ac:dyDescent="0.25">
      <c r="A670" s="17" t="s">
        <v>488</v>
      </c>
      <c r="B670" s="15" t="s">
        <v>447</v>
      </c>
      <c r="C670" t="s">
        <v>447</v>
      </c>
      <c r="D670" s="15" t="s">
        <v>448</v>
      </c>
      <c r="E670" t="s">
        <v>454</v>
      </c>
      <c r="F670" s="15">
        <v>5</v>
      </c>
      <c r="G670" s="10">
        <v>15</v>
      </c>
      <c r="H670" s="35">
        <f t="shared" si="40"/>
        <v>5.25</v>
      </c>
      <c r="I670" s="15">
        <v>6</v>
      </c>
      <c r="J670" s="10">
        <v>5</v>
      </c>
      <c r="K670" s="35">
        <f t="shared" si="41"/>
        <v>6.083333333333333</v>
      </c>
      <c r="L670" s="37">
        <v>2</v>
      </c>
      <c r="N670">
        <v>5</v>
      </c>
      <c r="O670" t="s">
        <v>461</v>
      </c>
      <c r="P670">
        <f t="shared" si="42"/>
        <v>5</v>
      </c>
      <c r="Q670">
        <v>6</v>
      </c>
      <c r="R670" t="s">
        <v>461</v>
      </c>
      <c r="S670">
        <f t="shared" si="43"/>
        <v>6</v>
      </c>
    </row>
    <row r="671" spans="1:19" ht="15" x14ac:dyDescent="0.25">
      <c r="A671" s="17" t="s">
        <v>488</v>
      </c>
      <c r="B671" s="15" t="s">
        <v>447</v>
      </c>
      <c r="C671" t="s">
        <v>447</v>
      </c>
      <c r="D671" s="15" t="s">
        <v>448</v>
      </c>
      <c r="E671" t="s">
        <v>454</v>
      </c>
      <c r="F671" s="15">
        <v>7</v>
      </c>
      <c r="G671" s="10">
        <v>0</v>
      </c>
      <c r="H671" s="35">
        <f t="shared" si="40"/>
        <v>7</v>
      </c>
      <c r="I671" s="15">
        <v>7</v>
      </c>
      <c r="J671" s="10">
        <v>50</v>
      </c>
      <c r="K671" s="35">
        <f t="shared" si="41"/>
        <v>7.833333333333333</v>
      </c>
      <c r="L671" s="37">
        <v>1</v>
      </c>
      <c r="N671">
        <v>7</v>
      </c>
      <c r="O671" t="s">
        <v>461</v>
      </c>
      <c r="P671">
        <f t="shared" si="42"/>
        <v>7</v>
      </c>
      <c r="Q671">
        <v>7</v>
      </c>
      <c r="R671" t="s">
        <v>461</v>
      </c>
      <c r="S671">
        <f t="shared" si="43"/>
        <v>7</v>
      </c>
    </row>
    <row r="672" spans="1:19" ht="15" x14ac:dyDescent="0.25">
      <c r="A672" s="17" t="s">
        <v>488</v>
      </c>
      <c r="B672" s="15" t="s">
        <v>447</v>
      </c>
      <c r="C672" t="s">
        <v>447</v>
      </c>
      <c r="D672" s="15" t="s">
        <v>448</v>
      </c>
      <c r="E672" t="s">
        <v>454</v>
      </c>
      <c r="F672" s="15">
        <v>7</v>
      </c>
      <c r="G672" s="10">
        <v>35</v>
      </c>
      <c r="H672" s="35">
        <f t="shared" si="40"/>
        <v>7.583333333333333</v>
      </c>
      <c r="I672" s="15">
        <v>8</v>
      </c>
      <c r="J672" s="10">
        <v>25</v>
      </c>
      <c r="K672" s="35">
        <f t="shared" si="41"/>
        <v>8.4166666666666661</v>
      </c>
      <c r="L672" s="37">
        <v>1</v>
      </c>
      <c r="N672">
        <v>7</v>
      </c>
      <c r="O672" t="s">
        <v>461</v>
      </c>
      <c r="P672">
        <f t="shared" si="42"/>
        <v>7</v>
      </c>
      <c r="Q672">
        <v>8</v>
      </c>
      <c r="R672" t="s">
        <v>461</v>
      </c>
      <c r="S672">
        <f t="shared" si="43"/>
        <v>8</v>
      </c>
    </row>
    <row r="673" spans="1:19" ht="15" x14ac:dyDescent="0.25">
      <c r="A673" s="17" t="s">
        <v>488</v>
      </c>
      <c r="B673" s="15" t="s">
        <v>447</v>
      </c>
      <c r="C673" t="s">
        <v>447</v>
      </c>
      <c r="D673" s="15" t="s">
        <v>411</v>
      </c>
      <c r="E673" t="s">
        <v>454</v>
      </c>
      <c r="F673" s="15">
        <v>4</v>
      </c>
      <c r="G673" s="10">
        <v>35</v>
      </c>
      <c r="H673" s="35">
        <f t="shared" si="40"/>
        <v>4.583333333333333</v>
      </c>
      <c r="I673" s="15">
        <v>5</v>
      </c>
      <c r="J673" s="10">
        <v>30</v>
      </c>
      <c r="K673" s="35">
        <f t="shared" si="41"/>
        <v>5.5</v>
      </c>
      <c r="L673" s="37">
        <v>1</v>
      </c>
      <c r="N673">
        <v>4</v>
      </c>
      <c r="O673" t="s">
        <v>461</v>
      </c>
      <c r="P673">
        <f t="shared" si="42"/>
        <v>4</v>
      </c>
      <c r="Q673">
        <v>5</v>
      </c>
      <c r="R673" t="s">
        <v>461</v>
      </c>
      <c r="S673">
        <f t="shared" si="43"/>
        <v>5</v>
      </c>
    </row>
    <row r="674" spans="1:19" ht="15" x14ac:dyDescent="0.25">
      <c r="A674" s="17" t="s">
        <v>488</v>
      </c>
      <c r="B674" s="15" t="s">
        <v>447</v>
      </c>
      <c r="C674" t="s">
        <v>447</v>
      </c>
      <c r="D674" s="15" t="s">
        <v>411</v>
      </c>
      <c r="E674" t="s">
        <v>454</v>
      </c>
      <c r="F674" s="15">
        <v>5</v>
      </c>
      <c r="G674" s="10">
        <v>10</v>
      </c>
      <c r="H674" s="35">
        <f t="shared" si="40"/>
        <v>5.166666666666667</v>
      </c>
      <c r="I674" s="15">
        <v>6</v>
      </c>
      <c r="J674" s="10">
        <v>5</v>
      </c>
      <c r="K674" s="35">
        <f t="shared" si="41"/>
        <v>6.083333333333333</v>
      </c>
      <c r="L674" s="37">
        <v>1</v>
      </c>
      <c r="N674">
        <v>5</v>
      </c>
      <c r="O674" t="s">
        <v>461</v>
      </c>
      <c r="P674">
        <f t="shared" si="42"/>
        <v>5</v>
      </c>
      <c r="Q674">
        <v>6</v>
      </c>
      <c r="R674" t="s">
        <v>461</v>
      </c>
      <c r="S674">
        <f t="shared" si="43"/>
        <v>6</v>
      </c>
    </row>
    <row r="675" spans="1:19" ht="15" x14ac:dyDescent="0.25">
      <c r="A675" s="17" t="s">
        <v>488</v>
      </c>
      <c r="B675" s="15" t="s">
        <v>447</v>
      </c>
      <c r="C675" t="s">
        <v>447</v>
      </c>
      <c r="D675" s="15" t="s">
        <v>411</v>
      </c>
      <c r="E675" t="s">
        <v>454</v>
      </c>
      <c r="F675" s="15">
        <v>5</v>
      </c>
      <c r="G675" s="10">
        <v>35</v>
      </c>
      <c r="H675" s="35">
        <f t="shared" si="40"/>
        <v>5.583333333333333</v>
      </c>
      <c r="I675" s="15">
        <v>6</v>
      </c>
      <c r="J675" s="10">
        <v>30</v>
      </c>
      <c r="K675" s="35">
        <f t="shared" si="41"/>
        <v>6.5</v>
      </c>
      <c r="L675" s="37">
        <v>1</v>
      </c>
      <c r="N675">
        <v>5</v>
      </c>
      <c r="O675" t="s">
        <v>461</v>
      </c>
      <c r="P675">
        <f t="shared" si="42"/>
        <v>5</v>
      </c>
      <c r="Q675">
        <v>6</v>
      </c>
      <c r="R675" t="s">
        <v>461</v>
      </c>
      <c r="S675">
        <f t="shared" si="43"/>
        <v>6</v>
      </c>
    </row>
    <row r="676" spans="1:19" ht="15" x14ac:dyDescent="0.25">
      <c r="A676" s="17" t="s">
        <v>488</v>
      </c>
      <c r="B676" s="15" t="s">
        <v>447</v>
      </c>
      <c r="C676" t="s">
        <v>447</v>
      </c>
      <c r="D676" s="15" t="s">
        <v>411</v>
      </c>
      <c r="E676" t="s">
        <v>454</v>
      </c>
      <c r="F676" s="15">
        <v>6</v>
      </c>
      <c r="G676" s="10">
        <v>5</v>
      </c>
      <c r="H676" s="35">
        <f t="shared" si="40"/>
        <v>6.083333333333333</v>
      </c>
      <c r="I676" s="15">
        <v>7</v>
      </c>
      <c r="J676" s="10">
        <v>0</v>
      </c>
      <c r="K676" s="35">
        <f t="shared" si="41"/>
        <v>7</v>
      </c>
      <c r="L676" s="37">
        <v>1</v>
      </c>
      <c r="N676">
        <v>6</v>
      </c>
      <c r="O676" t="s">
        <v>461</v>
      </c>
      <c r="P676">
        <f t="shared" si="42"/>
        <v>6</v>
      </c>
      <c r="Q676">
        <v>7</v>
      </c>
      <c r="R676" t="s">
        <v>461</v>
      </c>
      <c r="S676">
        <f t="shared" si="43"/>
        <v>7</v>
      </c>
    </row>
    <row r="677" spans="1:19" ht="15" x14ac:dyDescent="0.25">
      <c r="A677" s="17" t="s">
        <v>488</v>
      </c>
      <c r="B677" s="15" t="s">
        <v>447</v>
      </c>
      <c r="C677" t="s">
        <v>447</v>
      </c>
      <c r="D677" s="15" t="s">
        <v>411</v>
      </c>
      <c r="E677" t="s">
        <v>454</v>
      </c>
      <c r="F677" s="15">
        <v>7</v>
      </c>
      <c r="G677" s="10">
        <v>35</v>
      </c>
      <c r="H677" s="35">
        <f t="shared" si="40"/>
        <v>7.583333333333333</v>
      </c>
      <c r="I677" s="15">
        <v>8</v>
      </c>
      <c r="J677" s="10">
        <v>30</v>
      </c>
      <c r="K677" s="35">
        <f t="shared" si="41"/>
        <v>8.5</v>
      </c>
      <c r="L677" s="37">
        <v>233</v>
      </c>
      <c r="N677">
        <v>7</v>
      </c>
      <c r="O677" t="s">
        <v>461</v>
      </c>
      <c r="P677">
        <f t="shared" si="42"/>
        <v>7</v>
      </c>
      <c r="Q677">
        <v>8</v>
      </c>
      <c r="R677" t="s">
        <v>461</v>
      </c>
      <c r="S677">
        <f t="shared" si="43"/>
        <v>8</v>
      </c>
    </row>
    <row r="678" spans="1:19" ht="15" x14ac:dyDescent="0.25">
      <c r="A678" s="17" t="s">
        <v>488</v>
      </c>
      <c r="B678" s="15" t="s">
        <v>447</v>
      </c>
      <c r="C678" t="s">
        <v>447</v>
      </c>
      <c r="D678" s="15" t="s">
        <v>411</v>
      </c>
      <c r="E678" t="s">
        <v>454</v>
      </c>
      <c r="F678" s="15">
        <v>7</v>
      </c>
      <c r="G678" s="10">
        <v>40</v>
      </c>
      <c r="H678" s="35">
        <f t="shared" si="40"/>
        <v>7.666666666666667</v>
      </c>
      <c r="I678" s="15">
        <v>8</v>
      </c>
      <c r="J678" s="10">
        <v>35</v>
      </c>
      <c r="K678" s="35">
        <f t="shared" si="41"/>
        <v>8.5833333333333339</v>
      </c>
      <c r="L678" s="37">
        <v>29</v>
      </c>
      <c r="N678">
        <v>7</v>
      </c>
      <c r="O678" t="s">
        <v>461</v>
      </c>
      <c r="P678">
        <f t="shared" si="42"/>
        <v>7</v>
      </c>
      <c r="Q678">
        <v>8</v>
      </c>
      <c r="R678" t="s">
        <v>461</v>
      </c>
      <c r="S678">
        <f t="shared" si="43"/>
        <v>8</v>
      </c>
    </row>
    <row r="679" spans="1:19" ht="15" x14ac:dyDescent="0.25">
      <c r="A679" s="17" t="s">
        <v>488</v>
      </c>
      <c r="B679" s="15" t="s">
        <v>447</v>
      </c>
      <c r="C679" t="s">
        <v>447</v>
      </c>
      <c r="D679" s="15" t="s">
        <v>411</v>
      </c>
      <c r="E679" t="s">
        <v>454</v>
      </c>
      <c r="F679" s="15">
        <v>8</v>
      </c>
      <c r="G679" s="10">
        <v>0</v>
      </c>
      <c r="H679" s="35">
        <f t="shared" si="40"/>
        <v>8</v>
      </c>
      <c r="I679" s="15">
        <v>8</v>
      </c>
      <c r="J679" s="10">
        <v>55</v>
      </c>
      <c r="K679" s="35">
        <f t="shared" si="41"/>
        <v>8.9166666666666661</v>
      </c>
      <c r="L679" s="37">
        <v>87</v>
      </c>
      <c r="N679">
        <v>8</v>
      </c>
      <c r="O679" t="s">
        <v>461</v>
      </c>
      <c r="P679">
        <f t="shared" si="42"/>
        <v>8</v>
      </c>
      <c r="Q679">
        <v>8</v>
      </c>
      <c r="R679" t="s">
        <v>461</v>
      </c>
      <c r="S679">
        <f t="shared" si="43"/>
        <v>8</v>
      </c>
    </row>
    <row r="680" spans="1:19" ht="15" x14ac:dyDescent="0.25">
      <c r="A680" s="17" t="s">
        <v>488</v>
      </c>
      <c r="B680" s="15" t="s">
        <v>447</v>
      </c>
      <c r="C680" t="s">
        <v>447</v>
      </c>
      <c r="D680" s="15" t="s">
        <v>411</v>
      </c>
      <c r="E680" t="s">
        <v>454</v>
      </c>
      <c r="F680" s="15">
        <v>8</v>
      </c>
      <c r="G680" s="10">
        <v>15</v>
      </c>
      <c r="H680" s="35">
        <f t="shared" si="40"/>
        <v>8.25</v>
      </c>
      <c r="I680" s="15">
        <v>9</v>
      </c>
      <c r="J680" s="10">
        <v>10</v>
      </c>
      <c r="K680" s="35">
        <f t="shared" si="41"/>
        <v>9.1666666666666661</v>
      </c>
      <c r="L680" s="37">
        <v>1</v>
      </c>
      <c r="N680">
        <v>8</v>
      </c>
      <c r="O680" t="s">
        <v>461</v>
      </c>
      <c r="P680">
        <f t="shared" si="42"/>
        <v>8</v>
      </c>
      <c r="Q680">
        <v>9</v>
      </c>
      <c r="R680" t="s">
        <v>461</v>
      </c>
      <c r="S680">
        <f t="shared" si="43"/>
        <v>9</v>
      </c>
    </row>
    <row r="681" spans="1:19" ht="15" x14ac:dyDescent="0.25">
      <c r="A681" s="17" t="s">
        <v>488</v>
      </c>
      <c r="B681" s="15" t="s">
        <v>447</v>
      </c>
      <c r="C681" t="s">
        <v>447</v>
      </c>
      <c r="D681" s="15" t="s">
        <v>411</v>
      </c>
      <c r="E681" t="s">
        <v>454</v>
      </c>
      <c r="F681" s="15">
        <v>8</v>
      </c>
      <c r="G681" s="10">
        <v>25</v>
      </c>
      <c r="H681" s="35">
        <f t="shared" si="40"/>
        <v>8.4166666666666661</v>
      </c>
      <c r="I681" s="15">
        <v>9</v>
      </c>
      <c r="J681" s="10">
        <v>20</v>
      </c>
      <c r="K681" s="35">
        <f t="shared" si="41"/>
        <v>9.3333333333333339</v>
      </c>
      <c r="L681" s="37">
        <v>2</v>
      </c>
      <c r="N681">
        <v>8</v>
      </c>
      <c r="O681" t="s">
        <v>461</v>
      </c>
      <c r="P681">
        <f t="shared" si="42"/>
        <v>8</v>
      </c>
      <c r="Q681">
        <v>9</v>
      </c>
      <c r="R681" t="s">
        <v>461</v>
      </c>
      <c r="S681">
        <f t="shared" si="43"/>
        <v>9</v>
      </c>
    </row>
    <row r="682" spans="1:19" ht="15" x14ac:dyDescent="0.25">
      <c r="A682" s="17" t="s">
        <v>488</v>
      </c>
      <c r="B682" s="15" t="s">
        <v>447</v>
      </c>
      <c r="C682" t="s">
        <v>447</v>
      </c>
      <c r="D682" s="15" t="s">
        <v>411</v>
      </c>
      <c r="E682" t="s">
        <v>454</v>
      </c>
      <c r="F682" s="15">
        <v>8</v>
      </c>
      <c r="G682" s="10">
        <v>35</v>
      </c>
      <c r="H682" s="35">
        <f t="shared" si="40"/>
        <v>8.5833333333333339</v>
      </c>
      <c r="I682" s="15">
        <v>9</v>
      </c>
      <c r="J682" s="10">
        <v>30</v>
      </c>
      <c r="K682" s="35">
        <f t="shared" si="41"/>
        <v>9.5</v>
      </c>
      <c r="L682" s="37">
        <v>2</v>
      </c>
      <c r="N682">
        <v>8</v>
      </c>
      <c r="O682" t="s">
        <v>461</v>
      </c>
      <c r="P682">
        <f t="shared" si="42"/>
        <v>8</v>
      </c>
      <c r="Q682">
        <v>9</v>
      </c>
      <c r="R682" t="s">
        <v>461</v>
      </c>
      <c r="S682">
        <f t="shared" si="43"/>
        <v>9</v>
      </c>
    </row>
    <row r="683" spans="1:19" ht="15" x14ac:dyDescent="0.25">
      <c r="A683" s="17" t="s">
        <v>488</v>
      </c>
      <c r="B683" s="15" t="s">
        <v>447</v>
      </c>
      <c r="C683" t="s">
        <v>447</v>
      </c>
      <c r="D683" s="15" t="s">
        <v>411</v>
      </c>
      <c r="E683" t="s">
        <v>454</v>
      </c>
      <c r="F683" s="15">
        <v>9</v>
      </c>
      <c r="G683" s="10">
        <v>0</v>
      </c>
      <c r="H683" s="35">
        <f t="shared" si="40"/>
        <v>9</v>
      </c>
      <c r="I683" s="15">
        <v>9</v>
      </c>
      <c r="J683" s="10">
        <v>55</v>
      </c>
      <c r="K683" s="35">
        <f t="shared" si="41"/>
        <v>9.9166666666666661</v>
      </c>
      <c r="L683" s="37">
        <v>1</v>
      </c>
      <c r="N683">
        <v>9</v>
      </c>
      <c r="O683" t="s">
        <v>461</v>
      </c>
      <c r="P683">
        <f t="shared" si="42"/>
        <v>9</v>
      </c>
      <c r="Q683">
        <v>9</v>
      </c>
      <c r="R683" t="s">
        <v>461</v>
      </c>
      <c r="S683">
        <f t="shared" si="43"/>
        <v>9</v>
      </c>
    </row>
    <row r="684" spans="1:19" ht="15" x14ac:dyDescent="0.25">
      <c r="A684" s="17" t="s">
        <v>488</v>
      </c>
      <c r="B684" s="15" t="s">
        <v>447</v>
      </c>
      <c r="C684" t="s">
        <v>447</v>
      </c>
      <c r="D684" s="15" t="s">
        <v>437</v>
      </c>
      <c r="E684" t="s">
        <v>454</v>
      </c>
      <c r="F684" s="15">
        <v>5</v>
      </c>
      <c r="G684" s="10">
        <v>40</v>
      </c>
      <c r="H684" s="35">
        <f t="shared" si="40"/>
        <v>5.666666666666667</v>
      </c>
      <c r="I684" s="15">
        <v>6</v>
      </c>
      <c r="J684" s="10">
        <v>35</v>
      </c>
      <c r="K684" s="35">
        <f t="shared" si="41"/>
        <v>6.583333333333333</v>
      </c>
      <c r="L684" s="37">
        <v>26</v>
      </c>
      <c r="N684">
        <v>5</v>
      </c>
      <c r="O684" t="s">
        <v>461</v>
      </c>
      <c r="P684">
        <f t="shared" si="42"/>
        <v>5</v>
      </c>
      <c r="Q684">
        <v>6</v>
      </c>
      <c r="R684" t="s">
        <v>461</v>
      </c>
      <c r="S684">
        <f t="shared" si="43"/>
        <v>6</v>
      </c>
    </row>
    <row r="685" spans="1:19" ht="15" x14ac:dyDescent="0.25">
      <c r="A685" s="17" t="s">
        <v>488</v>
      </c>
      <c r="B685" s="15" t="s">
        <v>447</v>
      </c>
      <c r="C685" t="s">
        <v>447</v>
      </c>
      <c r="D685" s="15" t="s">
        <v>437</v>
      </c>
      <c r="E685" t="s">
        <v>454</v>
      </c>
      <c r="F685" s="15">
        <v>5</v>
      </c>
      <c r="G685" s="10">
        <v>45</v>
      </c>
      <c r="H685" s="35">
        <f t="shared" si="40"/>
        <v>5.75</v>
      </c>
      <c r="I685" s="15">
        <v>6</v>
      </c>
      <c r="J685" s="10">
        <v>40</v>
      </c>
      <c r="K685" s="35">
        <f t="shared" si="41"/>
        <v>6.666666666666667</v>
      </c>
      <c r="L685" s="37">
        <v>98</v>
      </c>
      <c r="N685">
        <v>5</v>
      </c>
      <c r="O685" t="s">
        <v>461</v>
      </c>
      <c r="P685">
        <f t="shared" si="42"/>
        <v>5</v>
      </c>
      <c r="Q685">
        <v>6</v>
      </c>
      <c r="R685" t="s">
        <v>461</v>
      </c>
      <c r="S685">
        <f t="shared" si="43"/>
        <v>6</v>
      </c>
    </row>
    <row r="686" spans="1:19" ht="15" x14ac:dyDescent="0.25">
      <c r="A686" s="17" t="s">
        <v>488</v>
      </c>
      <c r="B686" s="15" t="s">
        <v>447</v>
      </c>
      <c r="C686" t="s">
        <v>447</v>
      </c>
      <c r="D686" s="15" t="s">
        <v>437</v>
      </c>
      <c r="E686" t="s">
        <v>454</v>
      </c>
      <c r="F686" s="15">
        <v>5</v>
      </c>
      <c r="G686" s="10">
        <v>50</v>
      </c>
      <c r="H686" s="35">
        <f t="shared" si="40"/>
        <v>5.833333333333333</v>
      </c>
      <c r="I686" s="15">
        <v>6</v>
      </c>
      <c r="J686" s="10">
        <v>45</v>
      </c>
      <c r="K686" s="35">
        <f t="shared" si="41"/>
        <v>6.75</v>
      </c>
      <c r="L686" s="37">
        <v>1</v>
      </c>
      <c r="N686">
        <v>5</v>
      </c>
      <c r="O686" t="s">
        <v>461</v>
      </c>
      <c r="P686">
        <f t="shared" si="42"/>
        <v>5</v>
      </c>
      <c r="Q686">
        <v>6</v>
      </c>
      <c r="R686" t="s">
        <v>461</v>
      </c>
      <c r="S686">
        <f t="shared" si="43"/>
        <v>6</v>
      </c>
    </row>
    <row r="687" spans="1:19" ht="15" x14ac:dyDescent="0.25">
      <c r="A687" s="17" t="s">
        <v>488</v>
      </c>
      <c r="B687" s="15" t="s">
        <v>447</v>
      </c>
      <c r="C687" t="s">
        <v>447</v>
      </c>
      <c r="D687" s="15" t="s">
        <v>437</v>
      </c>
      <c r="E687" t="s">
        <v>454</v>
      </c>
      <c r="F687" s="15">
        <v>6</v>
      </c>
      <c r="G687" s="10">
        <v>0</v>
      </c>
      <c r="H687" s="35">
        <f t="shared" si="40"/>
        <v>6</v>
      </c>
      <c r="I687" s="15">
        <v>6</v>
      </c>
      <c r="J687" s="10">
        <v>55</v>
      </c>
      <c r="K687" s="35">
        <f t="shared" si="41"/>
        <v>6.916666666666667</v>
      </c>
      <c r="L687" s="37">
        <v>1</v>
      </c>
      <c r="N687">
        <v>6</v>
      </c>
      <c r="O687" t="s">
        <v>461</v>
      </c>
      <c r="P687">
        <f t="shared" si="42"/>
        <v>6</v>
      </c>
      <c r="Q687">
        <v>6</v>
      </c>
      <c r="R687" t="s">
        <v>461</v>
      </c>
      <c r="S687">
        <f t="shared" si="43"/>
        <v>6</v>
      </c>
    </row>
    <row r="688" spans="1:19" ht="15" x14ac:dyDescent="0.25">
      <c r="A688" s="17" t="s">
        <v>488</v>
      </c>
      <c r="B688" s="15" t="s">
        <v>447</v>
      </c>
      <c r="C688" t="s">
        <v>447</v>
      </c>
      <c r="D688" s="15" t="s">
        <v>437</v>
      </c>
      <c r="E688" t="s">
        <v>454</v>
      </c>
      <c r="F688" s="15">
        <v>6</v>
      </c>
      <c r="G688" s="10">
        <v>15</v>
      </c>
      <c r="H688" s="35">
        <f t="shared" si="40"/>
        <v>6.25</v>
      </c>
      <c r="I688" s="15">
        <v>7</v>
      </c>
      <c r="J688" s="10">
        <v>10</v>
      </c>
      <c r="K688" s="35">
        <f t="shared" si="41"/>
        <v>7.166666666666667</v>
      </c>
      <c r="L688" s="37">
        <v>1</v>
      </c>
      <c r="N688">
        <v>6</v>
      </c>
      <c r="O688" t="s">
        <v>461</v>
      </c>
      <c r="P688">
        <f t="shared" si="42"/>
        <v>6</v>
      </c>
      <c r="Q688">
        <v>7</v>
      </c>
      <c r="R688" t="s">
        <v>461</v>
      </c>
      <c r="S688">
        <f t="shared" si="43"/>
        <v>7</v>
      </c>
    </row>
    <row r="689" spans="1:19" ht="15" x14ac:dyDescent="0.25">
      <c r="A689" s="17" t="s">
        <v>488</v>
      </c>
      <c r="B689" s="15" t="s">
        <v>447</v>
      </c>
      <c r="C689" t="s">
        <v>447</v>
      </c>
      <c r="D689" s="15" t="s">
        <v>437</v>
      </c>
      <c r="E689" t="s">
        <v>454</v>
      </c>
      <c r="F689" s="15">
        <v>6</v>
      </c>
      <c r="G689" s="10">
        <v>30</v>
      </c>
      <c r="H689" s="35">
        <f t="shared" si="40"/>
        <v>6.5</v>
      </c>
      <c r="I689" s="15">
        <v>7</v>
      </c>
      <c r="J689" s="10">
        <v>25</v>
      </c>
      <c r="K689" s="35">
        <f t="shared" si="41"/>
        <v>7.416666666666667</v>
      </c>
      <c r="L689" s="37">
        <v>5</v>
      </c>
      <c r="N689">
        <v>6</v>
      </c>
      <c r="O689" t="s">
        <v>461</v>
      </c>
      <c r="P689">
        <f t="shared" si="42"/>
        <v>6</v>
      </c>
      <c r="Q689">
        <v>7</v>
      </c>
      <c r="R689" t="s">
        <v>461</v>
      </c>
      <c r="S689">
        <f t="shared" si="43"/>
        <v>7</v>
      </c>
    </row>
    <row r="690" spans="1:19" ht="15" x14ac:dyDescent="0.25">
      <c r="A690" s="17" t="s">
        <v>488</v>
      </c>
      <c r="B690" s="15" t="s">
        <v>447</v>
      </c>
      <c r="C690" t="s">
        <v>447</v>
      </c>
      <c r="D690" s="15" t="s">
        <v>437</v>
      </c>
      <c r="E690" t="s">
        <v>454</v>
      </c>
      <c r="F690" s="15">
        <v>6</v>
      </c>
      <c r="G690" s="10">
        <v>45</v>
      </c>
      <c r="H690" s="35">
        <f t="shared" si="40"/>
        <v>6.75</v>
      </c>
      <c r="I690" s="15">
        <v>7</v>
      </c>
      <c r="J690" s="10">
        <v>40</v>
      </c>
      <c r="K690" s="35">
        <f t="shared" si="41"/>
        <v>7.666666666666667</v>
      </c>
      <c r="L690" s="37">
        <v>1</v>
      </c>
      <c r="N690">
        <v>6</v>
      </c>
      <c r="O690" t="s">
        <v>461</v>
      </c>
      <c r="P690">
        <f t="shared" si="42"/>
        <v>6</v>
      </c>
      <c r="Q690">
        <v>7</v>
      </c>
      <c r="R690" t="s">
        <v>461</v>
      </c>
      <c r="S690">
        <f t="shared" si="43"/>
        <v>7</v>
      </c>
    </row>
    <row r="691" spans="1:19" ht="15" x14ac:dyDescent="0.25">
      <c r="A691" s="17" t="s">
        <v>488</v>
      </c>
      <c r="B691" s="15" t="s">
        <v>447</v>
      </c>
      <c r="C691" t="s">
        <v>447</v>
      </c>
      <c r="D691" s="15" t="s">
        <v>437</v>
      </c>
      <c r="E691" t="s">
        <v>454</v>
      </c>
      <c r="F691" s="15">
        <v>7</v>
      </c>
      <c r="G691" s="10">
        <v>10</v>
      </c>
      <c r="H691" s="35">
        <f t="shared" si="40"/>
        <v>7.166666666666667</v>
      </c>
      <c r="I691" s="15">
        <v>8</v>
      </c>
      <c r="J691" s="10">
        <v>0</v>
      </c>
      <c r="K691" s="35">
        <f t="shared" si="41"/>
        <v>8</v>
      </c>
      <c r="L691" s="37">
        <v>1</v>
      </c>
      <c r="N691">
        <v>7</v>
      </c>
      <c r="O691" t="s">
        <v>461</v>
      </c>
      <c r="P691">
        <f t="shared" si="42"/>
        <v>7</v>
      </c>
      <c r="Q691">
        <v>8</v>
      </c>
      <c r="R691" t="s">
        <v>461</v>
      </c>
      <c r="S691">
        <f t="shared" si="43"/>
        <v>8</v>
      </c>
    </row>
    <row r="692" spans="1:19" ht="15" x14ac:dyDescent="0.25">
      <c r="A692" s="17" t="s">
        <v>488</v>
      </c>
      <c r="B692" s="15" t="s">
        <v>447</v>
      </c>
      <c r="C692" t="s">
        <v>447</v>
      </c>
      <c r="D692" s="15" t="s">
        <v>437</v>
      </c>
      <c r="E692" t="s">
        <v>454</v>
      </c>
      <c r="F692" s="15">
        <v>7</v>
      </c>
      <c r="G692" s="10">
        <v>45</v>
      </c>
      <c r="H692" s="35">
        <f t="shared" si="40"/>
        <v>7.75</v>
      </c>
      <c r="I692" s="15">
        <v>8</v>
      </c>
      <c r="J692" s="10">
        <v>40</v>
      </c>
      <c r="K692" s="35">
        <f t="shared" si="41"/>
        <v>8.6666666666666661</v>
      </c>
      <c r="L692" s="37">
        <v>1</v>
      </c>
      <c r="N692">
        <v>7</v>
      </c>
      <c r="O692" t="s">
        <v>461</v>
      </c>
      <c r="P692">
        <f t="shared" si="42"/>
        <v>7</v>
      </c>
      <c r="Q692">
        <v>8</v>
      </c>
      <c r="R692" t="s">
        <v>461</v>
      </c>
      <c r="S692">
        <f t="shared" si="43"/>
        <v>8</v>
      </c>
    </row>
    <row r="693" spans="1:19" ht="15" x14ac:dyDescent="0.25">
      <c r="A693" s="17" t="s">
        <v>488</v>
      </c>
      <c r="B693" s="15" t="s">
        <v>447</v>
      </c>
      <c r="C693" t="s">
        <v>447</v>
      </c>
      <c r="D693" s="15" t="s">
        <v>437</v>
      </c>
      <c r="E693" t="s">
        <v>454</v>
      </c>
      <c r="F693" s="15">
        <v>9</v>
      </c>
      <c r="G693" s="10">
        <v>10</v>
      </c>
      <c r="H693" s="35">
        <f t="shared" si="40"/>
        <v>9.1666666666666661</v>
      </c>
      <c r="I693" s="15">
        <v>10</v>
      </c>
      <c r="J693" s="10">
        <v>5</v>
      </c>
      <c r="K693" s="35">
        <f t="shared" si="41"/>
        <v>10.083333333333334</v>
      </c>
      <c r="L693" s="37">
        <v>1</v>
      </c>
      <c r="N693">
        <v>9</v>
      </c>
      <c r="O693" t="s">
        <v>461</v>
      </c>
      <c r="P693">
        <f t="shared" si="42"/>
        <v>9</v>
      </c>
      <c r="Q693">
        <v>10</v>
      </c>
      <c r="R693" t="s">
        <v>461</v>
      </c>
      <c r="S693">
        <f t="shared" si="43"/>
        <v>10</v>
      </c>
    </row>
    <row r="694" spans="1:19" ht="15" x14ac:dyDescent="0.25">
      <c r="A694" s="17" t="s">
        <v>488</v>
      </c>
      <c r="B694" s="15" t="s">
        <v>447</v>
      </c>
      <c r="C694" t="s">
        <v>449</v>
      </c>
      <c r="D694" s="15" t="s">
        <v>450</v>
      </c>
      <c r="E694" t="s">
        <v>454</v>
      </c>
      <c r="F694" s="15">
        <v>1</v>
      </c>
      <c r="G694" s="10">
        <v>20</v>
      </c>
      <c r="H694" s="35">
        <f t="shared" si="40"/>
        <v>1.3333333333333333</v>
      </c>
      <c r="I694" s="15">
        <v>2</v>
      </c>
      <c r="J694" s="10">
        <v>15</v>
      </c>
      <c r="K694" s="35">
        <f t="shared" si="41"/>
        <v>2.25</v>
      </c>
      <c r="L694" s="37">
        <v>1</v>
      </c>
      <c r="N694">
        <v>1</v>
      </c>
      <c r="O694" t="s">
        <v>461</v>
      </c>
      <c r="P694">
        <f t="shared" si="42"/>
        <v>1</v>
      </c>
      <c r="Q694">
        <v>2</v>
      </c>
      <c r="R694" t="s">
        <v>461</v>
      </c>
      <c r="S694">
        <f t="shared" si="43"/>
        <v>2</v>
      </c>
    </row>
    <row r="695" spans="1:19" ht="15" x14ac:dyDescent="0.25">
      <c r="A695" s="17" t="s">
        <v>488</v>
      </c>
      <c r="B695" s="15" t="s">
        <v>447</v>
      </c>
      <c r="C695" t="s">
        <v>449</v>
      </c>
      <c r="D695" s="15" t="s">
        <v>450</v>
      </c>
      <c r="E695" t="s">
        <v>454</v>
      </c>
      <c r="F695" s="15">
        <v>1</v>
      </c>
      <c r="G695" s="10">
        <v>20</v>
      </c>
      <c r="H695" s="35">
        <f t="shared" si="40"/>
        <v>1.3333333333333333</v>
      </c>
      <c r="I695" s="15">
        <v>2</v>
      </c>
      <c r="J695" s="10">
        <v>20</v>
      </c>
      <c r="K695" s="35">
        <f t="shared" si="41"/>
        <v>2.3333333333333335</v>
      </c>
      <c r="L695" s="37">
        <v>2</v>
      </c>
      <c r="N695">
        <v>1</v>
      </c>
      <c r="O695" t="s">
        <v>461</v>
      </c>
      <c r="P695">
        <f t="shared" si="42"/>
        <v>1</v>
      </c>
      <c r="Q695">
        <v>2</v>
      </c>
      <c r="R695" t="s">
        <v>461</v>
      </c>
      <c r="S695">
        <f t="shared" si="43"/>
        <v>2</v>
      </c>
    </row>
    <row r="696" spans="1:19" ht="15" x14ac:dyDescent="0.25">
      <c r="A696" s="17" t="s">
        <v>488</v>
      </c>
      <c r="B696" s="15" t="s">
        <v>447</v>
      </c>
      <c r="C696" t="s">
        <v>449</v>
      </c>
      <c r="D696" s="15" t="s">
        <v>450</v>
      </c>
      <c r="E696" t="s">
        <v>454</v>
      </c>
      <c r="F696" s="15">
        <v>1</v>
      </c>
      <c r="G696" s="10">
        <v>25</v>
      </c>
      <c r="H696" s="35">
        <f t="shared" si="40"/>
        <v>1.4166666666666667</v>
      </c>
      <c r="I696" s="15">
        <v>2</v>
      </c>
      <c r="J696" s="10">
        <v>20</v>
      </c>
      <c r="K696" s="35">
        <f t="shared" si="41"/>
        <v>2.3333333333333335</v>
      </c>
      <c r="L696" s="37">
        <v>10</v>
      </c>
      <c r="N696">
        <v>1</v>
      </c>
      <c r="O696" t="s">
        <v>461</v>
      </c>
      <c r="P696">
        <f t="shared" si="42"/>
        <v>1</v>
      </c>
      <c r="Q696">
        <v>2</v>
      </c>
      <c r="R696" t="s">
        <v>461</v>
      </c>
      <c r="S696">
        <f t="shared" si="43"/>
        <v>2</v>
      </c>
    </row>
    <row r="697" spans="1:19" ht="15" x14ac:dyDescent="0.25">
      <c r="A697" s="17" t="s">
        <v>488</v>
      </c>
      <c r="B697" s="15" t="s">
        <v>447</v>
      </c>
      <c r="C697" t="s">
        <v>449</v>
      </c>
      <c r="D697" s="15" t="s">
        <v>450</v>
      </c>
      <c r="E697" t="s">
        <v>454</v>
      </c>
      <c r="F697" s="15">
        <v>2</v>
      </c>
      <c r="G697" s="10">
        <v>50</v>
      </c>
      <c r="H697" s="35">
        <f t="shared" si="40"/>
        <v>2.8333333333333335</v>
      </c>
      <c r="I697" s="15">
        <v>3</v>
      </c>
      <c r="J697" s="10">
        <v>45</v>
      </c>
      <c r="K697" s="35">
        <f t="shared" si="41"/>
        <v>3.75</v>
      </c>
      <c r="L697" s="37">
        <v>1</v>
      </c>
      <c r="N697">
        <v>2</v>
      </c>
      <c r="O697" t="s">
        <v>461</v>
      </c>
      <c r="P697">
        <f t="shared" si="42"/>
        <v>2</v>
      </c>
      <c r="Q697">
        <v>3</v>
      </c>
      <c r="R697" t="s">
        <v>461</v>
      </c>
      <c r="S697">
        <f t="shared" si="43"/>
        <v>3</v>
      </c>
    </row>
    <row r="698" spans="1:19" ht="15" x14ac:dyDescent="0.25">
      <c r="A698" s="17" t="s">
        <v>488</v>
      </c>
      <c r="B698" s="15" t="s">
        <v>447</v>
      </c>
      <c r="C698" t="s">
        <v>449</v>
      </c>
      <c r="D698" s="15" t="s">
        <v>450</v>
      </c>
      <c r="E698" t="s">
        <v>454</v>
      </c>
      <c r="F698" s="15">
        <v>3</v>
      </c>
      <c r="G698" s="10">
        <v>20</v>
      </c>
      <c r="H698" s="35">
        <f t="shared" si="40"/>
        <v>3.3333333333333335</v>
      </c>
      <c r="I698" s="15">
        <v>4</v>
      </c>
      <c r="J698" s="10">
        <v>15</v>
      </c>
      <c r="K698" s="35">
        <f t="shared" si="41"/>
        <v>4.25</v>
      </c>
      <c r="L698" s="37">
        <v>3</v>
      </c>
      <c r="N698">
        <v>3</v>
      </c>
      <c r="O698" t="s">
        <v>461</v>
      </c>
      <c r="P698">
        <f t="shared" si="42"/>
        <v>3</v>
      </c>
      <c r="Q698">
        <v>4</v>
      </c>
      <c r="R698" t="s">
        <v>461</v>
      </c>
      <c r="S698">
        <f t="shared" si="43"/>
        <v>4</v>
      </c>
    </row>
    <row r="699" spans="1:19" ht="15" x14ac:dyDescent="0.25">
      <c r="A699" s="17" t="s">
        <v>488</v>
      </c>
      <c r="B699" s="15" t="s">
        <v>447</v>
      </c>
      <c r="C699" t="s">
        <v>449</v>
      </c>
      <c r="D699" s="15" t="s">
        <v>450</v>
      </c>
      <c r="E699" t="s">
        <v>454</v>
      </c>
      <c r="F699" s="15">
        <v>3</v>
      </c>
      <c r="G699" s="10">
        <v>50</v>
      </c>
      <c r="H699" s="35">
        <f t="shared" si="40"/>
        <v>3.8333333333333335</v>
      </c>
      <c r="I699" s="15">
        <v>4</v>
      </c>
      <c r="J699" s="10">
        <v>45</v>
      </c>
      <c r="K699" s="35">
        <f t="shared" si="41"/>
        <v>4.75</v>
      </c>
      <c r="L699" s="37">
        <v>1</v>
      </c>
      <c r="N699">
        <v>3</v>
      </c>
      <c r="O699" t="s">
        <v>461</v>
      </c>
      <c r="P699">
        <f t="shared" si="42"/>
        <v>3</v>
      </c>
      <c r="Q699">
        <v>4</v>
      </c>
      <c r="R699" t="s">
        <v>461</v>
      </c>
      <c r="S699">
        <f t="shared" si="43"/>
        <v>4</v>
      </c>
    </row>
    <row r="700" spans="1:19" ht="15" x14ac:dyDescent="0.25">
      <c r="A700" s="17" t="s">
        <v>488</v>
      </c>
      <c r="B700" s="15" t="s">
        <v>447</v>
      </c>
      <c r="C700" t="s">
        <v>449</v>
      </c>
      <c r="D700" s="15" t="s">
        <v>450</v>
      </c>
      <c r="E700" t="s">
        <v>454</v>
      </c>
      <c r="F700" s="15">
        <v>4</v>
      </c>
      <c r="G700" s="10">
        <v>0</v>
      </c>
      <c r="H700" s="35">
        <f t="shared" si="40"/>
        <v>4</v>
      </c>
      <c r="I700" s="15">
        <v>4</v>
      </c>
      <c r="J700" s="10">
        <v>55</v>
      </c>
      <c r="K700" s="35">
        <f t="shared" si="41"/>
        <v>4.916666666666667</v>
      </c>
      <c r="L700" s="37">
        <v>1</v>
      </c>
      <c r="N700">
        <v>4</v>
      </c>
      <c r="O700" t="s">
        <v>461</v>
      </c>
      <c r="P700">
        <f t="shared" si="42"/>
        <v>4</v>
      </c>
      <c r="Q700">
        <v>4</v>
      </c>
      <c r="R700" t="s">
        <v>461</v>
      </c>
      <c r="S700">
        <f t="shared" si="43"/>
        <v>4</v>
      </c>
    </row>
    <row r="701" spans="1:19" ht="15" x14ac:dyDescent="0.25">
      <c r="A701" s="17" t="s">
        <v>488</v>
      </c>
      <c r="B701" s="15" t="s">
        <v>447</v>
      </c>
      <c r="C701" t="s">
        <v>449</v>
      </c>
      <c r="D701" s="15" t="s">
        <v>450</v>
      </c>
      <c r="E701" t="s">
        <v>454</v>
      </c>
      <c r="F701" s="15">
        <v>5</v>
      </c>
      <c r="G701" s="10">
        <v>45</v>
      </c>
      <c r="H701" s="35">
        <f t="shared" si="40"/>
        <v>5.75</v>
      </c>
      <c r="I701" s="15">
        <v>6</v>
      </c>
      <c r="J701" s="10">
        <v>40</v>
      </c>
      <c r="K701" s="35">
        <f t="shared" si="41"/>
        <v>6.666666666666667</v>
      </c>
      <c r="L701" s="37">
        <v>1</v>
      </c>
      <c r="N701">
        <v>5</v>
      </c>
      <c r="O701" t="s">
        <v>461</v>
      </c>
      <c r="P701">
        <f t="shared" si="42"/>
        <v>5</v>
      </c>
      <c r="Q701">
        <v>6</v>
      </c>
      <c r="R701" t="s">
        <v>461</v>
      </c>
      <c r="S701">
        <f t="shared" si="43"/>
        <v>6</v>
      </c>
    </row>
    <row r="702" spans="1:19" ht="15" x14ac:dyDescent="0.25">
      <c r="A702" s="17" t="s">
        <v>488</v>
      </c>
      <c r="B702" s="15" t="s">
        <v>447</v>
      </c>
      <c r="C702" t="s">
        <v>449</v>
      </c>
      <c r="D702" s="15" t="s">
        <v>450</v>
      </c>
      <c r="E702" t="s">
        <v>454</v>
      </c>
      <c r="F702" s="15">
        <v>6</v>
      </c>
      <c r="G702" s="10">
        <v>20</v>
      </c>
      <c r="H702" s="35">
        <f t="shared" si="40"/>
        <v>6.333333333333333</v>
      </c>
      <c r="I702" s="15">
        <v>7</v>
      </c>
      <c r="J702" s="10">
        <v>15</v>
      </c>
      <c r="K702" s="35">
        <f t="shared" si="41"/>
        <v>7.25</v>
      </c>
      <c r="L702" s="37">
        <v>1</v>
      </c>
      <c r="N702">
        <v>6</v>
      </c>
      <c r="O702" t="s">
        <v>461</v>
      </c>
      <c r="P702">
        <f t="shared" si="42"/>
        <v>6</v>
      </c>
      <c r="Q702">
        <v>7</v>
      </c>
      <c r="R702" t="s">
        <v>461</v>
      </c>
      <c r="S702">
        <f t="shared" si="43"/>
        <v>7</v>
      </c>
    </row>
    <row r="703" spans="1:19" ht="15" x14ac:dyDescent="0.25">
      <c r="A703" s="17" t="s">
        <v>488</v>
      </c>
      <c r="B703" s="15" t="s">
        <v>447</v>
      </c>
      <c r="C703" t="s">
        <v>449</v>
      </c>
      <c r="D703" s="15" t="s">
        <v>451</v>
      </c>
      <c r="E703" t="s">
        <v>454</v>
      </c>
      <c r="F703" s="15">
        <v>1</v>
      </c>
      <c r="G703" s="10">
        <v>20</v>
      </c>
      <c r="H703" s="35">
        <f t="shared" si="40"/>
        <v>1.3333333333333333</v>
      </c>
      <c r="I703" s="15">
        <v>2</v>
      </c>
      <c r="J703" s="10">
        <v>15</v>
      </c>
      <c r="K703" s="35">
        <f t="shared" si="41"/>
        <v>2.25</v>
      </c>
      <c r="L703" s="37">
        <v>1</v>
      </c>
      <c r="N703">
        <v>1</v>
      </c>
      <c r="O703" t="s">
        <v>461</v>
      </c>
      <c r="P703">
        <f t="shared" si="42"/>
        <v>1</v>
      </c>
      <c r="Q703">
        <v>2</v>
      </c>
      <c r="R703" t="s">
        <v>461</v>
      </c>
      <c r="S703">
        <f t="shared" si="43"/>
        <v>2</v>
      </c>
    </row>
    <row r="704" spans="1:19" ht="15" x14ac:dyDescent="0.25">
      <c r="A704" s="17" t="s">
        <v>488</v>
      </c>
      <c r="B704" s="15" t="s">
        <v>447</v>
      </c>
      <c r="C704" t="s">
        <v>449</v>
      </c>
      <c r="D704" s="15" t="s">
        <v>451</v>
      </c>
      <c r="E704" t="s">
        <v>454</v>
      </c>
      <c r="F704" s="15">
        <v>1</v>
      </c>
      <c r="G704" s="10">
        <v>50</v>
      </c>
      <c r="H704" s="35">
        <f t="shared" si="40"/>
        <v>1.8333333333333335</v>
      </c>
      <c r="I704" s="15">
        <v>2</v>
      </c>
      <c r="J704" s="10">
        <v>45</v>
      </c>
      <c r="K704" s="35">
        <f t="shared" si="41"/>
        <v>2.75</v>
      </c>
      <c r="L704" s="37">
        <v>1</v>
      </c>
      <c r="N704">
        <v>1</v>
      </c>
      <c r="O704" t="s">
        <v>461</v>
      </c>
      <c r="P704">
        <f t="shared" si="42"/>
        <v>1</v>
      </c>
      <c r="Q704">
        <v>2</v>
      </c>
      <c r="R704" t="s">
        <v>461</v>
      </c>
      <c r="S704">
        <f t="shared" si="43"/>
        <v>2</v>
      </c>
    </row>
    <row r="705" spans="1:19" ht="15" x14ac:dyDescent="0.25">
      <c r="A705" s="17" t="s">
        <v>488</v>
      </c>
      <c r="B705" s="15" t="s">
        <v>447</v>
      </c>
      <c r="C705" t="s">
        <v>449</v>
      </c>
      <c r="D705" s="15" t="s">
        <v>451</v>
      </c>
      <c r="E705" t="s">
        <v>454</v>
      </c>
      <c r="F705" s="15">
        <v>3</v>
      </c>
      <c r="G705" s="10">
        <v>20</v>
      </c>
      <c r="H705" s="35">
        <f t="shared" si="40"/>
        <v>3.3333333333333335</v>
      </c>
      <c r="I705" s="15">
        <v>4</v>
      </c>
      <c r="J705" s="10">
        <v>15</v>
      </c>
      <c r="K705" s="35">
        <f t="shared" si="41"/>
        <v>4.25</v>
      </c>
      <c r="L705" s="37">
        <v>268</v>
      </c>
      <c r="N705">
        <v>3</v>
      </c>
      <c r="O705" t="s">
        <v>461</v>
      </c>
      <c r="P705">
        <f t="shared" si="42"/>
        <v>3</v>
      </c>
      <c r="Q705">
        <v>4</v>
      </c>
      <c r="R705" t="s">
        <v>461</v>
      </c>
      <c r="S705">
        <f t="shared" si="43"/>
        <v>4</v>
      </c>
    </row>
    <row r="706" spans="1:19" ht="15" x14ac:dyDescent="0.25">
      <c r="A706" s="17" t="s">
        <v>488</v>
      </c>
      <c r="B706" s="15" t="s">
        <v>447</v>
      </c>
      <c r="C706" t="s">
        <v>449</v>
      </c>
      <c r="D706" s="15" t="s">
        <v>451</v>
      </c>
      <c r="E706" t="s">
        <v>454</v>
      </c>
      <c r="F706" s="15">
        <v>3</v>
      </c>
      <c r="G706" s="10">
        <v>45</v>
      </c>
      <c r="H706" s="35">
        <f t="shared" si="40"/>
        <v>3.75</v>
      </c>
      <c r="I706" s="15">
        <v>4</v>
      </c>
      <c r="J706" s="10">
        <v>40</v>
      </c>
      <c r="K706" s="35">
        <f t="shared" si="41"/>
        <v>4.666666666666667</v>
      </c>
      <c r="L706" s="37">
        <v>90</v>
      </c>
      <c r="N706">
        <v>3</v>
      </c>
      <c r="O706" t="s">
        <v>461</v>
      </c>
      <c r="P706">
        <f t="shared" si="42"/>
        <v>3</v>
      </c>
      <c r="Q706">
        <v>4</v>
      </c>
      <c r="R706" t="s">
        <v>461</v>
      </c>
      <c r="S706">
        <f t="shared" si="43"/>
        <v>4</v>
      </c>
    </row>
    <row r="707" spans="1:19" ht="15" x14ac:dyDescent="0.25">
      <c r="A707" s="17" t="s">
        <v>488</v>
      </c>
      <c r="B707" s="15" t="s">
        <v>447</v>
      </c>
      <c r="C707" t="s">
        <v>449</v>
      </c>
      <c r="D707" s="15" t="s">
        <v>451</v>
      </c>
      <c r="E707" t="s">
        <v>454</v>
      </c>
      <c r="F707" s="15">
        <v>4</v>
      </c>
      <c r="G707" s="10">
        <v>0</v>
      </c>
      <c r="H707" s="35">
        <f t="shared" si="40"/>
        <v>4</v>
      </c>
      <c r="I707" s="15">
        <v>4</v>
      </c>
      <c r="J707" s="10">
        <v>55</v>
      </c>
      <c r="K707" s="35">
        <f t="shared" si="41"/>
        <v>4.916666666666667</v>
      </c>
      <c r="L707" s="37">
        <v>1</v>
      </c>
      <c r="N707">
        <v>4</v>
      </c>
      <c r="O707" t="s">
        <v>461</v>
      </c>
      <c r="P707">
        <f t="shared" si="42"/>
        <v>4</v>
      </c>
      <c r="Q707">
        <v>4</v>
      </c>
      <c r="R707" t="s">
        <v>461</v>
      </c>
      <c r="S707">
        <f t="shared" si="43"/>
        <v>4</v>
      </c>
    </row>
    <row r="708" spans="1:19" ht="15" x14ac:dyDescent="0.25">
      <c r="A708" s="17" t="s">
        <v>488</v>
      </c>
      <c r="B708" s="15" t="s">
        <v>447</v>
      </c>
      <c r="C708" t="s">
        <v>449</v>
      </c>
      <c r="D708" s="15" t="s">
        <v>451</v>
      </c>
      <c r="E708" t="s">
        <v>454</v>
      </c>
      <c r="F708" s="15">
        <v>4</v>
      </c>
      <c r="G708" s="10">
        <v>10</v>
      </c>
      <c r="H708" s="35">
        <f t="shared" ref="H708:H724" si="44">F708+G708/60</f>
        <v>4.166666666666667</v>
      </c>
      <c r="I708" s="15">
        <v>5</v>
      </c>
      <c r="J708" s="10">
        <v>5</v>
      </c>
      <c r="K708" s="35">
        <f t="shared" ref="K708:K724" si="45">I708+J708/60</f>
        <v>5.083333333333333</v>
      </c>
      <c r="L708" s="37">
        <v>1</v>
      </c>
      <c r="N708">
        <v>4</v>
      </c>
      <c r="O708" t="s">
        <v>461</v>
      </c>
      <c r="P708">
        <f t="shared" ref="P708:P724" si="46">IF(AND(O708=$O$3,N708=12),0,IF(AND(O708=$O$4,N708=12),12,IF(O708=$O$3,N708,N708+12)))</f>
        <v>4</v>
      </c>
      <c r="Q708">
        <v>5</v>
      </c>
      <c r="R708" t="s">
        <v>461</v>
      </c>
      <c r="S708">
        <f t="shared" ref="S708:S724" si="47">IF(AND(R708=$O$3,Q708=12),0,IF(AND(R708=$O$4,Q708=12),12,IF(R708=$O$3,Q708,Q708+12)))</f>
        <v>5</v>
      </c>
    </row>
    <row r="709" spans="1:19" ht="15" x14ac:dyDescent="0.25">
      <c r="A709" s="17" t="s">
        <v>488</v>
      </c>
      <c r="B709" s="15" t="s">
        <v>447</v>
      </c>
      <c r="C709" t="s">
        <v>449</v>
      </c>
      <c r="D709" s="15" t="s">
        <v>451</v>
      </c>
      <c r="E709" t="s">
        <v>454</v>
      </c>
      <c r="F709" s="15">
        <v>4</v>
      </c>
      <c r="G709" s="10">
        <v>20</v>
      </c>
      <c r="H709" s="35">
        <f t="shared" si="44"/>
        <v>4.333333333333333</v>
      </c>
      <c r="I709" s="15">
        <v>5</v>
      </c>
      <c r="J709" s="10">
        <v>15</v>
      </c>
      <c r="K709" s="35">
        <f t="shared" si="45"/>
        <v>5.25</v>
      </c>
      <c r="L709" s="37">
        <v>2</v>
      </c>
      <c r="N709">
        <v>4</v>
      </c>
      <c r="O709" t="s">
        <v>461</v>
      </c>
      <c r="P709">
        <f t="shared" si="46"/>
        <v>4</v>
      </c>
      <c r="Q709">
        <v>5</v>
      </c>
      <c r="R709" t="s">
        <v>461</v>
      </c>
      <c r="S709">
        <f t="shared" si="47"/>
        <v>5</v>
      </c>
    </row>
    <row r="710" spans="1:19" ht="15" x14ac:dyDescent="0.25">
      <c r="A710" s="17" t="s">
        <v>488</v>
      </c>
      <c r="B710" s="15" t="s">
        <v>447</v>
      </c>
      <c r="C710" t="s">
        <v>449</v>
      </c>
      <c r="D710" s="15" t="s">
        <v>452</v>
      </c>
      <c r="E710" t="s">
        <v>454</v>
      </c>
      <c r="F710" s="15">
        <v>4</v>
      </c>
      <c r="G710" s="10">
        <v>15</v>
      </c>
      <c r="H710" s="35">
        <f t="shared" si="44"/>
        <v>4.25</v>
      </c>
      <c r="I710" s="15">
        <v>5</v>
      </c>
      <c r="J710" s="10">
        <v>10</v>
      </c>
      <c r="K710" s="35">
        <f t="shared" si="45"/>
        <v>5.166666666666667</v>
      </c>
      <c r="L710" s="37">
        <v>2</v>
      </c>
      <c r="N710">
        <v>4</v>
      </c>
      <c r="O710" t="s">
        <v>461</v>
      </c>
      <c r="P710">
        <f t="shared" si="46"/>
        <v>4</v>
      </c>
      <c r="Q710">
        <v>5</v>
      </c>
      <c r="R710" t="s">
        <v>461</v>
      </c>
      <c r="S710">
        <f t="shared" si="47"/>
        <v>5</v>
      </c>
    </row>
    <row r="711" spans="1:19" ht="15" x14ac:dyDescent="0.25">
      <c r="A711" s="17" t="s">
        <v>488</v>
      </c>
      <c r="B711" s="15" t="s">
        <v>447</v>
      </c>
      <c r="C711" t="s">
        <v>449</v>
      </c>
      <c r="D711" s="15" t="s">
        <v>452</v>
      </c>
      <c r="E711" t="s">
        <v>454</v>
      </c>
      <c r="F711" s="15">
        <v>4</v>
      </c>
      <c r="G711" s="10">
        <v>20</v>
      </c>
      <c r="H711" s="35">
        <f t="shared" si="44"/>
        <v>4.333333333333333</v>
      </c>
      <c r="I711" s="15">
        <v>5</v>
      </c>
      <c r="J711" s="10">
        <v>15</v>
      </c>
      <c r="K711" s="35">
        <f t="shared" si="45"/>
        <v>5.25</v>
      </c>
      <c r="L711" s="37">
        <v>121</v>
      </c>
      <c r="N711">
        <v>4</v>
      </c>
      <c r="O711" t="s">
        <v>461</v>
      </c>
      <c r="P711">
        <f t="shared" si="46"/>
        <v>4</v>
      </c>
      <c r="Q711">
        <v>5</v>
      </c>
      <c r="R711" t="s">
        <v>461</v>
      </c>
      <c r="S711">
        <f t="shared" si="47"/>
        <v>5</v>
      </c>
    </row>
    <row r="712" spans="1:19" ht="15" x14ac:dyDescent="0.25">
      <c r="A712" s="17" t="s">
        <v>488</v>
      </c>
      <c r="B712" s="15" t="s">
        <v>447</v>
      </c>
      <c r="C712" t="s">
        <v>449</v>
      </c>
      <c r="D712" s="15" t="s">
        <v>452</v>
      </c>
      <c r="E712" t="s">
        <v>454</v>
      </c>
      <c r="F712" s="15">
        <v>4</v>
      </c>
      <c r="G712" s="10">
        <v>20</v>
      </c>
      <c r="H712" s="35">
        <f t="shared" si="44"/>
        <v>4.333333333333333</v>
      </c>
      <c r="I712" s="15">
        <v>5</v>
      </c>
      <c r="J712" s="10">
        <v>20</v>
      </c>
      <c r="K712" s="35">
        <f t="shared" si="45"/>
        <v>5.333333333333333</v>
      </c>
      <c r="L712" s="37">
        <v>1</v>
      </c>
      <c r="N712">
        <v>4</v>
      </c>
      <c r="O712" t="s">
        <v>461</v>
      </c>
      <c r="P712">
        <f t="shared" si="46"/>
        <v>4</v>
      </c>
      <c r="Q712">
        <v>5</v>
      </c>
      <c r="R712" t="s">
        <v>461</v>
      </c>
      <c r="S712">
        <f t="shared" si="47"/>
        <v>5</v>
      </c>
    </row>
    <row r="713" spans="1:19" ht="15" x14ac:dyDescent="0.25">
      <c r="A713" s="17" t="s">
        <v>488</v>
      </c>
      <c r="B713" s="15" t="s">
        <v>447</v>
      </c>
      <c r="C713" t="s">
        <v>449</v>
      </c>
      <c r="D713" s="15" t="s">
        <v>452</v>
      </c>
      <c r="E713" t="s">
        <v>454</v>
      </c>
      <c r="F713" s="15">
        <v>4</v>
      </c>
      <c r="G713" s="10">
        <v>25</v>
      </c>
      <c r="H713" s="35">
        <f t="shared" si="44"/>
        <v>4.416666666666667</v>
      </c>
      <c r="I713" s="15">
        <v>5</v>
      </c>
      <c r="J713" s="10">
        <v>20</v>
      </c>
      <c r="K713" s="35">
        <f t="shared" si="45"/>
        <v>5.333333333333333</v>
      </c>
      <c r="L713" s="37">
        <v>1</v>
      </c>
      <c r="N713">
        <v>4</v>
      </c>
      <c r="O713" t="s">
        <v>461</v>
      </c>
      <c r="P713">
        <f t="shared" si="46"/>
        <v>4</v>
      </c>
      <c r="Q713">
        <v>5</v>
      </c>
      <c r="R713" t="s">
        <v>461</v>
      </c>
      <c r="S713">
        <f t="shared" si="47"/>
        <v>5</v>
      </c>
    </row>
    <row r="714" spans="1:19" ht="15" x14ac:dyDescent="0.25">
      <c r="A714" s="17" t="s">
        <v>488</v>
      </c>
      <c r="B714" s="15" t="s">
        <v>447</v>
      </c>
      <c r="C714" t="s">
        <v>449</v>
      </c>
      <c r="D714" s="15" t="s">
        <v>452</v>
      </c>
      <c r="E714" t="s">
        <v>454</v>
      </c>
      <c r="F714" s="15">
        <v>4</v>
      </c>
      <c r="G714" s="10">
        <v>35</v>
      </c>
      <c r="H714" s="35">
        <f t="shared" si="44"/>
        <v>4.583333333333333</v>
      </c>
      <c r="I714" s="15">
        <v>5</v>
      </c>
      <c r="J714" s="10">
        <v>30</v>
      </c>
      <c r="K714" s="35">
        <f t="shared" si="45"/>
        <v>5.5</v>
      </c>
      <c r="L714" s="37">
        <v>1</v>
      </c>
      <c r="N714">
        <v>4</v>
      </c>
      <c r="O714" t="s">
        <v>461</v>
      </c>
      <c r="P714">
        <f t="shared" si="46"/>
        <v>4</v>
      </c>
      <c r="Q714">
        <v>5</v>
      </c>
      <c r="R714" t="s">
        <v>461</v>
      </c>
      <c r="S714">
        <f t="shared" si="47"/>
        <v>5</v>
      </c>
    </row>
    <row r="715" spans="1:19" ht="15" x14ac:dyDescent="0.25">
      <c r="A715" s="17" t="s">
        <v>488</v>
      </c>
      <c r="B715" s="15" t="s">
        <v>447</v>
      </c>
      <c r="C715" t="s">
        <v>449</v>
      </c>
      <c r="D715" s="15" t="s">
        <v>452</v>
      </c>
      <c r="E715" t="s">
        <v>454</v>
      </c>
      <c r="F715" s="15">
        <v>5</v>
      </c>
      <c r="G715" s="10">
        <v>0</v>
      </c>
      <c r="H715" s="35">
        <f t="shared" si="44"/>
        <v>5</v>
      </c>
      <c r="I715" s="15">
        <v>5</v>
      </c>
      <c r="J715" s="10">
        <v>55</v>
      </c>
      <c r="K715" s="35">
        <f t="shared" si="45"/>
        <v>5.916666666666667</v>
      </c>
      <c r="L715" s="37">
        <v>7</v>
      </c>
      <c r="N715">
        <v>5</v>
      </c>
      <c r="O715" t="s">
        <v>461</v>
      </c>
      <c r="P715">
        <f t="shared" si="46"/>
        <v>5</v>
      </c>
      <c r="Q715">
        <v>5</v>
      </c>
      <c r="R715" t="s">
        <v>461</v>
      </c>
      <c r="S715">
        <f t="shared" si="47"/>
        <v>5</v>
      </c>
    </row>
    <row r="716" spans="1:19" ht="15" x14ac:dyDescent="0.25">
      <c r="A716" s="17" t="s">
        <v>488</v>
      </c>
      <c r="B716" s="15" t="s">
        <v>447</v>
      </c>
      <c r="C716" t="s">
        <v>449</v>
      </c>
      <c r="D716" s="15" t="s">
        <v>452</v>
      </c>
      <c r="E716" t="s">
        <v>454</v>
      </c>
      <c r="F716" s="15">
        <v>5</v>
      </c>
      <c r="G716" s="10">
        <v>20</v>
      </c>
      <c r="H716" s="35">
        <f t="shared" si="44"/>
        <v>5.333333333333333</v>
      </c>
      <c r="I716" s="15">
        <v>6</v>
      </c>
      <c r="J716" s="10">
        <v>15</v>
      </c>
      <c r="K716" s="35">
        <f t="shared" si="45"/>
        <v>6.25</v>
      </c>
      <c r="L716" s="37">
        <v>1</v>
      </c>
      <c r="N716">
        <v>5</v>
      </c>
      <c r="O716" t="s">
        <v>461</v>
      </c>
      <c r="P716">
        <f t="shared" si="46"/>
        <v>5</v>
      </c>
      <c r="Q716">
        <v>6</v>
      </c>
      <c r="R716" t="s">
        <v>461</v>
      </c>
      <c r="S716">
        <f t="shared" si="47"/>
        <v>6</v>
      </c>
    </row>
    <row r="717" spans="1:19" ht="15" x14ac:dyDescent="0.25">
      <c r="A717" s="17" t="s">
        <v>488</v>
      </c>
      <c r="B717" s="15" t="s">
        <v>447</v>
      </c>
      <c r="C717" t="s">
        <v>449</v>
      </c>
      <c r="D717" s="15" t="s">
        <v>452</v>
      </c>
      <c r="E717" t="s">
        <v>454</v>
      </c>
      <c r="F717" s="15">
        <v>5</v>
      </c>
      <c r="G717" s="10">
        <v>45</v>
      </c>
      <c r="H717" s="35">
        <f t="shared" si="44"/>
        <v>5.75</v>
      </c>
      <c r="I717" s="15">
        <v>6</v>
      </c>
      <c r="J717" s="10">
        <v>40</v>
      </c>
      <c r="K717" s="35">
        <f t="shared" si="45"/>
        <v>6.666666666666667</v>
      </c>
      <c r="L717" s="37">
        <v>1</v>
      </c>
      <c r="N717">
        <v>5</v>
      </c>
      <c r="O717" t="s">
        <v>461</v>
      </c>
      <c r="P717">
        <f t="shared" si="46"/>
        <v>5</v>
      </c>
      <c r="Q717">
        <v>6</v>
      </c>
      <c r="R717" t="s">
        <v>461</v>
      </c>
      <c r="S717">
        <f t="shared" si="47"/>
        <v>6</v>
      </c>
    </row>
    <row r="718" spans="1:19" ht="15" x14ac:dyDescent="0.25">
      <c r="A718" s="16" t="s">
        <v>488</v>
      </c>
      <c r="B718" s="15" t="s">
        <v>447</v>
      </c>
      <c r="C718" t="s">
        <v>449</v>
      </c>
      <c r="D718" s="15" t="s">
        <v>452</v>
      </c>
      <c r="E718" t="s">
        <v>454</v>
      </c>
      <c r="F718" s="15">
        <v>6</v>
      </c>
      <c r="G718" s="10">
        <v>20</v>
      </c>
      <c r="H718" s="35">
        <f t="shared" si="44"/>
        <v>6.333333333333333</v>
      </c>
      <c r="I718" s="15">
        <v>7</v>
      </c>
      <c r="J718" s="10">
        <v>15</v>
      </c>
      <c r="K718" s="35">
        <f t="shared" si="45"/>
        <v>7.25</v>
      </c>
      <c r="L718" s="37">
        <v>1</v>
      </c>
      <c r="N718">
        <v>6</v>
      </c>
      <c r="O718" t="s">
        <v>461</v>
      </c>
      <c r="P718">
        <f t="shared" si="46"/>
        <v>6</v>
      </c>
      <c r="Q718">
        <v>7</v>
      </c>
      <c r="R718" t="s">
        <v>461</v>
      </c>
      <c r="S718">
        <f t="shared" si="47"/>
        <v>7</v>
      </c>
    </row>
    <row r="719" spans="1:19" ht="15" x14ac:dyDescent="0.25">
      <c r="A719" s="17" t="s">
        <v>457</v>
      </c>
      <c r="B719" s="15" t="s">
        <v>457</v>
      </c>
      <c r="C719" t="s">
        <v>459</v>
      </c>
      <c r="D719" s="15" t="s">
        <v>386</v>
      </c>
      <c r="E719" t="s">
        <v>454</v>
      </c>
      <c r="F719" s="15">
        <v>3</v>
      </c>
      <c r="G719" s="10">
        <v>45</v>
      </c>
      <c r="H719" s="35">
        <f t="shared" si="44"/>
        <v>3.75</v>
      </c>
      <c r="I719" s="15">
        <v>5</v>
      </c>
      <c r="J719" s="10">
        <v>0</v>
      </c>
      <c r="K719" s="35">
        <f t="shared" si="45"/>
        <v>5</v>
      </c>
      <c r="L719" s="37">
        <v>1</v>
      </c>
      <c r="N719">
        <v>3</v>
      </c>
      <c r="O719" t="s">
        <v>461</v>
      </c>
      <c r="P719">
        <f t="shared" si="46"/>
        <v>3</v>
      </c>
      <c r="Q719">
        <v>5</v>
      </c>
      <c r="R719" t="s">
        <v>461</v>
      </c>
      <c r="S719">
        <f t="shared" si="47"/>
        <v>5</v>
      </c>
    </row>
    <row r="720" spans="1:19" ht="15" x14ac:dyDescent="0.25">
      <c r="A720" s="17" t="s">
        <v>457</v>
      </c>
      <c r="B720" s="15" t="s">
        <v>457</v>
      </c>
      <c r="C720" t="s">
        <v>459</v>
      </c>
      <c r="D720" s="15" t="s">
        <v>387</v>
      </c>
      <c r="E720" t="s">
        <v>454</v>
      </c>
      <c r="F720" s="15">
        <v>6</v>
      </c>
      <c r="G720" s="10">
        <v>50</v>
      </c>
      <c r="H720" s="35">
        <f t="shared" si="44"/>
        <v>6.833333333333333</v>
      </c>
      <c r="I720" s="15">
        <v>8</v>
      </c>
      <c r="J720" s="10">
        <v>5</v>
      </c>
      <c r="K720" s="35">
        <f t="shared" si="45"/>
        <v>8.0833333333333339</v>
      </c>
      <c r="L720" s="37">
        <v>2</v>
      </c>
      <c r="N720">
        <v>6</v>
      </c>
      <c r="O720" t="s">
        <v>461</v>
      </c>
      <c r="P720">
        <f t="shared" si="46"/>
        <v>6</v>
      </c>
      <c r="Q720">
        <v>8</v>
      </c>
      <c r="R720" t="s">
        <v>461</v>
      </c>
      <c r="S720">
        <f t="shared" si="47"/>
        <v>8</v>
      </c>
    </row>
    <row r="721" spans="1:19" ht="15" x14ac:dyDescent="0.25">
      <c r="A721" s="17" t="s">
        <v>457</v>
      </c>
      <c r="B721" s="15" t="s">
        <v>457</v>
      </c>
      <c r="C721" t="s">
        <v>459</v>
      </c>
      <c r="D721" s="15" t="s">
        <v>390</v>
      </c>
      <c r="E721" t="s">
        <v>454</v>
      </c>
      <c r="F721" s="15">
        <v>10</v>
      </c>
      <c r="G721" s="10">
        <v>20</v>
      </c>
      <c r="H721" s="35">
        <f t="shared" si="44"/>
        <v>10.333333333333334</v>
      </c>
      <c r="I721" s="15">
        <v>11</v>
      </c>
      <c r="J721" s="10">
        <v>50</v>
      </c>
      <c r="K721" s="35">
        <f t="shared" si="45"/>
        <v>11.833333333333334</v>
      </c>
      <c r="L721" s="37">
        <v>1</v>
      </c>
      <c r="N721">
        <v>10</v>
      </c>
      <c r="O721" t="s">
        <v>461</v>
      </c>
      <c r="P721">
        <f t="shared" si="46"/>
        <v>10</v>
      </c>
      <c r="Q721">
        <v>11</v>
      </c>
      <c r="R721" t="s">
        <v>461</v>
      </c>
      <c r="S721">
        <f t="shared" si="47"/>
        <v>11</v>
      </c>
    </row>
    <row r="722" spans="1:19" ht="15" x14ac:dyDescent="0.25">
      <c r="A722" s="17" t="s">
        <v>457</v>
      </c>
      <c r="B722" s="15" t="s">
        <v>457</v>
      </c>
      <c r="C722" t="s">
        <v>458</v>
      </c>
      <c r="D722" s="15" t="s">
        <v>414</v>
      </c>
      <c r="E722" t="s">
        <v>454</v>
      </c>
      <c r="F722" s="15">
        <v>2</v>
      </c>
      <c r="G722" s="10">
        <v>0</v>
      </c>
      <c r="H722" s="35">
        <f t="shared" si="44"/>
        <v>2</v>
      </c>
      <c r="I722" s="15">
        <v>3</v>
      </c>
      <c r="J722" s="10">
        <v>0</v>
      </c>
      <c r="K722" s="35">
        <f t="shared" si="45"/>
        <v>3</v>
      </c>
      <c r="L722" s="37">
        <v>1</v>
      </c>
      <c r="N722">
        <v>2</v>
      </c>
      <c r="O722" t="s">
        <v>461</v>
      </c>
      <c r="P722">
        <f t="shared" si="46"/>
        <v>2</v>
      </c>
      <c r="Q722">
        <v>3</v>
      </c>
      <c r="R722" t="s">
        <v>461</v>
      </c>
      <c r="S722">
        <f t="shared" si="47"/>
        <v>3</v>
      </c>
    </row>
    <row r="723" spans="1:19" ht="15" x14ac:dyDescent="0.25">
      <c r="A723" s="17" t="s">
        <v>457</v>
      </c>
      <c r="B723" s="15" t="s">
        <v>457</v>
      </c>
      <c r="C723" t="s">
        <v>458</v>
      </c>
      <c r="D723" s="15" t="s">
        <v>423</v>
      </c>
      <c r="E723" t="s">
        <v>454</v>
      </c>
      <c r="F723" s="15">
        <v>7</v>
      </c>
      <c r="G723" s="10">
        <v>20</v>
      </c>
      <c r="H723" s="35">
        <f t="shared" si="44"/>
        <v>7.333333333333333</v>
      </c>
      <c r="I723" s="15">
        <v>8</v>
      </c>
      <c r="J723" s="10">
        <v>20</v>
      </c>
      <c r="K723" s="35">
        <f t="shared" si="45"/>
        <v>8.3333333333333339</v>
      </c>
      <c r="L723" s="37">
        <v>1</v>
      </c>
      <c r="N723">
        <v>7</v>
      </c>
      <c r="O723" t="s">
        <v>461</v>
      </c>
      <c r="P723">
        <f t="shared" si="46"/>
        <v>7</v>
      </c>
      <c r="Q723">
        <v>8</v>
      </c>
      <c r="R723" t="s">
        <v>461</v>
      </c>
      <c r="S723">
        <f t="shared" si="47"/>
        <v>8</v>
      </c>
    </row>
    <row r="724" spans="1:19" ht="15" x14ac:dyDescent="0.25">
      <c r="A724" s="16" t="s">
        <v>457</v>
      </c>
      <c r="B724" s="15" t="s">
        <v>457</v>
      </c>
      <c r="C724" t="s">
        <v>458</v>
      </c>
      <c r="D724" s="15" t="s">
        <v>426</v>
      </c>
      <c r="E724" t="s">
        <v>454</v>
      </c>
      <c r="F724" s="15">
        <v>8</v>
      </c>
      <c r="G724" s="10">
        <v>25</v>
      </c>
      <c r="H724" s="35">
        <f t="shared" si="44"/>
        <v>8.4166666666666661</v>
      </c>
      <c r="I724" s="15">
        <v>9</v>
      </c>
      <c r="J724" s="10">
        <v>25</v>
      </c>
      <c r="K724" s="35">
        <f t="shared" si="45"/>
        <v>9.4166666666666661</v>
      </c>
      <c r="L724" s="37">
        <v>1</v>
      </c>
      <c r="N724">
        <v>8</v>
      </c>
      <c r="O724" t="s">
        <v>461</v>
      </c>
      <c r="P724">
        <f t="shared" si="46"/>
        <v>8</v>
      </c>
      <c r="Q724">
        <v>9</v>
      </c>
      <c r="R724" t="s">
        <v>461</v>
      </c>
      <c r="S724">
        <f t="shared" si="47"/>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1B72D-8C91-4107-AA8B-4D71107610AA}">
  <dimension ref="B3:E8"/>
  <sheetViews>
    <sheetView workbookViewId="0">
      <selection activeCell="C8" sqref="C8"/>
    </sheetView>
  </sheetViews>
  <sheetFormatPr defaultRowHeight="14.25" x14ac:dyDescent="0.2"/>
  <cols>
    <col min="3" max="3" width="12.625" bestFit="1" customWidth="1"/>
    <col min="5" max="5" width="8.375" customWidth="1"/>
  </cols>
  <sheetData>
    <row r="3" spans="2:5" x14ac:dyDescent="0.2">
      <c r="B3" t="s">
        <v>470</v>
      </c>
      <c r="C3">
        <v>200</v>
      </c>
    </row>
    <row r="4" spans="2:5" x14ac:dyDescent="0.2">
      <c r="B4" t="s">
        <v>332</v>
      </c>
      <c r="C4">
        <v>7</v>
      </c>
    </row>
    <row r="5" spans="2:5" x14ac:dyDescent="0.2">
      <c r="B5" t="s">
        <v>529</v>
      </c>
      <c r="C5">
        <v>7</v>
      </c>
    </row>
    <row r="6" spans="2:5" x14ac:dyDescent="0.2">
      <c r="B6" t="s">
        <v>530</v>
      </c>
      <c r="C6">
        <v>24</v>
      </c>
    </row>
    <row r="7" spans="2:5" x14ac:dyDescent="0.2">
      <c r="B7" t="s">
        <v>550</v>
      </c>
      <c r="C7">
        <f>60/5</f>
        <v>12</v>
      </c>
      <c r="E7" s="63"/>
    </row>
    <row r="8" spans="2:5" ht="15" x14ac:dyDescent="0.25">
      <c r="B8" s="26" t="s">
        <v>551</v>
      </c>
      <c r="C8" s="62">
        <f>PRODUCT(C3:C7)</f>
        <v>2822400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Fleet assignment</vt:lpstr>
      <vt:lpstr>W18</vt:lpstr>
      <vt:lpstr>MIS 2018</vt:lpstr>
      <vt:lpstr>Fleet assignment 0V</vt:lpstr>
      <vt:lpstr>W19</vt:lpstr>
      <vt:lpstr>MIS 0V 2019</vt:lpstr>
      <vt:lpstr>LBTK 2019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2022-12-02T09:49:39Z</dcterms:modified>
</cp:coreProperties>
</file>