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n\Desktop\ITMD-522\"/>
    </mc:Choice>
  </mc:AlternateContent>
  <xr:revisionPtr revIDLastSave="0" documentId="13_ncr:1_{247E2BFA-F6DE-41DE-8FC4-DCF23458961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Answers. a) to d)" sheetId="2" r:id="rId2"/>
    <sheet name="Answer. e)" sheetId="3" r:id="rId3"/>
  </sheets>
  <definedNames>
    <definedName name="_xlnm._FilterDatabase" localSheetId="1" hidden="1">'Answers. a) to d)'!$A$1:$J$53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1" i="2" l="1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2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N2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3" i="3"/>
  <c r="N4" i="3"/>
  <c r="N5" i="3"/>
  <c r="N6" i="3"/>
  <c r="N7" i="3"/>
  <c r="G50" i="2"/>
  <c r="G51" i="2"/>
  <c r="G46" i="2"/>
  <c r="G47" i="2"/>
  <c r="G48" i="2"/>
  <c r="G49" i="2"/>
  <c r="G42" i="2"/>
  <c r="G43" i="2"/>
  <c r="G44" i="2"/>
  <c r="G45" i="2"/>
  <c r="G38" i="2"/>
  <c r="G39" i="2"/>
  <c r="G40" i="2"/>
  <c r="G41" i="2"/>
  <c r="G34" i="2"/>
  <c r="G35" i="2"/>
  <c r="G36" i="2"/>
  <c r="G37" i="2"/>
  <c r="G30" i="2"/>
  <c r="G31" i="2"/>
  <c r="G32" i="2"/>
  <c r="G33" i="2"/>
  <c r="G26" i="2"/>
  <c r="G27" i="2"/>
  <c r="G28" i="2"/>
  <c r="G29" i="2"/>
  <c r="G22" i="2"/>
  <c r="G23" i="2"/>
  <c r="G24" i="2"/>
  <c r="G25" i="2"/>
  <c r="G18" i="2"/>
  <c r="G19" i="2"/>
  <c r="G20" i="2"/>
  <c r="G21" i="2"/>
  <c r="G14" i="2"/>
  <c r="G13" i="2"/>
  <c r="G15" i="2"/>
  <c r="G16" i="2"/>
  <c r="G17" i="2"/>
  <c r="G10" i="2"/>
  <c r="G11" i="2"/>
  <c r="G12" i="2"/>
  <c r="G6" i="2"/>
  <c r="G7" i="2"/>
  <c r="G8" i="2"/>
  <c r="G9" i="2"/>
  <c r="G5" i="2"/>
  <c r="G4" i="2"/>
  <c r="G3" i="2"/>
  <c r="G2" i="2"/>
  <c r="J4" i="2"/>
  <c r="J47" i="2"/>
  <c r="J9" i="2"/>
  <c r="J26" i="2"/>
  <c r="J39" i="2"/>
  <c r="J14" i="2"/>
  <c r="J36" i="2"/>
  <c r="J13" i="2"/>
  <c r="J18" i="2"/>
  <c r="J50" i="2"/>
  <c r="J33" i="2"/>
  <c r="J6" i="2"/>
  <c r="J24" i="2"/>
  <c r="J42" i="2"/>
  <c r="J28" i="2"/>
  <c r="J31" i="2"/>
  <c r="J44" i="2"/>
  <c r="J46" i="2"/>
  <c r="J23" i="2"/>
  <c r="J3" i="2"/>
  <c r="J10" i="2"/>
  <c r="J34" i="2"/>
  <c r="J20" i="2"/>
  <c r="J27" i="2"/>
  <c r="J45" i="2"/>
  <c r="J37" i="2"/>
  <c r="J21" i="2"/>
  <c r="J43" i="2"/>
  <c r="J11" i="2"/>
  <c r="J8" i="2"/>
  <c r="J19" i="2"/>
  <c r="J32" i="2"/>
  <c r="J15" i="2"/>
  <c r="J49" i="2"/>
  <c r="J41" i="2"/>
  <c r="J5" i="2"/>
  <c r="J17" i="2"/>
  <c r="J16" i="2"/>
  <c r="J38" i="2"/>
  <c r="J12" i="2"/>
  <c r="J29" i="2"/>
  <c r="J51" i="2"/>
  <c r="J25" i="2"/>
  <c r="J35" i="2"/>
  <c r="J2" i="2"/>
  <c r="J22" i="2"/>
  <c r="J7" i="2"/>
  <c r="J48" i="2"/>
  <c r="J40" i="2"/>
  <c r="J30" i="2"/>
  <c r="I53" i="2"/>
  <c r="I52" i="2"/>
  <c r="H61" i="2"/>
  <c r="H62" i="2"/>
  <c r="I18" i="2" l="1"/>
  <c r="I27" i="2"/>
  <c r="I6" i="2"/>
  <c r="I35" i="2"/>
  <c r="I32" i="2"/>
  <c r="I3" i="2"/>
  <c r="I13" i="2"/>
  <c r="I25" i="2"/>
  <c r="I19" i="2"/>
  <c r="I23" i="2"/>
  <c r="I36" i="2"/>
  <c r="I51" i="2"/>
  <c r="I8" i="2"/>
  <c r="I46" i="2"/>
  <c r="I14" i="2"/>
  <c r="I29" i="2"/>
  <c r="I11" i="2"/>
  <c r="I44" i="2"/>
  <c r="I39" i="2"/>
  <c r="I12" i="2"/>
  <c r="I43" i="2"/>
  <c r="I31" i="2"/>
  <c r="I26" i="2"/>
  <c r="I38" i="2"/>
  <c r="I21" i="2"/>
  <c r="I28" i="2"/>
  <c r="I9" i="2"/>
  <c r="I30" i="2"/>
  <c r="I37" i="2"/>
  <c r="I42" i="2"/>
  <c r="I47" i="2"/>
  <c r="I48" i="2"/>
  <c r="I16" i="2"/>
  <c r="I40" i="2"/>
  <c r="I17" i="2"/>
  <c r="I45" i="2"/>
  <c r="I24" i="2"/>
  <c r="I4" i="2"/>
  <c r="I5" i="2"/>
  <c r="I7" i="2"/>
  <c r="I41" i="2"/>
  <c r="I20" i="2"/>
  <c r="I33" i="2"/>
  <c r="I22" i="2"/>
  <c r="I49" i="2"/>
  <c r="I34" i="2"/>
  <c r="I50" i="2"/>
  <c r="I2" i="2"/>
  <c r="I15" i="2"/>
  <c r="I10" i="2"/>
  <c r="H63" i="2"/>
</calcChain>
</file>

<file path=xl/sharedStrings.xml><?xml version="1.0" encoding="utf-8"?>
<sst xmlns="http://schemas.openxmlformats.org/spreadsheetml/2006/main" count="396" uniqueCount="31">
  <si>
    <t>Gender</t>
  </si>
  <si>
    <t>Age</t>
  </si>
  <si>
    <t>Cust ID</t>
  </si>
  <si>
    <t>M</t>
  </si>
  <si>
    <t>F</t>
  </si>
  <si>
    <t>Rentals</t>
  </si>
  <si>
    <t>Genre</t>
  </si>
  <si>
    <t>Action</t>
  </si>
  <si>
    <t>Comedy</t>
  </si>
  <si>
    <t>Drama</t>
  </si>
  <si>
    <t>Income</t>
  </si>
  <si>
    <t>Avg Per Visit</t>
  </si>
  <si>
    <t>Incidentals</t>
  </si>
  <si>
    <t>Yes</t>
  </si>
  <si>
    <t>No</t>
  </si>
  <si>
    <t>(a) Rentals_BinMeans</t>
  </si>
  <si>
    <t>(b) Income_Min-max</t>
  </si>
  <si>
    <t>(c) Age_z-score</t>
  </si>
  <si>
    <t>(d) Age_discretization</t>
  </si>
  <si>
    <t>Min Value</t>
    <phoneticPr fontId="2" type="noConversion"/>
  </si>
  <si>
    <t>Max Value</t>
    <phoneticPr fontId="2" type="noConversion"/>
  </si>
  <si>
    <t>Xmax-Xmin</t>
    <phoneticPr fontId="2" type="noConversion"/>
  </si>
  <si>
    <t>Mean</t>
    <phoneticPr fontId="2" type="noConversion"/>
  </si>
  <si>
    <t>Stdv</t>
    <phoneticPr fontId="2" type="noConversion"/>
  </si>
  <si>
    <t>Male</t>
    <phoneticPr fontId="2" type="noConversion"/>
  </si>
  <si>
    <t>Female</t>
    <phoneticPr fontId="2" type="noConversion"/>
  </si>
  <si>
    <t>Yes</t>
    <phoneticPr fontId="2" type="noConversion"/>
  </si>
  <si>
    <t>No</t>
    <phoneticPr fontId="2" type="noConversion"/>
  </si>
  <si>
    <t>Action</t>
    <phoneticPr fontId="2" type="noConversion"/>
  </si>
  <si>
    <t>Drama</t>
    <phoneticPr fontId="2" type="noConversion"/>
  </si>
  <si>
    <t>Comedy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</si>
</sst>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"/>
  </numFmts>
  <fonts count="4" x14ac:knownFonts="1">
    <font>
      <sz val="10"/>
      <name val="Arial"/>
    </font>
    <font>
      <b/>
      <sz val="10"/>
      <name val="Arial"/>
      <family val="2"/>
    </font>
    <font>
      <sz val="9"/>
      <name val="細明體"/>
      <family val="3"/>
      <charset val="136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176" fontId="0" fillId="0" borderId="1" xfId="0" applyNumberFormat="1" applyBorder="1"/>
    <xf numFmtId="0" fontId="0" fillId="0" borderId="2" xfId="0" applyBorder="1" applyAlignment="1">
      <alignment horizontal="center"/>
    </xf>
    <xf numFmtId="176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76" fontId="0" fillId="0" borderId="7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76" fontId="0" fillId="0" borderId="18" xfId="0" applyNumberFormat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0" xfId="0" applyFont="1" applyAlignment="1">
      <alignment horizontal="center"/>
    </xf>
    <xf numFmtId="176" fontId="0" fillId="0" borderId="0" xfId="0" applyNumberFormat="1"/>
    <xf numFmtId="176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Alignment="1">
      <alignment horizontal="right"/>
    </xf>
    <xf numFmtId="176" fontId="0" fillId="0" borderId="0" xfId="0" applyNumberForma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workbookViewId="0">
      <selection sqref="A1:H1048576"/>
    </sheetView>
  </sheetViews>
  <sheetFormatPr defaultRowHeight="12.75" x14ac:dyDescent="0.2"/>
  <cols>
    <col min="6" max="7" width="13" customWidth="1"/>
    <col min="8" max="8" width="11.28515625" customWidth="1"/>
  </cols>
  <sheetData>
    <row r="1" spans="1:8" ht="13.5" thickBot="1" x14ac:dyDescent="0.25">
      <c r="A1" s="13" t="s">
        <v>2</v>
      </c>
      <c r="B1" s="14" t="s">
        <v>0</v>
      </c>
      <c r="C1" s="14" t="s">
        <v>10</v>
      </c>
      <c r="D1" s="14" t="s">
        <v>1</v>
      </c>
      <c r="E1" s="14" t="s">
        <v>5</v>
      </c>
      <c r="F1" s="14" t="s">
        <v>11</v>
      </c>
      <c r="G1" s="16" t="s">
        <v>12</v>
      </c>
      <c r="H1" s="15" t="s">
        <v>6</v>
      </c>
    </row>
    <row r="2" spans="1:8" ht="13.5" thickTop="1" x14ac:dyDescent="0.2">
      <c r="A2" s="7">
        <v>1</v>
      </c>
      <c r="B2" s="3" t="s">
        <v>3</v>
      </c>
      <c r="C2" s="4">
        <v>45000</v>
      </c>
      <c r="D2" s="3">
        <v>25</v>
      </c>
      <c r="E2" s="3">
        <v>27</v>
      </c>
      <c r="F2" s="12">
        <v>2.5</v>
      </c>
      <c r="G2" s="17" t="s">
        <v>13</v>
      </c>
      <c r="H2" s="8" t="s">
        <v>7</v>
      </c>
    </row>
    <row r="3" spans="1:8" x14ac:dyDescent="0.2">
      <c r="A3" s="5">
        <v>2</v>
      </c>
      <c r="B3" s="1" t="s">
        <v>4</v>
      </c>
      <c r="C3" s="2">
        <v>54000</v>
      </c>
      <c r="D3" s="1">
        <v>33</v>
      </c>
      <c r="E3" s="1">
        <v>12</v>
      </c>
      <c r="F3" s="1">
        <v>3.4</v>
      </c>
      <c r="G3" s="18" t="s">
        <v>14</v>
      </c>
      <c r="H3" s="6" t="s">
        <v>9</v>
      </c>
    </row>
    <row r="4" spans="1:8" x14ac:dyDescent="0.2">
      <c r="A4" s="7">
        <v>3</v>
      </c>
      <c r="B4" s="1" t="s">
        <v>4</v>
      </c>
      <c r="C4" s="2">
        <v>32000</v>
      </c>
      <c r="D4" s="1">
        <v>20</v>
      </c>
      <c r="E4" s="1">
        <v>42</v>
      </c>
      <c r="F4" s="1">
        <v>1.6</v>
      </c>
      <c r="G4" s="18" t="s">
        <v>14</v>
      </c>
      <c r="H4" s="6" t="s">
        <v>8</v>
      </c>
    </row>
    <row r="5" spans="1:8" x14ac:dyDescent="0.2">
      <c r="A5" s="5">
        <v>4</v>
      </c>
      <c r="B5" s="1" t="s">
        <v>4</v>
      </c>
      <c r="C5" s="2">
        <v>59000</v>
      </c>
      <c r="D5" s="1">
        <v>70</v>
      </c>
      <c r="E5" s="1">
        <v>16</v>
      </c>
      <c r="F5" s="1">
        <v>4.2</v>
      </c>
      <c r="G5" s="18" t="s">
        <v>13</v>
      </c>
      <c r="H5" s="6" t="s">
        <v>9</v>
      </c>
    </row>
    <row r="6" spans="1:8" x14ac:dyDescent="0.2">
      <c r="A6" s="7">
        <v>5</v>
      </c>
      <c r="B6" s="1" t="s">
        <v>3</v>
      </c>
      <c r="C6" s="2">
        <v>37000</v>
      </c>
      <c r="D6" s="1">
        <v>35</v>
      </c>
      <c r="E6" s="1">
        <v>25</v>
      </c>
      <c r="F6" s="1">
        <v>3.2</v>
      </c>
      <c r="G6" s="18" t="s">
        <v>13</v>
      </c>
      <c r="H6" s="6" t="s">
        <v>7</v>
      </c>
    </row>
    <row r="7" spans="1:8" x14ac:dyDescent="0.2">
      <c r="A7" s="5">
        <v>6</v>
      </c>
      <c r="B7" s="1" t="s">
        <v>3</v>
      </c>
      <c r="C7" s="2">
        <v>18000</v>
      </c>
      <c r="D7" s="1">
        <v>20</v>
      </c>
      <c r="E7" s="1">
        <v>33</v>
      </c>
      <c r="F7" s="1">
        <v>1.7</v>
      </c>
      <c r="G7" s="18" t="s">
        <v>14</v>
      </c>
      <c r="H7" s="6" t="s">
        <v>7</v>
      </c>
    </row>
    <row r="8" spans="1:8" x14ac:dyDescent="0.2">
      <c r="A8" s="7">
        <v>7</v>
      </c>
      <c r="B8" s="1" t="s">
        <v>4</v>
      </c>
      <c r="C8" s="2">
        <v>29000</v>
      </c>
      <c r="D8" s="1">
        <v>45</v>
      </c>
      <c r="E8" s="1">
        <v>19</v>
      </c>
      <c r="F8" s="1">
        <v>3.8</v>
      </c>
      <c r="G8" s="18" t="s">
        <v>14</v>
      </c>
      <c r="H8" s="6" t="s">
        <v>9</v>
      </c>
    </row>
    <row r="9" spans="1:8" x14ac:dyDescent="0.2">
      <c r="A9" s="5">
        <v>8</v>
      </c>
      <c r="B9" s="1" t="s">
        <v>3</v>
      </c>
      <c r="C9" s="2">
        <v>74000</v>
      </c>
      <c r="D9" s="1">
        <v>25</v>
      </c>
      <c r="E9" s="1">
        <v>31</v>
      </c>
      <c r="F9" s="1">
        <v>2.4</v>
      </c>
      <c r="G9" s="18" t="s">
        <v>13</v>
      </c>
      <c r="H9" s="6" t="s">
        <v>7</v>
      </c>
    </row>
    <row r="10" spans="1:8" x14ac:dyDescent="0.2">
      <c r="A10" s="7">
        <v>9</v>
      </c>
      <c r="B10" s="1" t="s">
        <v>3</v>
      </c>
      <c r="C10" s="2">
        <v>38000</v>
      </c>
      <c r="D10" s="1">
        <v>21</v>
      </c>
      <c r="E10" s="1">
        <v>18</v>
      </c>
      <c r="F10" s="1">
        <v>2.1</v>
      </c>
      <c r="G10" s="18" t="s">
        <v>14</v>
      </c>
      <c r="H10" s="6" t="s">
        <v>8</v>
      </c>
    </row>
    <row r="11" spans="1:8" x14ac:dyDescent="0.2">
      <c r="A11" s="5">
        <v>10</v>
      </c>
      <c r="B11" s="1" t="s">
        <v>4</v>
      </c>
      <c r="C11" s="2">
        <v>65000</v>
      </c>
      <c r="D11" s="1">
        <v>40</v>
      </c>
      <c r="E11" s="1">
        <v>21</v>
      </c>
      <c r="F11" s="1">
        <v>3.3</v>
      </c>
      <c r="G11" s="18" t="s">
        <v>14</v>
      </c>
      <c r="H11" s="6" t="s">
        <v>9</v>
      </c>
    </row>
    <row r="12" spans="1:8" x14ac:dyDescent="0.2">
      <c r="A12" s="7">
        <v>11</v>
      </c>
      <c r="B12" s="1" t="s">
        <v>4</v>
      </c>
      <c r="C12" s="2">
        <v>41000</v>
      </c>
      <c r="D12" s="1">
        <v>22</v>
      </c>
      <c r="E12" s="1">
        <v>48</v>
      </c>
      <c r="F12" s="1">
        <v>2.2999999999999998</v>
      </c>
      <c r="G12" s="18" t="s">
        <v>13</v>
      </c>
      <c r="H12" s="6" t="s">
        <v>9</v>
      </c>
    </row>
    <row r="13" spans="1:8" x14ac:dyDescent="0.2">
      <c r="A13" s="5">
        <v>12</v>
      </c>
      <c r="B13" s="1" t="s">
        <v>4</v>
      </c>
      <c r="C13" s="2">
        <v>26000</v>
      </c>
      <c r="D13" s="1">
        <v>22</v>
      </c>
      <c r="E13" s="1">
        <v>29</v>
      </c>
      <c r="F13" s="1">
        <v>2.9</v>
      </c>
      <c r="G13" s="18" t="s">
        <v>13</v>
      </c>
      <c r="H13" s="6" t="s">
        <v>7</v>
      </c>
    </row>
    <row r="14" spans="1:8" x14ac:dyDescent="0.2">
      <c r="A14" s="7">
        <v>13</v>
      </c>
      <c r="B14" s="1" t="s">
        <v>3</v>
      </c>
      <c r="C14" s="2">
        <v>83000</v>
      </c>
      <c r="D14" s="1">
        <v>46</v>
      </c>
      <c r="E14" s="1">
        <v>14</v>
      </c>
      <c r="F14" s="1">
        <v>3.6</v>
      </c>
      <c r="G14" s="18" t="s">
        <v>14</v>
      </c>
      <c r="H14" s="6" t="s">
        <v>8</v>
      </c>
    </row>
    <row r="15" spans="1:8" x14ac:dyDescent="0.2">
      <c r="A15" s="5">
        <v>14</v>
      </c>
      <c r="B15" s="1" t="s">
        <v>3</v>
      </c>
      <c r="C15" s="2">
        <v>45000</v>
      </c>
      <c r="D15" s="1">
        <v>36</v>
      </c>
      <c r="E15" s="1">
        <v>24</v>
      </c>
      <c r="F15" s="1">
        <v>2.7</v>
      </c>
      <c r="G15" s="18" t="s">
        <v>14</v>
      </c>
      <c r="H15" s="6" t="s">
        <v>9</v>
      </c>
    </row>
    <row r="16" spans="1:8" x14ac:dyDescent="0.2">
      <c r="A16" s="7">
        <v>15</v>
      </c>
      <c r="B16" s="1" t="s">
        <v>3</v>
      </c>
      <c r="C16" s="2">
        <v>68000</v>
      </c>
      <c r="D16" s="1">
        <v>30</v>
      </c>
      <c r="E16" s="1">
        <v>36</v>
      </c>
      <c r="F16" s="1">
        <v>2.7</v>
      </c>
      <c r="G16" s="18" t="s">
        <v>13</v>
      </c>
      <c r="H16" s="6" t="s">
        <v>8</v>
      </c>
    </row>
    <row r="17" spans="1:8" x14ac:dyDescent="0.2">
      <c r="A17" s="5">
        <v>16</v>
      </c>
      <c r="B17" s="1" t="s">
        <v>3</v>
      </c>
      <c r="C17" s="2">
        <v>17000</v>
      </c>
      <c r="D17" s="1">
        <v>19</v>
      </c>
      <c r="E17" s="1">
        <v>26</v>
      </c>
      <c r="F17" s="1">
        <v>2.2000000000000002</v>
      </c>
      <c r="G17" s="18" t="s">
        <v>13</v>
      </c>
      <c r="H17" s="6" t="s">
        <v>7</v>
      </c>
    </row>
    <row r="18" spans="1:8" x14ac:dyDescent="0.2">
      <c r="A18" s="7">
        <v>17</v>
      </c>
      <c r="B18" s="1" t="s">
        <v>3</v>
      </c>
      <c r="C18" s="2">
        <v>36000</v>
      </c>
      <c r="D18" s="1">
        <v>35</v>
      </c>
      <c r="E18" s="1">
        <v>28</v>
      </c>
      <c r="F18" s="1">
        <v>3.5</v>
      </c>
      <c r="G18" s="18" t="s">
        <v>13</v>
      </c>
      <c r="H18" s="6" t="s">
        <v>9</v>
      </c>
    </row>
    <row r="19" spans="1:8" x14ac:dyDescent="0.2">
      <c r="A19" s="5">
        <v>18</v>
      </c>
      <c r="B19" s="1" t="s">
        <v>4</v>
      </c>
      <c r="C19" s="2">
        <v>6000</v>
      </c>
      <c r="D19" s="1">
        <v>16</v>
      </c>
      <c r="E19" s="1">
        <v>39</v>
      </c>
      <c r="F19" s="1">
        <v>1.8</v>
      </c>
      <c r="G19" s="18" t="s">
        <v>13</v>
      </c>
      <c r="H19" s="6" t="s">
        <v>7</v>
      </c>
    </row>
    <row r="20" spans="1:8" x14ac:dyDescent="0.2">
      <c r="A20" s="7">
        <v>19</v>
      </c>
      <c r="B20" s="1" t="s">
        <v>4</v>
      </c>
      <c r="C20" s="2">
        <v>24000</v>
      </c>
      <c r="D20" s="1">
        <v>25</v>
      </c>
      <c r="E20" s="1">
        <v>41</v>
      </c>
      <c r="F20" s="1">
        <v>3.1</v>
      </c>
      <c r="G20" s="18" t="s">
        <v>14</v>
      </c>
      <c r="H20" s="6" t="s">
        <v>8</v>
      </c>
    </row>
    <row r="21" spans="1:8" x14ac:dyDescent="0.2">
      <c r="A21" s="5">
        <v>20</v>
      </c>
      <c r="B21" s="1" t="s">
        <v>3</v>
      </c>
      <c r="C21" s="2">
        <v>12000</v>
      </c>
      <c r="D21" s="1">
        <v>16</v>
      </c>
      <c r="E21" s="1">
        <v>23</v>
      </c>
      <c r="F21" s="1">
        <v>2.2000000000000002</v>
      </c>
      <c r="G21" s="18" t="s">
        <v>13</v>
      </c>
      <c r="H21" s="6" t="s">
        <v>7</v>
      </c>
    </row>
    <row r="22" spans="1:8" x14ac:dyDescent="0.2">
      <c r="A22" s="7">
        <v>21</v>
      </c>
      <c r="B22" s="1" t="s">
        <v>4</v>
      </c>
      <c r="C22" s="2">
        <v>47000</v>
      </c>
      <c r="D22" s="1">
        <v>52</v>
      </c>
      <c r="E22" s="1">
        <v>11</v>
      </c>
      <c r="F22" s="1">
        <v>3.1</v>
      </c>
      <c r="G22" s="18" t="s">
        <v>14</v>
      </c>
      <c r="H22" s="6" t="s">
        <v>9</v>
      </c>
    </row>
    <row r="23" spans="1:8" x14ac:dyDescent="0.2">
      <c r="A23" s="5">
        <v>22</v>
      </c>
      <c r="B23" s="1" t="s">
        <v>3</v>
      </c>
      <c r="C23" s="2">
        <v>25000</v>
      </c>
      <c r="D23" s="1">
        <v>33</v>
      </c>
      <c r="E23" s="1">
        <v>16</v>
      </c>
      <c r="F23" s="1">
        <v>2.9</v>
      </c>
      <c r="G23" s="18" t="s">
        <v>13</v>
      </c>
      <c r="H23" s="6" t="s">
        <v>9</v>
      </c>
    </row>
    <row r="24" spans="1:8" x14ac:dyDescent="0.2">
      <c r="A24" s="7">
        <v>23</v>
      </c>
      <c r="B24" s="1" t="s">
        <v>4</v>
      </c>
      <c r="C24" s="2">
        <v>2000</v>
      </c>
      <c r="D24" s="1">
        <v>15</v>
      </c>
      <c r="E24" s="1">
        <v>30</v>
      </c>
      <c r="F24" s="1">
        <v>2.5</v>
      </c>
      <c r="G24" s="18" t="s">
        <v>14</v>
      </c>
      <c r="H24" s="6" t="s">
        <v>8</v>
      </c>
    </row>
    <row r="25" spans="1:8" x14ac:dyDescent="0.2">
      <c r="A25" s="5">
        <v>24</v>
      </c>
      <c r="B25" s="1" t="s">
        <v>4</v>
      </c>
      <c r="C25" s="2">
        <v>79000</v>
      </c>
      <c r="D25" s="1">
        <v>35</v>
      </c>
      <c r="E25" s="1">
        <v>22</v>
      </c>
      <c r="F25" s="1">
        <v>3.8</v>
      </c>
      <c r="G25" s="18" t="s">
        <v>13</v>
      </c>
      <c r="H25" s="6" t="s">
        <v>9</v>
      </c>
    </row>
    <row r="26" spans="1:8" x14ac:dyDescent="0.2">
      <c r="A26" s="7">
        <v>25</v>
      </c>
      <c r="B26" s="1" t="s">
        <v>3</v>
      </c>
      <c r="C26" s="2">
        <v>1000</v>
      </c>
      <c r="D26" s="1">
        <v>16</v>
      </c>
      <c r="E26" s="1">
        <v>25</v>
      </c>
      <c r="F26" s="1">
        <v>1.4</v>
      </c>
      <c r="G26" s="18" t="s">
        <v>13</v>
      </c>
      <c r="H26" s="6" t="s">
        <v>8</v>
      </c>
    </row>
    <row r="27" spans="1:8" x14ac:dyDescent="0.2">
      <c r="A27" s="5">
        <v>26</v>
      </c>
      <c r="B27" s="1" t="s">
        <v>4</v>
      </c>
      <c r="C27" s="2">
        <v>56000</v>
      </c>
      <c r="D27" s="1">
        <v>35</v>
      </c>
      <c r="E27" s="1">
        <v>40</v>
      </c>
      <c r="F27" s="1">
        <v>2.6</v>
      </c>
      <c r="G27" s="18" t="s">
        <v>13</v>
      </c>
      <c r="H27" s="6" t="s">
        <v>7</v>
      </c>
    </row>
    <row r="28" spans="1:8" x14ac:dyDescent="0.2">
      <c r="A28" s="7">
        <v>27</v>
      </c>
      <c r="B28" s="9" t="s">
        <v>4</v>
      </c>
      <c r="C28" s="10">
        <v>62000</v>
      </c>
      <c r="D28" s="9">
        <v>47</v>
      </c>
      <c r="E28" s="9">
        <v>32</v>
      </c>
      <c r="F28" s="1">
        <v>3.6</v>
      </c>
      <c r="G28" s="19" t="s">
        <v>14</v>
      </c>
      <c r="H28" s="11" t="s">
        <v>9</v>
      </c>
    </row>
    <row r="29" spans="1:8" x14ac:dyDescent="0.2">
      <c r="A29" s="5">
        <v>28</v>
      </c>
      <c r="B29" s="9" t="s">
        <v>3</v>
      </c>
      <c r="C29" s="10">
        <v>57000</v>
      </c>
      <c r="D29" s="9">
        <v>52</v>
      </c>
      <c r="E29" s="9">
        <v>22</v>
      </c>
      <c r="F29" s="1">
        <v>4.0999999999999996</v>
      </c>
      <c r="G29" s="19" t="s">
        <v>14</v>
      </c>
      <c r="H29" s="11" t="s">
        <v>8</v>
      </c>
    </row>
    <row r="30" spans="1:8" x14ac:dyDescent="0.2">
      <c r="A30" s="7">
        <v>29</v>
      </c>
      <c r="B30" s="9" t="s">
        <v>4</v>
      </c>
      <c r="C30" s="10">
        <v>15000</v>
      </c>
      <c r="D30" s="9">
        <v>18</v>
      </c>
      <c r="E30" s="9">
        <v>37</v>
      </c>
      <c r="F30" s="1">
        <v>2.1</v>
      </c>
      <c r="G30" s="19" t="s">
        <v>13</v>
      </c>
      <c r="H30" s="11" t="s">
        <v>7</v>
      </c>
    </row>
    <row r="31" spans="1:8" x14ac:dyDescent="0.2">
      <c r="A31" s="5">
        <v>30</v>
      </c>
      <c r="B31" s="1" t="s">
        <v>3</v>
      </c>
      <c r="C31" s="2">
        <v>41000</v>
      </c>
      <c r="D31" s="1">
        <v>25</v>
      </c>
      <c r="E31" s="1">
        <v>17</v>
      </c>
      <c r="F31" s="1">
        <v>1.4</v>
      </c>
      <c r="G31" s="18" t="s">
        <v>13</v>
      </c>
      <c r="H31" s="6" t="s">
        <v>7</v>
      </c>
    </row>
    <row r="32" spans="1:8" x14ac:dyDescent="0.2">
      <c r="A32" s="7">
        <v>31</v>
      </c>
      <c r="B32" s="3" t="s">
        <v>4</v>
      </c>
      <c r="C32" s="4">
        <v>49000</v>
      </c>
      <c r="D32" s="3">
        <v>56</v>
      </c>
      <c r="E32" s="3">
        <v>15</v>
      </c>
      <c r="F32" s="1">
        <v>3.2</v>
      </c>
      <c r="G32" s="17" t="s">
        <v>14</v>
      </c>
      <c r="H32" s="8" t="s">
        <v>8</v>
      </c>
    </row>
    <row r="33" spans="1:8" x14ac:dyDescent="0.2">
      <c r="A33" s="5">
        <v>32</v>
      </c>
      <c r="B33" s="1" t="s">
        <v>3</v>
      </c>
      <c r="C33" s="2">
        <v>47000</v>
      </c>
      <c r="D33" s="1">
        <v>30</v>
      </c>
      <c r="E33" s="1">
        <v>21</v>
      </c>
      <c r="F33" s="1">
        <v>3.1</v>
      </c>
      <c r="G33" s="18" t="s">
        <v>13</v>
      </c>
      <c r="H33" s="6" t="s">
        <v>9</v>
      </c>
    </row>
    <row r="34" spans="1:8" x14ac:dyDescent="0.2">
      <c r="A34" s="7">
        <v>33</v>
      </c>
      <c r="B34" s="1" t="s">
        <v>3</v>
      </c>
      <c r="C34" s="2">
        <v>23000</v>
      </c>
      <c r="D34" s="1">
        <v>25</v>
      </c>
      <c r="E34" s="1">
        <v>28</v>
      </c>
      <c r="F34" s="1">
        <v>2.7</v>
      </c>
      <c r="G34" s="18" t="s">
        <v>14</v>
      </c>
      <c r="H34" s="6" t="s">
        <v>7</v>
      </c>
    </row>
    <row r="35" spans="1:8" x14ac:dyDescent="0.2">
      <c r="A35" s="5">
        <v>34</v>
      </c>
      <c r="B35" s="1" t="s">
        <v>4</v>
      </c>
      <c r="C35" s="2">
        <v>29000</v>
      </c>
      <c r="D35" s="1">
        <v>32</v>
      </c>
      <c r="E35" s="1">
        <v>19</v>
      </c>
      <c r="F35" s="1">
        <v>2.9</v>
      </c>
      <c r="G35" s="18" t="s">
        <v>13</v>
      </c>
      <c r="H35" s="6" t="s">
        <v>7</v>
      </c>
    </row>
    <row r="36" spans="1:8" x14ac:dyDescent="0.2">
      <c r="A36" s="7">
        <v>35</v>
      </c>
      <c r="B36" s="1" t="s">
        <v>3</v>
      </c>
      <c r="C36" s="2">
        <v>74000</v>
      </c>
      <c r="D36" s="1">
        <v>29</v>
      </c>
      <c r="E36" s="1">
        <v>43</v>
      </c>
      <c r="F36" s="1">
        <v>4.5999999999999996</v>
      </c>
      <c r="G36" s="18" t="s">
        <v>13</v>
      </c>
      <c r="H36" s="6" t="s">
        <v>7</v>
      </c>
    </row>
    <row r="37" spans="1:8" x14ac:dyDescent="0.2">
      <c r="A37" s="5">
        <v>36</v>
      </c>
      <c r="B37" s="1" t="s">
        <v>4</v>
      </c>
      <c r="C37" s="2">
        <v>29000</v>
      </c>
      <c r="D37" s="1">
        <v>21</v>
      </c>
      <c r="E37" s="1">
        <v>34</v>
      </c>
      <c r="F37" s="1">
        <v>2.2999999999999998</v>
      </c>
      <c r="G37" s="18" t="s">
        <v>14</v>
      </c>
      <c r="H37" s="6" t="s">
        <v>8</v>
      </c>
    </row>
    <row r="38" spans="1:8" x14ac:dyDescent="0.2">
      <c r="A38" s="7">
        <v>37</v>
      </c>
      <c r="B38" s="1" t="s">
        <v>3</v>
      </c>
      <c r="C38" s="2">
        <v>89000</v>
      </c>
      <c r="D38" s="1">
        <v>46</v>
      </c>
      <c r="E38" s="1">
        <v>12</v>
      </c>
      <c r="F38" s="1">
        <v>1.2</v>
      </c>
      <c r="G38" s="18" t="s">
        <v>14</v>
      </c>
      <c r="H38" s="6" t="s">
        <v>8</v>
      </c>
    </row>
    <row r="39" spans="1:8" x14ac:dyDescent="0.2">
      <c r="A39" s="5">
        <v>38</v>
      </c>
      <c r="B39" s="1" t="s">
        <v>3</v>
      </c>
      <c r="C39" s="2">
        <v>41000</v>
      </c>
      <c r="D39" s="1">
        <v>38</v>
      </c>
      <c r="E39" s="1">
        <v>20</v>
      </c>
      <c r="F39" s="1">
        <v>3.3</v>
      </c>
      <c r="G39" s="18" t="s">
        <v>13</v>
      </c>
      <c r="H39" s="6" t="s">
        <v>9</v>
      </c>
    </row>
    <row r="40" spans="1:8" x14ac:dyDescent="0.2">
      <c r="A40" s="7">
        <v>39</v>
      </c>
      <c r="B40" s="1" t="s">
        <v>4</v>
      </c>
      <c r="C40" s="2">
        <v>68000</v>
      </c>
      <c r="D40" s="1">
        <v>35</v>
      </c>
      <c r="E40" s="1">
        <v>19</v>
      </c>
      <c r="F40" s="1">
        <v>3.9</v>
      </c>
      <c r="G40" s="18" t="s">
        <v>14</v>
      </c>
      <c r="H40" s="6" t="s">
        <v>8</v>
      </c>
    </row>
    <row r="41" spans="1:8" x14ac:dyDescent="0.2">
      <c r="A41" s="5">
        <v>40</v>
      </c>
      <c r="B41" s="1" t="s">
        <v>3</v>
      </c>
      <c r="C41" s="2">
        <v>17000</v>
      </c>
      <c r="D41" s="1">
        <v>19</v>
      </c>
      <c r="E41" s="1">
        <v>32</v>
      </c>
      <c r="F41" s="1">
        <v>1.8</v>
      </c>
      <c r="G41" s="18" t="s">
        <v>14</v>
      </c>
      <c r="H41" s="6" t="s">
        <v>7</v>
      </c>
    </row>
    <row r="42" spans="1:8" x14ac:dyDescent="0.2">
      <c r="A42" s="7">
        <v>41</v>
      </c>
      <c r="B42" s="3" t="s">
        <v>4</v>
      </c>
      <c r="C42" s="4">
        <v>50000</v>
      </c>
      <c r="D42" s="3">
        <v>33</v>
      </c>
      <c r="E42" s="3">
        <v>17</v>
      </c>
      <c r="F42" s="3">
        <v>1.4</v>
      </c>
      <c r="G42" s="17" t="s">
        <v>14</v>
      </c>
      <c r="H42" s="8" t="s">
        <v>9</v>
      </c>
    </row>
    <row r="43" spans="1:8" x14ac:dyDescent="0.2">
      <c r="A43" s="7">
        <v>42</v>
      </c>
      <c r="B43" s="1" t="s">
        <v>3</v>
      </c>
      <c r="C43" s="2">
        <v>32000</v>
      </c>
      <c r="D43" s="1">
        <v>25</v>
      </c>
      <c r="E43" s="1">
        <v>26</v>
      </c>
      <c r="F43" s="1">
        <v>2.2000000000000002</v>
      </c>
      <c r="G43" s="18" t="s">
        <v>13</v>
      </c>
      <c r="H43" s="6" t="s">
        <v>7</v>
      </c>
    </row>
    <row r="44" spans="1:8" x14ac:dyDescent="0.2">
      <c r="A44" s="7">
        <v>43</v>
      </c>
      <c r="B44" s="1" t="s">
        <v>4</v>
      </c>
      <c r="C44" s="2">
        <v>49000</v>
      </c>
      <c r="D44" s="1">
        <v>28</v>
      </c>
      <c r="E44" s="1">
        <v>48</v>
      </c>
      <c r="F44" s="1">
        <v>3.3</v>
      </c>
      <c r="G44" s="18" t="s">
        <v>13</v>
      </c>
      <c r="H44" s="6" t="s">
        <v>9</v>
      </c>
    </row>
    <row r="45" spans="1:8" x14ac:dyDescent="0.2">
      <c r="A45" s="5">
        <v>44</v>
      </c>
      <c r="B45" s="1" t="s">
        <v>3</v>
      </c>
      <c r="C45" s="2">
        <v>35000</v>
      </c>
      <c r="D45" s="1">
        <v>24</v>
      </c>
      <c r="E45" s="1">
        <v>24</v>
      </c>
      <c r="F45" s="1">
        <v>1.7</v>
      </c>
      <c r="G45" s="18" t="s">
        <v>14</v>
      </c>
      <c r="H45" s="6" t="s">
        <v>9</v>
      </c>
    </row>
    <row r="46" spans="1:8" x14ac:dyDescent="0.2">
      <c r="A46" s="7">
        <v>45</v>
      </c>
      <c r="B46" s="1" t="s">
        <v>3</v>
      </c>
      <c r="C46" s="2">
        <v>56000</v>
      </c>
      <c r="D46" s="1">
        <v>38</v>
      </c>
      <c r="E46" s="1">
        <v>30</v>
      </c>
      <c r="F46" s="1">
        <v>3.5</v>
      </c>
      <c r="G46" s="18" t="s">
        <v>13</v>
      </c>
      <c r="H46" s="6" t="s">
        <v>9</v>
      </c>
    </row>
    <row r="47" spans="1:8" x14ac:dyDescent="0.2">
      <c r="A47" s="7">
        <v>46</v>
      </c>
      <c r="B47" s="1" t="s">
        <v>4</v>
      </c>
      <c r="C47" s="2">
        <v>57000</v>
      </c>
      <c r="D47" s="1">
        <v>43</v>
      </c>
      <c r="E47" s="1">
        <v>9</v>
      </c>
      <c r="F47" s="1">
        <v>1.1000000000000001</v>
      </c>
      <c r="G47" s="18" t="s">
        <v>14</v>
      </c>
      <c r="H47" s="6" t="s">
        <v>9</v>
      </c>
    </row>
    <row r="48" spans="1:8" x14ac:dyDescent="0.2">
      <c r="A48" s="5">
        <v>47</v>
      </c>
      <c r="B48" s="1" t="s">
        <v>4</v>
      </c>
      <c r="C48" s="2">
        <v>69000</v>
      </c>
      <c r="D48" s="1">
        <v>35</v>
      </c>
      <c r="E48" s="1">
        <v>22</v>
      </c>
      <c r="F48" s="1">
        <v>2.8</v>
      </c>
      <c r="G48" s="18" t="s">
        <v>13</v>
      </c>
      <c r="H48" s="6" t="s">
        <v>9</v>
      </c>
    </row>
    <row r="49" spans="1:8" x14ac:dyDescent="0.2">
      <c r="A49" s="7">
        <v>48</v>
      </c>
      <c r="B49" s="9" t="s">
        <v>4</v>
      </c>
      <c r="C49" s="10">
        <v>52000</v>
      </c>
      <c r="D49" s="9">
        <v>47</v>
      </c>
      <c r="E49" s="9">
        <v>14</v>
      </c>
      <c r="F49" s="1">
        <v>1.6</v>
      </c>
      <c r="G49" s="19" t="s">
        <v>14</v>
      </c>
      <c r="H49" s="11" t="s">
        <v>9</v>
      </c>
    </row>
    <row r="50" spans="1:8" x14ac:dyDescent="0.2">
      <c r="A50" s="5">
        <v>49</v>
      </c>
      <c r="B50" s="1" t="s">
        <v>3</v>
      </c>
      <c r="C50" s="2">
        <v>31000</v>
      </c>
      <c r="D50" s="1">
        <v>25</v>
      </c>
      <c r="E50" s="1">
        <v>42</v>
      </c>
      <c r="F50" s="1">
        <v>3.4</v>
      </c>
      <c r="G50" s="18" t="s">
        <v>13</v>
      </c>
      <c r="H50" s="6" t="s">
        <v>7</v>
      </c>
    </row>
    <row r="51" spans="1:8" ht="13.5" thickBot="1" x14ac:dyDescent="0.25">
      <c r="A51" s="20">
        <v>50</v>
      </c>
      <c r="B51" s="21" t="s">
        <v>3</v>
      </c>
      <c r="C51" s="22">
        <v>24000</v>
      </c>
      <c r="D51" s="21">
        <v>20</v>
      </c>
      <c r="E51" s="21">
        <v>33</v>
      </c>
      <c r="F51" s="21">
        <v>4.7</v>
      </c>
      <c r="G51" s="23" t="s">
        <v>14</v>
      </c>
      <c r="H51" s="24" t="s">
        <v>7</v>
      </c>
    </row>
    <row r="52" spans="1:8" ht="13.5" thickTop="1" x14ac:dyDescent="0.2"/>
  </sheetData>
  <phoneticPr fontId="0" type="noConversion"/>
  <pageMargins left="0.75" right="0.75" top="1" bottom="1" header="0.5" footer="0.5"/>
  <pageSetup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3"/>
  <sheetViews>
    <sheetView tabSelected="1" workbookViewId="0">
      <selection activeCell="H51" sqref="H51"/>
    </sheetView>
  </sheetViews>
  <sheetFormatPr defaultRowHeight="12.75" x14ac:dyDescent="0.2"/>
  <cols>
    <col min="6" max="6" width="13" customWidth="1"/>
    <col min="7" max="7" width="31.28515625" customWidth="1"/>
    <col min="8" max="8" width="30" customWidth="1"/>
    <col min="9" max="9" width="29.140625" customWidth="1"/>
    <col min="10" max="10" width="29.7109375" customWidth="1"/>
  </cols>
  <sheetData>
    <row r="1" spans="1:10" ht="13.5" thickBot="1" x14ac:dyDescent="0.25">
      <c r="A1" s="13" t="s">
        <v>2</v>
      </c>
      <c r="B1" s="14" t="s">
        <v>0</v>
      </c>
      <c r="C1" s="14" t="s">
        <v>10</v>
      </c>
      <c r="D1" s="14" t="s">
        <v>1</v>
      </c>
      <c r="E1" s="14" t="s">
        <v>5</v>
      </c>
      <c r="F1" s="14" t="s">
        <v>11</v>
      </c>
      <c r="G1" s="25" t="s">
        <v>15</v>
      </c>
      <c r="H1" s="26" t="s">
        <v>16</v>
      </c>
      <c r="I1" s="26" t="s">
        <v>17</v>
      </c>
      <c r="J1" s="26" t="s">
        <v>18</v>
      </c>
    </row>
    <row r="2" spans="1:10" ht="13.5" thickTop="1" x14ac:dyDescent="0.2">
      <c r="A2" s="7">
        <v>46</v>
      </c>
      <c r="B2" s="3" t="s">
        <v>4</v>
      </c>
      <c r="C2" s="4">
        <v>57000</v>
      </c>
      <c r="D2" s="3">
        <v>43</v>
      </c>
      <c r="E2" s="3">
        <v>9</v>
      </c>
      <c r="F2" s="12">
        <v>1.1000000000000001</v>
      </c>
      <c r="G2" s="29">
        <f>AVERAGE(E2:E5)</f>
        <v>11</v>
      </c>
      <c r="H2" s="30">
        <f>(((C2-H61)/H63)*(5-1))+1</f>
        <v>3.5454545454545454</v>
      </c>
      <c r="I2" s="29">
        <f>(D2-$I$52)/$I$53</f>
        <v>0.95331171653269275</v>
      </c>
      <c r="J2" s="29" t="str">
        <f>IF(AND(D2&gt;=1,D2&lt;=20),"Young",IF(AND(D2&gt;=21,D2&lt;=40),"MidAge",IF(AND(D2&gt;=41),"Old")))</f>
        <v>Old</v>
      </c>
    </row>
    <row r="3" spans="1:10" x14ac:dyDescent="0.2">
      <c r="A3" s="5">
        <v>21</v>
      </c>
      <c r="B3" s="1" t="s">
        <v>4</v>
      </c>
      <c r="C3" s="2">
        <v>47000</v>
      </c>
      <c r="D3" s="1">
        <v>52</v>
      </c>
      <c r="E3" s="1">
        <v>11</v>
      </c>
      <c r="F3" s="1">
        <v>3.1</v>
      </c>
      <c r="G3" s="29">
        <f>AVERAGE(E2:E5)</f>
        <v>11</v>
      </c>
      <c r="H3" s="30">
        <f>(((C3-H61)/H63)*(5-1))+1</f>
        <v>3.0909090909090908</v>
      </c>
      <c r="I3" s="30">
        <f>(D3-$I$52)/$I$53</f>
        <v>1.7032947103084124</v>
      </c>
      <c r="J3" s="29" t="str">
        <f>IF(AND(D3&gt;=1,D3&lt;=20),"Young",IF(AND(D3&gt;=21,D3&lt;=40),"MidAge",IF(AND(D3&gt;=41),"Old")))</f>
        <v>Old</v>
      </c>
    </row>
    <row r="4" spans="1:10" x14ac:dyDescent="0.2">
      <c r="A4" s="7">
        <v>2</v>
      </c>
      <c r="B4" s="1" t="s">
        <v>4</v>
      </c>
      <c r="C4" s="2">
        <v>54000</v>
      </c>
      <c r="D4" s="1">
        <v>33</v>
      </c>
      <c r="E4" s="1">
        <v>12</v>
      </c>
      <c r="F4" s="1">
        <v>3.4</v>
      </c>
      <c r="G4" s="29">
        <f>AVERAGE(E2:E5)</f>
        <v>11</v>
      </c>
      <c r="H4" s="30">
        <f>(((C4-H61)/H63)*(5-1))+1</f>
        <v>3.4090909090909092</v>
      </c>
      <c r="I4" s="29">
        <f>(D4-$I$52)/$I$53</f>
        <v>0.11999727900411526</v>
      </c>
      <c r="J4" s="29" t="str">
        <f>IF(AND(D4&gt;=1,D4&lt;=20),"Young",IF(AND(D4&gt;=21,D4&lt;=40),"MidAge",IF(AND(D4&gt;=41),"Old")))</f>
        <v>MidAge</v>
      </c>
    </row>
    <row r="5" spans="1:10" x14ac:dyDescent="0.2">
      <c r="A5" s="5">
        <v>37</v>
      </c>
      <c r="B5" s="1" t="s">
        <v>3</v>
      </c>
      <c r="C5" s="2">
        <v>89000</v>
      </c>
      <c r="D5" s="1">
        <v>46</v>
      </c>
      <c r="E5" s="1">
        <v>12</v>
      </c>
      <c r="F5" s="1">
        <v>1.2</v>
      </c>
      <c r="G5" s="29">
        <f>AVERAGE(E2:E5)</f>
        <v>11</v>
      </c>
      <c r="H5" s="30">
        <f>(((C5-H61)/H63)*(5-1))+1</f>
        <v>5</v>
      </c>
      <c r="I5" s="29">
        <f>(D5-$I$52)/$I$53</f>
        <v>1.203306047791266</v>
      </c>
      <c r="J5" s="29" t="str">
        <f>IF(AND(D5&gt;=1,D5&lt;=20),"Young",IF(AND(D5&gt;=21,D5&lt;=40),"MidAge",IF(AND(D5&gt;=41),"Old")))</f>
        <v>Old</v>
      </c>
    </row>
    <row r="6" spans="1:10" x14ac:dyDescent="0.2">
      <c r="A6" s="7">
        <v>13</v>
      </c>
      <c r="B6" s="1" t="s">
        <v>3</v>
      </c>
      <c r="C6" s="2">
        <v>83000</v>
      </c>
      <c r="D6" s="1">
        <v>46</v>
      </c>
      <c r="E6" s="1">
        <v>14</v>
      </c>
      <c r="F6" s="1">
        <v>3.6</v>
      </c>
      <c r="G6" s="29">
        <f>AVERAGE(E6:E9)</f>
        <v>14.75</v>
      </c>
      <c r="H6" s="30">
        <f>(((C6-H61)/H63)*(5-1))+1</f>
        <v>4.7272727272727266</v>
      </c>
      <c r="I6" s="29">
        <f>(D6-$I$52)/$I$53</f>
        <v>1.203306047791266</v>
      </c>
      <c r="J6" s="29" t="str">
        <f>IF(AND(D6&gt;=1,D6&lt;=20),"Young",IF(AND(D6&gt;=21,D6&lt;=40),"MidAge",IF(AND(D6&gt;=41),"Old")))</f>
        <v>Old</v>
      </c>
    </row>
    <row r="7" spans="1:10" x14ac:dyDescent="0.2">
      <c r="A7" s="5">
        <v>48</v>
      </c>
      <c r="B7" s="1" t="s">
        <v>4</v>
      </c>
      <c r="C7" s="2">
        <v>52000</v>
      </c>
      <c r="D7" s="1">
        <v>47</v>
      </c>
      <c r="E7" s="1">
        <v>14</v>
      </c>
      <c r="F7" s="1">
        <v>1.6</v>
      </c>
      <c r="G7" s="29">
        <f>AVERAGE(E6:E9)</f>
        <v>14.75</v>
      </c>
      <c r="H7" s="30">
        <f>(((C7-H61)/H63)*(5-1))+1</f>
        <v>3.3181818181818183</v>
      </c>
      <c r="I7" s="29">
        <f>(D7-$I$52)/$I$53</f>
        <v>1.2866374915441237</v>
      </c>
      <c r="J7" s="29" t="str">
        <f>IF(AND(D7&gt;=1,D7&lt;=20),"Young",IF(AND(D7&gt;=21,D7&lt;=40),"MidAge",IF(AND(D7&gt;=41),"Old")))</f>
        <v>Old</v>
      </c>
    </row>
    <row r="8" spans="1:10" x14ac:dyDescent="0.2">
      <c r="A8" s="7">
        <v>31</v>
      </c>
      <c r="B8" s="1" t="s">
        <v>4</v>
      </c>
      <c r="C8" s="2">
        <v>49000</v>
      </c>
      <c r="D8" s="1">
        <v>56</v>
      </c>
      <c r="E8" s="1">
        <v>15</v>
      </c>
      <c r="F8" s="1">
        <v>3.2</v>
      </c>
      <c r="G8" s="29">
        <f>AVERAGE(E6:E9)</f>
        <v>14.75</v>
      </c>
      <c r="H8" s="30">
        <f>(((C8-H61)/H63)*(5-1))+1</f>
        <v>3.1818181818181817</v>
      </c>
      <c r="I8" s="29">
        <f>(D8-$I$52)/$I$53</f>
        <v>2.0366204853198435</v>
      </c>
      <c r="J8" s="29" t="str">
        <f>IF(AND(D8&gt;=1,D8&lt;=20),"Young",IF(AND(D8&gt;=21,D8&lt;=40),"MidAge",IF(AND(D8&gt;=41),"Old")))</f>
        <v>Old</v>
      </c>
    </row>
    <row r="9" spans="1:10" x14ac:dyDescent="0.2">
      <c r="A9" s="5">
        <v>4</v>
      </c>
      <c r="B9" s="1" t="s">
        <v>4</v>
      </c>
      <c r="C9" s="2">
        <v>59000</v>
      </c>
      <c r="D9" s="1">
        <v>70</v>
      </c>
      <c r="E9" s="1">
        <v>16</v>
      </c>
      <c r="F9" s="1">
        <v>4.2</v>
      </c>
      <c r="G9" s="31">
        <f>AVERAGE(E6:E9)</f>
        <v>14.75</v>
      </c>
      <c r="H9" s="30">
        <f>(((C9-H61)/H63)*(5-1))+1</f>
        <v>3.6363636363636362</v>
      </c>
      <c r="I9" s="29">
        <f>(D9-$I$52)/$I$53</f>
        <v>3.2032606978598515</v>
      </c>
      <c r="J9" s="29" t="str">
        <f>IF(AND(D9&gt;=1,D9&lt;=20),"Young",IF(AND(D9&gt;=21,D9&lt;=40),"MidAge",IF(AND(D9&gt;=41),"Old")))</f>
        <v>Old</v>
      </c>
    </row>
    <row r="10" spans="1:10" x14ac:dyDescent="0.2">
      <c r="A10" s="7">
        <v>22</v>
      </c>
      <c r="B10" s="1" t="s">
        <v>3</v>
      </c>
      <c r="C10" s="2">
        <v>25000</v>
      </c>
      <c r="D10" s="1">
        <v>33</v>
      </c>
      <c r="E10" s="1">
        <v>16</v>
      </c>
      <c r="F10" s="1">
        <v>2.9</v>
      </c>
      <c r="G10" s="29">
        <f>AVERAGE(E10:E13)</f>
        <v>17</v>
      </c>
      <c r="H10" s="30">
        <f>(((C10-H61)/H63)*(5-1))+1</f>
        <v>2.0909090909090908</v>
      </c>
      <c r="I10" s="29">
        <f>(D10-$I$52)/$I$53</f>
        <v>0.11999727900411526</v>
      </c>
      <c r="J10" s="29" t="str">
        <f>IF(AND(D10&gt;=1,D10&lt;=20),"Young",IF(AND(D10&gt;=21,D10&lt;=40),"MidAge",IF(AND(D10&gt;=41),"Old")))</f>
        <v>MidAge</v>
      </c>
    </row>
    <row r="11" spans="1:10" x14ac:dyDescent="0.2">
      <c r="A11" s="5">
        <v>30</v>
      </c>
      <c r="B11" s="1" t="s">
        <v>3</v>
      </c>
      <c r="C11" s="2">
        <v>41000</v>
      </c>
      <c r="D11" s="1">
        <v>25</v>
      </c>
      <c r="E11" s="1">
        <v>17</v>
      </c>
      <c r="F11" s="1">
        <v>1.4</v>
      </c>
      <c r="G11" s="29">
        <f>AVERAGE(E10:E13)</f>
        <v>17</v>
      </c>
      <c r="H11" s="30">
        <f>(((C11-H61)/H63)*(5-1))+1</f>
        <v>2.8181818181818183</v>
      </c>
      <c r="I11" s="29">
        <f>(D11-$I$52)/$I$53</f>
        <v>-0.54665427101874675</v>
      </c>
      <c r="J11" s="29" t="str">
        <f>IF(AND(D11&gt;=1,D11&lt;=20),"Young",IF(AND(D11&gt;=21,D11&lt;=40),"MidAge",IF(AND(D11&gt;=41),"Old")))</f>
        <v>MidAge</v>
      </c>
    </row>
    <row r="12" spans="1:10" x14ac:dyDescent="0.2">
      <c r="A12" s="7">
        <v>41</v>
      </c>
      <c r="B12" s="1" t="s">
        <v>4</v>
      </c>
      <c r="C12" s="2">
        <v>50000</v>
      </c>
      <c r="D12" s="1">
        <v>33</v>
      </c>
      <c r="E12" s="1">
        <v>17</v>
      </c>
      <c r="F12" s="1">
        <v>1.4</v>
      </c>
      <c r="G12" s="29">
        <f>AVERAGE(E10:E13)</f>
        <v>17</v>
      </c>
      <c r="H12" s="30">
        <f>(((C12-H61)/H63)*(5-1))+1</f>
        <v>3.2272727272727271</v>
      </c>
      <c r="I12" s="29">
        <f>(D12-$I$52)/$I$53</f>
        <v>0.11999727900411526</v>
      </c>
      <c r="J12" s="29" t="str">
        <f>IF(AND(D12&gt;=1,D12&lt;=20),"Young",IF(AND(D12&gt;=21,D12&lt;=40),"MidAge",IF(AND(D12&gt;=41),"Old")))</f>
        <v>MidAge</v>
      </c>
    </row>
    <row r="13" spans="1:10" x14ac:dyDescent="0.2">
      <c r="A13" s="5">
        <v>9</v>
      </c>
      <c r="B13" s="1" t="s">
        <v>3</v>
      </c>
      <c r="C13" s="2">
        <v>38000</v>
      </c>
      <c r="D13" s="1">
        <v>21</v>
      </c>
      <c r="E13" s="1">
        <v>18</v>
      </c>
      <c r="F13" s="1">
        <v>2.1</v>
      </c>
      <c r="G13" s="31">
        <f>AVERAGE(E10:E13)</f>
        <v>17</v>
      </c>
      <c r="H13" s="30">
        <f>(((C13-H61)/H63)*(5-1))+1</f>
        <v>2.6818181818181817</v>
      </c>
      <c r="I13" s="29">
        <f>(D13-$I$52)/$I$53</f>
        <v>-0.87998004603017776</v>
      </c>
      <c r="J13" s="29" t="str">
        <f>IF(AND(D13&gt;=1,D13&lt;=20),"Young",IF(AND(D13&gt;=21,D13&lt;=40),"MidAge",IF(AND(D13&gt;=41),"Old")))</f>
        <v>MidAge</v>
      </c>
    </row>
    <row r="14" spans="1:10" x14ac:dyDescent="0.2">
      <c r="A14" s="7">
        <v>7</v>
      </c>
      <c r="B14" s="1" t="s">
        <v>4</v>
      </c>
      <c r="C14" s="2">
        <v>29000</v>
      </c>
      <c r="D14" s="1">
        <v>45</v>
      </c>
      <c r="E14" s="1">
        <v>19</v>
      </c>
      <c r="F14" s="1">
        <v>3.8</v>
      </c>
      <c r="G14" s="31">
        <f>AVERAGE(E14:E17)</f>
        <v>19.25</v>
      </c>
      <c r="H14" s="30">
        <f>(((C14-H61)/H63)*(5-1))+1</f>
        <v>2.2727272727272725</v>
      </c>
      <c r="I14" s="29">
        <f>(D14-$I$52)/$I$53</f>
        <v>1.1199746040384082</v>
      </c>
      <c r="J14" s="29" t="str">
        <f>IF(AND(D14&gt;=1,D14&lt;=20),"Young",IF(AND(D14&gt;=21,D14&lt;=40),"MidAge",IF(AND(D14&gt;=41),"Old")))</f>
        <v>Old</v>
      </c>
    </row>
    <row r="15" spans="1:10" x14ac:dyDescent="0.2">
      <c r="A15" s="5">
        <v>34</v>
      </c>
      <c r="B15" s="1" t="s">
        <v>4</v>
      </c>
      <c r="C15" s="2">
        <v>29000</v>
      </c>
      <c r="D15" s="1">
        <v>32</v>
      </c>
      <c r="E15" s="1">
        <v>19</v>
      </c>
      <c r="F15" s="1">
        <v>2.9</v>
      </c>
      <c r="G15" s="29">
        <f>AVERAGE(E14:E17)</f>
        <v>19.25</v>
      </c>
      <c r="H15" s="30">
        <f>(((C15-H61)/H63)*(5-1))+1</f>
        <v>2.2727272727272725</v>
      </c>
      <c r="I15" s="29">
        <f>(D15-$I$52)/$I$53</f>
        <v>3.6665835251257516E-2</v>
      </c>
      <c r="J15" s="29" t="str">
        <f>IF(AND(D15&gt;=1,D15&lt;=20),"Young",IF(AND(D15&gt;=21,D15&lt;=40),"MidAge",IF(AND(D15&gt;=41),"Old")))</f>
        <v>MidAge</v>
      </c>
    </row>
    <row r="16" spans="1:10" x14ac:dyDescent="0.2">
      <c r="A16" s="7">
        <v>39</v>
      </c>
      <c r="B16" s="1" t="s">
        <v>4</v>
      </c>
      <c r="C16" s="2">
        <v>68000</v>
      </c>
      <c r="D16" s="1">
        <v>35</v>
      </c>
      <c r="E16" s="1">
        <v>19</v>
      </c>
      <c r="F16" s="1">
        <v>3.9</v>
      </c>
      <c r="G16" s="29">
        <f>AVERAGE(E14:E17)</f>
        <v>19.25</v>
      </c>
      <c r="H16" s="30">
        <f>(((C16-H61)/H63)*(5-1))+1</f>
        <v>4.045454545454545</v>
      </c>
      <c r="I16" s="29">
        <f>(D16-$I$52)/$I$53</f>
        <v>0.28666016650983078</v>
      </c>
      <c r="J16" s="29" t="str">
        <f>IF(AND(D16&gt;=1,D16&lt;=20),"Young",IF(AND(D16&gt;=21,D16&lt;=40),"MidAge",IF(AND(D16&gt;=41),"Old")))</f>
        <v>MidAge</v>
      </c>
    </row>
    <row r="17" spans="1:10" x14ac:dyDescent="0.2">
      <c r="A17" s="5">
        <v>38</v>
      </c>
      <c r="B17" s="1" t="s">
        <v>3</v>
      </c>
      <c r="C17" s="2">
        <v>41000</v>
      </c>
      <c r="D17" s="1">
        <v>38</v>
      </c>
      <c r="E17" s="1">
        <v>20</v>
      </c>
      <c r="F17" s="1">
        <v>3.3</v>
      </c>
      <c r="G17" s="29">
        <f>AVERAGE(E14:E17)</f>
        <v>19.25</v>
      </c>
      <c r="H17" s="30">
        <f>(((C17-H61)/H63)*(5-1))+1</f>
        <v>2.8181818181818183</v>
      </c>
      <c r="I17" s="29">
        <f>(D17-$I$52)/$I$53</f>
        <v>0.53665449776840402</v>
      </c>
      <c r="J17" s="29" t="str">
        <f>IF(AND(D17&gt;=1,D17&lt;=20),"Young",IF(AND(D17&gt;=21,D17&lt;=40),"MidAge",IF(AND(D17&gt;=41),"Old")))</f>
        <v>MidAge</v>
      </c>
    </row>
    <row r="18" spans="1:10" x14ac:dyDescent="0.2">
      <c r="A18" s="7">
        <v>10</v>
      </c>
      <c r="B18" s="1" t="s">
        <v>4</v>
      </c>
      <c r="C18" s="2">
        <v>65000</v>
      </c>
      <c r="D18" s="1">
        <v>40</v>
      </c>
      <c r="E18" s="1">
        <v>21</v>
      </c>
      <c r="F18" s="1">
        <v>3.3</v>
      </c>
      <c r="G18" s="29">
        <f>AVERAGE(E18:E21)</f>
        <v>21.5</v>
      </c>
      <c r="H18" s="30">
        <f>(((C18-H61)/H63)*(5-1))+1</f>
        <v>3.9090909090909092</v>
      </c>
      <c r="I18" s="29">
        <f>(D18-$I$52)/$I$53</f>
        <v>0.70331738527411947</v>
      </c>
      <c r="J18" s="29" t="str">
        <f>IF(AND(D18&gt;=1,D18&lt;=20),"Young",IF(AND(D18&gt;=21,D18&lt;=40),"MidAge",IF(AND(D18&gt;=41),"Old")))</f>
        <v>MidAge</v>
      </c>
    </row>
    <row r="19" spans="1:10" x14ac:dyDescent="0.2">
      <c r="A19" s="5">
        <v>32</v>
      </c>
      <c r="B19" s="1" t="s">
        <v>3</v>
      </c>
      <c r="C19" s="2">
        <v>47000</v>
      </c>
      <c r="D19" s="1">
        <v>30</v>
      </c>
      <c r="E19" s="1">
        <v>21</v>
      </c>
      <c r="F19" s="1">
        <v>3.1</v>
      </c>
      <c r="G19" s="29">
        <f>AVERAGE(E18:E21)</f>
        <v>21.5</v>
      </c>
      <c r="H19" s="30">
        <f>(((C19-H61)/H63)*(5-1))+1</f>
        <v>3.0909090909090908</v>
      </c>
      <c r="I19" s="29">
        <f>(D19-$I$52)/$I$53</f>
        <v>-0.12999705225445798</v>
      </c>
      <c r="J19" s="29" t="str">
        <f>IF(AND(D19&gt;=1,D19&lt;=20),"Young",IF(AND(D19&gt;=21,D19&lt;=40),"MidAge",IF(AND(D19&gt;=41),"Old")))</f>
        <v>MidAge</v>
      </c>
    </row>
    <row r="20" spans="1:10" x14ac:dyDescent="0.2">
      <c r="A20" s="7">
        <v>24</v>
      </c>
      <c r="B20" s="1" t="s">
        <v>4</v>
      </c>
      <c r="C20" s="2">
        <v>79000</v>
      </c>
      <c r="D20" s="1">
        <v>35</v>
      </c>
      <c r="E20" s="1">
        <v>22</v>
      </c>
      <c r="F20" s="1">
        <v>3.8</v>
      </c>
      <c r="G20" s="29">
        <f>AVERAGE(E18:E21)</f>
        <v>21.5</v>
      </c>
      <c r="H20" s="30">
        <f>(((C20-H61)/H63)*(5-1))+1</f>
        <v>4.545454545454545</v>
      </c>
      <c r="I20" s="29">
        <f>(D20-$I$52)/$I$53</f>
        <v>0.28666016650983078</v>
      </c>
      <c r="J20" s="29" t="str">
        <f>IF(AND(D20&gt;=1,D20&lt;=20),"Young",IF(AND(D20&gt;=21,D20&lt;=40),"MidAge",IF(AND(D20&gt;=41),"Old")))</f>
        <v>MidAge</v>
      </c>
    </row>
    <row r="21" spans="1:10" x14ac:dyDescent="0.2">
      <c r="A21" s="5">
        <v>28</v>
      </c>
      <c r="B21" s="1" t="s">
        <v>3</v>
      </c>
      <c r="C21" s="2">
        <v>57000</v>
      </c>
      <c r="D21" s="1">
        <v>52</v>
      </c>
      <c r="E21" s="1">
        <v>22</v>
      </c>
      <c r="F21" s="1">
        <v>4.0999999999999996</v>
      </c>
      <c r="G21" s="29">
        <f>AVERAGE(E18:E21)</f>
        <v>21.5</v>
      </c>
      <c r="H21" s="30">
        <f>(((C21-H61)/H63)*(5-1))+1</f>
        <v>3.5454545454545454</v>
      </c>
      <c r="I21" s="29">
        <f>(D21-$I$52)/$I$53</f>
        <v>1.7032947103084124</v>
      </c>
      <c r="J21" s="29" t="str">
        <f>IF(AND(D21&gt;=1,D21&lt;=20),"Young",IF(AND(D21&gt;=21,D21&lt;=40),"MidAge",IF(AND(D21&gt;=41),"Old")))</f>
        <v>Old</v>
      </c>
    </row>
    <row r="22" spans="1:10" x14ac:dyDescent="0.2">
      <c r="A22" s="7">
        <v>47</v>
      </c>
      <c r="B22" s="1" t="s">
        <v>4</v>
      </c>
      <c r="C22" s="2">
        <v>69000</v>
      </c>
      <c r="D22" s="1">
        <v>35</v>
      </c>
      <c r="E22" s="1">
        <v>22</v>
      </c>
      <c r="F22" s="1">
        <v>2.8</v>
      </c>
      <c r="G22" s="29">
        <f>AVERAGE(E22:E25)</f>
        <v>23.25</v>
      </c>
      <c r="H22" s="30">
        <f>(((C22-H61)/H63)*(5-1))+1</f>
        <v>4.0909090909090908</v>
      </c>
      <c r="I22" s="29">
        <f>(D22-$I$52)/$I$53</f>
        <v>0.28666016650983078</v>
      </c>
      <c r="J22" s="29" t="str">
        <f>IF(AND(D22&gt;=1,D22&lt;=20),"Young",IF(AND(D22&gt;=21,D22&lt;=40),"MidAge",IF(AND(D22&gt;=41),"Old")))</f>
        <v>MidAge</v>
      </c>
    </row>
    <row r="23" spans="1:10" x14ac:dyDescent="0.2">
      <c r="A23" s="5">
        <v>20</v>
      </c>
      <c r="B23" s="1" t="s">
        <v>3</v>
      </c>
      <c r="C23" s="2">
        <v>12000</v>
      </c>
      <c r="D23" s="1">
        <v>16</v>
      </c>
      <c r="E23" s="1">
        <v>23</v>
      </c>
      <c r="F23" s="1">
        <v>2.2000000000000002</v>
      </c>
      <c r="G23" s="29">
        <f>AVERAGE(E22:E25)</f>
        <v>23.25</v>
      </c>
      <c r="H23" s="30">
        <f>(((C23-H61)/H63)*(5-1))+1</f>
        <v>1.5</v>
      </c>
      <c r="I23" s="29">
        <f>(D23-$I$52)/$I$53</f>
        <v>-1.2966372647944664</v>
      </c>
      <c r="J23" s="29" t="str">
        <f>IF(AND(D23&gt;=1,D23&lt;=20),"Young",IF(AND(D23&gt;=21,D23&lt;=40),"MidAge",IF(AND(D23&gt;=41),"Old")))</f>
        <v>Young</v>
      </c>
    </row>
    <row r="24" spans="1:10" x14ac:dyDescent="0.2">
      <c r="A24" s="7">
        <v>14</v>
      </c>
      <c r="B24" s="1" t="s">
        <v>3</v>
      </c>
      <c r="C24" s="2">
        <v>45000</v>
      </c>
      <c r="D24" s="1">
        <v>36</v>
      </c>
      <c r="E24" s="1">
        <v>24</v>
      </c>
      <c r="F24" s="1">
        <v>2.7</v>
      </c>
      <c r="G24" s="29">
        <f>AVERAGE(E22:E25)</f>
        <v>23.25</v>
      </c>
      <c r="H24" s="30">
        <f>(((C24-H61)/H63)*(5-1))+1</f>
        <v>3</v>
      </c>
      <c r="I24" s="29">
        <f>(D24-$I$52)/$I$53</f>
        <v>0.36999161026268851</v>
      </c>
      <c r="J24" s="29" t="str">
        <f>IF(AND(D24&gt;=1,D24&lt;=20),"Young",IF(AND(D24&gt;=21,D24&lt;=40),"MidAge",IF(AND(D24&gt;=41),"Old")))</f>
        <v>MidAge</v>
      </c>
    </row>
    <row r="25" spans="1:10" x14ac:dyDescent="0.2">
      <c r="A25" s="5">
        <v>44</v>
      </c>
      <c r="B25" s="1" t="s">
        <v>3</v>
      </c>
      <c r="C25" s="2">
        <v>35000</v>
      </c>
      <c r="D25" s="1">
        <v>24</v>
      </c>
      <c r="E25" s="1">
        <v>24</v>
      </c>
      <c r="F25" s="1">
        <v>1.7</v>
      </c>
      <c r="G25" s="29">
        <f>AVERAGE(E22:E25)</f>
        <v>23.25</v>
      </c>
      <c r="H25" s="30">
        <f>(((C25-H61)/H63)*(5-1))+1</f>
        <v>2.5454545454545454</v>
      </c>
      <c r="I25" s="29">
        <f>(D25-$I$52)/$I$53</f>
        <v>-0.62998571477160448</v>
      </c>
      <c r="J25" s="29" t="str">
        <f>IF(AND(D25&gt;=1,D25&lt;=20),"Young",IF(AND(D25&gt;=21,D25&lt;=40),"MidAge",IF(AND(D25&gt;=41),"Old")))</f>
        <v>MidAge</v>
      </c>
    </row>
    <row r="26" spans="1:10" x14ac:dyDescent="0.2">
      <c r="A26" s="7">
        <v>5</v>
      </c>
      <c r="B26" s="1" t="s">
        <v>3</v>
      </c>
      <c r="C26" s="2">
        <v>37000</v>
      </c>
      <c r="D26" s="1">
        <v>35</v>
      </c>
      <c r="E26" s="1">
        <v>25</v>
      </c>
      <c r="F26" s="1">
        <v>3.2</v>
      </c>
      <c r="G26" s="29">
        <f>AVERAGE(E26:E29)</f>
        <v>25.5</v>
      </c>
      <c r="H26" s="30">
        <f>(((C26-H61)/H63)*(5-1))+1</f>
        <v>2.6363636363636367</v>
      </c>
      <c r="I26" s="29">
        <f>(D26-$I$52)/$I$53</f>
        <v>0.28666016650983078</v>
      </c>
      <c r="J26" s="29" t="str">
        <f>IF(AND(D26&gt;=1,D26&lt;=20),"Young",IF(AND(D26&gt;=21,D26&lt;=40),"MidAge",IF(AND(D26&gt;=41),"Old")))</f>
        <v>MidAge</v>
      </c>
    </row>
    <row r="27" spans="1:10" x14ac:dyDescent="0.2">
      <c r="A27" s="5">
        <v>25</v>
      </c>
      <c r="B27" s="1" t="s">
        <v>3</v>
      </c>
      <c r="C27" s="2">
        <v>1000</v>
      </c>
      <c r="D27" s="1">
        <v>16</v>
      </c>
      <c r="E27" s="1">
        <v>25</v>
      </c>
      <c r="F27" s="1">
        <v>1.4</v>
      </c>
      <c r="G27" s="29">
        <f>AVERAGE(E26:E29)</f>
        <v>25.5</v>
      </c>
      <c r="H27" s="30">
        <f>(((C27-H61)/H63)*(5-1))+1</f>
        <v>1</v>
      </c>
      <c r="I27" s="29">
        <f>(D27-$I$52)/$I$53</f>
        <v>-1.2966372647944664</v>
      </c>
      <c r="J27" s="29" t="str">
        <f>IF(AND(D27&gt;=1,D27&lt;=20),"Young",IF(AND(D27&gt;=21,D27&lt;=40),"MidAge",IF(AND(D27&gt;=41),"Old")))</f>
        <v>Young</v>
      </c>
    </row>
    <row r="28" spans="1:10" x14ac:dyDescent="0.2">
      <c r="A28" s="7">
        <v>16</v>
      </c>
      <c r="B28" s="9" t="s">
        <v>3</v>
      </c>
      <c r="C28" s="10">
        <v>17000</v>
      </c>
      <c r="D28" s="9">
        <v>19</v>
      </c>
      <c r="E28" s="9">
        <v>26</v>
      </c>
      <c r="F28" s="1">
        <v>2.2000000000000002</v>
      </c>
      <c r="G28" s="29">
        <f>AVERAGE(E26:E29)</f>
        <v>25.5</v>
      </c>
      <c r="H28" s="30">
        <f>(((C28-H61)/H63)*(5-1))+1</f>
        <v>1.7272727272727273</v>
      </c>
      <c r="I28" s="29">
        <f>(D28-$I$52)/$I$53</f>
        <v>-1.0466429335358933</v>
      </c>
      <c r="J28" s="29" t="str">
        <f>IF(AND(D28&gt;=1,D28&lt;=20),"Young",IF(AND(D28&gt;=21,D28&lt;=40),"MidAge",IF(AND(D28&gt;=41),"Old")))</f>
        <v>Young</v>
      </c>
    </row>
    <row r="29" spans="1:10" x14ac:dyDescent="0.2">
      <c r="A29" s="5">
        <v>42</v>
      </c>
      <c r="B29" s="9" t="s">
        <v>3</v>
      </c>
      <c r="C29" s="10">
        <v>32000</v>
      </c>
      <c r="D29" s="9">
        <v>25</v>
      </c>
      <c r="E29" s="9">
        <v>26</v>
      </c>
      <c r="F29" s="1">
        <v>2.2000000000000002</v>
      </c>
      <c r="G29" s="29">
        <f>AVERAGE(E26:E29)</f>
        <v>25.5</v>
      </c>
      <c r="H29" s="30">
        <f>(((C29-H61)/H63)*(5-1))+1</f>
        <v>2.4090909090909092</v>
      </c>
      <c r="I29" s="29">
        <f>(D29-$I$52)/$I$53</f>
        <v>-0.54665427101874675</v>
      </c>
      <c r="J29" s="29" t="str">
        <f>IF(AND(D29&gt;=1,D29&lt;=20),"Young",IF(AND(D29&gt;=21,D29&lt;=40),"MidAge",IF(AND(D29&gt;=41),"Old")))</f>
        <v>MidAge</v>
      </c>
    </row>
    <row r="30" spans="1:10" x14ac:dyDescent="0.2">
      <c r="A30" s="7">
        <v>1</v>
      </c>
      <c r="B30" s="9" t="s">
        <v>3</v>
      </c>
      <c r="C30" s="10">
        <v>45000</v>
      </c>
      <c r="D30" s="9">
        <v>25</v>
      </c>
      <c r="E30" s="9">
        <v>27</v>
      </c>
      <c r="F30" s="1">
        <v>2.5</v>
      </c>
      <c r="G30" s="29">
        <f>AVERAGE(E30:E33)</f>
        <v>28</v>
      </c>
      <c r="H30" s="30">
        <f>(((C30-H61)/H63)*(5-1))+1</f>
        <v>3</v>
      </c>
      <c r="I30" s="29">
        <f>(D30-$I$52)/$I$53</f>
        <v>-0.54665427101874675</v>
      </c>
      <c r="J30" s="29" t="str">
        <f>IF(AND(D30&gt;=1,D30&lt;=20),"Young",IF(AND(D30&gt;=21,D30&lt;=40),"MidAge",IF(AND(D30&gt;=41),"Old")))</f>
        <v>MidAge</v>
      </c>
    </row>
    <row r="31" spans="1:10" x14ac:dyDescent="0.2">
      <c r="A31" s="5">
        <v>17</v>
      </c>
      <c r="B31" s="1" t="s">
        <v>3</v>
      </c>
      <c r="C31" s="2">
        <v>36000</v>
      </c>
      <c r="D31" s="1">
        <v>35</v>
      </c>
      <c r="E31" s="1">
        <v>28</v>
      </c>
      <c r="F31" s="1">
        <v>3.5</v>
      </c>
      <c r="G31" s="29">
        <f>AVERAGE(E30:E33)</f>
        <v>28</v>
      </c>
      <c r="H31" s="30">
        <f>(((C31-H61)/H63)*(5-1))+1</f>
        <v>2.5909090909090908</v>
      </c>
      <c r="I31" s="29">
        <f>(D31-$I$52)/$I$53</f>
        <v>0.28666016650983078</v>
      </c>
      <c r="J31" s="29" t="str">
        <f>IF(AND(D31&gt;=1,D31&lt;=20),"Young",IF(AND(D31&gt;=21,D31&lt;=40),"MidAge",IF(AND(D31&gt;=41),"Old")))</f>
        <v>MidAge</v>
      </c>
    </row>
    <row r="32" spans="1:10" x14ac:dyDescent="0.2">
      <c r="A32" s="7">
        <v>33</v>
      </c>
      <c r="B32" s="3" t="s">
        <v>3</v>
      </c>
      <c r="C32" s="4">
        <v>23000</v>
      </c>
      <c r="D32" s="3">
        <v>25</v>
      </c>
      <c r="E32" s="3">
        <v>28</v>
      </c>
      <c r="F32" s="1">
        <v>2.7</v>
      </c>
      <c r="G32" s="29">
        <f>AVERAGE(E30:E33)</f>
        <v>28</v>
      </c>
      <c r="H32" s="30">
        <f>(((C32-H61)/H63)*(5-1))+1</f>
        <v>2</v>
      </c>
      <c r="I32" s="29">
        <f>(D32-$I$52)/$I$53</f>
        <v>-0.54665427101874675</v>
      </c>
      <c r="J32" s="29" t="str">
        <f>IF(AND(D32&gt;=1,D32&lt;=20),"Young",IF(AND(D32&gt;=21,D32&lt;=40),"MidAge",IF(AND(D32&gt;=41),"Old")))</f>
        <v>MidAge</v>
      </c>
    </row>
    <row r="33" spans="1:10" x14ac:dyDescent="0.2">
      <c r="A33" s="5">
        <v>12</v>
      </c>
      <c r="B33" s="1" t="s">
        <v>4</v>
      </c>
      <c r="C33" s="2">
        <v>26000</v>
      </c>
      <c r="D33" s="1">
        <v>22</v>
      </c>
      <c r="E33" s="1">
        <v>29</v>
      </c>
      <c r="F33" s="1">
        <v>2.9</v>
      </c>
      <c r="G33" s="29">
        <f>AVERAGE(E30:E33)</f>
        <v>28</v>
      </c>
      <c r="H33" s="30">
        <f>(((C33-H61)/H63)*(5-1))+1</f>
        <v>2.1363636363636367</v>
      </c>
      <c r="I33" s="29">
        <f>(D33-$I$52)/$I$53</f>
        <v>-0.79664860227731993</v>
      </c>
      <c r="J33" s="29" t="str">
        <f>IF(AND(D33&gt;=1,D33&lt;=20),"Young",IF(AND(D33&gt;=21,D33&lt;=40),"MidAge",IF(AND(D33&gt;=41),"Old")))</f>
        <v>MidAge</v>
      </c>
    </row>
    <row r="34" spans="1:10" x14ac:dyDescent="0.2">
      <c r="A34" s="7">
        <v>23</v>
      </c>
      <c r="B34" s="1" t="s">
        <v>4</v>
      </c>
      <c r="C34" s="2">
        <v>2000</v>
      </c>
      <c r="D34" s="1">
        <v>15</v>
      </c>
      <c r="E34" s="1">
        <v>30</v>
      </c>
      <c r="F34" s="1">
        <v>2.5</v>
      </c>
      <c r="G34" s="29">
        <f>AVERAGE(E34:E37)</f>
        <v>30.75</v>
      </c>
      <c r="H34" s="30">
        <f>(((C34-H61)/H63)*(5-1))+1</f>
        <v>1.0454545454545454</v>
      </c>
      <c r="I34" s="29">
        <f>(D34-$I$52)/$I$53</f>
        <v>-1.3799687085473242</v>
      </c>
      <c r="J34" s="29" t="str">
        <f>IF(AND(D34&gt;=1,D34&lt;=20),"Young",IF(AND(D34&gt;=21,D34&lt;=40),"MidAge",IF(AND(D34&gt;=41),"Old")))</f>
        <v>Young</v>
      </c>
    </row>
    <row r="35" spans="1:10" x14ac:dyDescent="0.2">
      <c r="A35" s="5">
        <v>45</v>
      </c>
      <c r="B35" s="1" t="s">
        <v>3</v>
      </c>
      <c r="C35" s="2">
        <v>56000</v>
      </c>
      <c r="D35" s="1">
        <v>38</v>
      </c>
      <c r="E35" s="1">
        <v>30</v>
      </c>
      <c r="F35" s="1">
        <v>3.5</v>
      </c>
      <c r="G35" s="29">
        <f>AVERAGE(E34:E37)</f>
        <v>30.75</v>
      </c>
      <c r="H35" s="30">
        <f>(((C35-H61)/H63)*(5-1))+1</f>
        <v>3.5</v>
      </c>
      <c r="I35" s="29">
        <f>(D35-$I$52)/$I$53</f>
        <v>0.53665449776840402</v>
      </c>
      <c r="J35" s="29" t="str">
        <f>IF(AND(D35&gt;=1,D35&lt;=20),"Young",IF(AND(D35&gt;=21,D35&lt;=40),"MidAge",IF(AND(D35&gt;=41),"Old")))</f>
        <v>MidAge</v>
      </c>
    </row>
    <row r="36" spans="1:10" x14ac:dyDescent="0.2">
      <c r="A36" s="7">
        <v>8</v>
      </c>
      <c r="B36" s="1" t="s">
        <v>3</v>
      </c>
      <c r="C36" s="2">
        <v>74000</v>
      </c>
      <c r="D36" s="1">
        <v>25</v>
      </c>
      <c r="E36" s="1">
        <v>31</v>
      </c>
      <c r="F36" s="1">
        <v>2.4</v>
      </c>
      <c r="G36" s="31">
        <f>AVERAGE(E34:E37)</f>
        <v>30.75</v>
      </c>
      <c r="H36" s="30">
        <f>(((C36-H61)/H63)*(5-1))+1</f>
        <v>4.3181818181818183</v>
      </c>
      <c r="I36" s="29">
        <f>(D36-$I$52)/$I$53</f>
        <v>-0.54665427101874675</v>
      </c>
      <c r="J36" s="29" t="str">
        <f>IF(AND(D36&gt;=1,D36&lt;=20),"Young",IF(AND(D36&gt;=21,D36&lt;=40),"MidAge",IF(AND(D36&gt;=41),"Old")))</f>
        <v>MidAge</v>
      </c>
    </row>
    <row r="37" spans="1:10" x14ac:dyDescent="0.2">
      <c r="A37" s="5">
        <v>27</v>
      </c>
      <c r="B37" s="1" t="s">
        <v>4</v>
      </c>
      <c r="C37" s="2">
        <v>62000</v>
      </c>
      <c r="D37" s="1">
        <v>47</v>
      </c>
      <c r="E37" s="1">
        <v>32</v>
      </c>
      <c r="F37" s="1">
        <v>3.6</v>
      </c>
      <c r="G37" s="29">
        <f>AVERAGE(E34:E37)</f>
        <v>30.75</v>
      </c>
      <c r="H37" s="30">
        <f>(((C37-H61)/H63)*(5-1))+1</f>
        <v>3.7727272727272729</v>
      </c>
      <c r="I37" s="29">
        <f>(D37-$I$52)/$I$53</f>
        <v>1.2866374915441237</v>
      </c>
      <c r="J37" s="29" t="str">
        <f>IF(AND(D37&gt;=1,D37&lt;=20),"Young",IF(AND(D37&gt;=21,D37&lt;=40),"MidAge",IF(AND(D37&gt;=41),"Old")))</f>
        <v>Old</v>
      </c>
    </row>
    <row r="38" spans="1:10" x14ac:dyDescent="0.2">
      <c r="A38" s="7">
        <v>40</v>
      </c>
      <c r="B38" s="1" t="s">
        <v>3</v>
      </c>
      <c r="C38" s="2">
        <v>17000</v>
      </c>
      <c r="D38" s="1">
        <v>19</v>
      </c>
      <c r="E38" s="1">
        <v>32</v>
      </c>
      <c r="F38" s="1">
        <v>1.8</v>
      </c>
      <c r="G38" s="29">
        <f>AVERAGE(E38:E41)</f>
        <v>33</v>
      </c>
      <c r="H38" s="30">
        <f>(((C38-H61)/H63)*(5-1))+1</f>
        <v>1.7272727272727273</v>
      </c>
      <c r="I38" s="29">
        <f>(D38-$I$52)/$I$53</f>
        <v>-1.0466429335358933</v>
      </c>
      <c r="J38" s="29" t="str">
        <f>IF(AND(D38&gt;=1,D38&lt;=20),"Young",IF(AND(D38&gt;=21,D38&lt;=40),"MidAge",IF(AND(D38&gt;=41),"Old")))</f>
        <v>Young</v>
      </c>
    </row>
    <row r="39" spans="1:10" x14ac:dyDescent="0.2">
      <c r="A39" s="5">
        <v>6</v>
      </c>
      <c r="B39" s="1" t="s">
        <v>3</v>
      </c>
      <c r="C39" s="2">
        <v>18000</v>
      </c>
      <c r="D39" s="1">
        <v>20</v>
      </c>
      <c r="E39" s="1">
        <v>33</v>
      </c>
      <c r="F39" s="1">
        <v>1.7</v>
      </c>
      <c r="G39" s="31">
        <f>AVERAGE(E38:E41)</f>
        <v>33</v>
      </c>
      <c r="H39" s="30">
        <f>(((C39-H61)/H63)*(5-1))+1</f>
        <v>1.7727272727272727</v>
      </c>
      <c r="I39" s="29">
        <f>(D39-$I$52)/$I$53</f>
        <v>-0.96331148978303549</v>
      </c>
      <c r="J39" s="29" t="str">
        <f>IF(AND(D39&gt;=1,D39&lt;=20),"Young",IF(AND(D39&gt;=21,D39&lt;=40),"MidAge",IF(AND(D39&gt;=41),"Old")))</f>
        <v>Young</v>
      </c>
    </row>
    <row r="40" spans="1:10" x14ac:dyDescent="0.2">
      <c r="A40" s="7">
        <v>50</v>
      </c>
      <c r="B40" s="1" t="s">
        <v>3</v>
      </c>
      <c r="C40" s="2">
        <v>24000</v>
      </c>
      <c r="D40" s="1">
        <v>20</v>
      </c>
      <c r="E40" s="1">
        <v>33</v>
      </c>
      <c r="F40" s="1">
        <v>4.7</v>
      </c>
      <c r="G40" s="29">
        <f>AVERAGE(E38:E41)</f>
        <v>33</v>
      </c>
      <c r="H40" s="30">
        <f>(((C40-H61)/H63)*(5-1))+1</f>
        <v>2.0454545454545454</v>
      </c>
      <c r="I40" s="29">
        <f>(D40-$I$52)/$I$53</f>
        <v>-0.96331148978303549</v>
      </c>
      <c r="J40" s="29" t="str">
        <f>IF(AND(D40&gt;=1,D40&lt;=20),"Young",IF(AND(D40&gt;=21,D40&lt;=40),"MidAge",IF(AND(D40&gt;=41),"Old")))</f>
        <v>Young</v>
      </c>
    </row>
    <row r="41" spans="1:10" x14ac:dyDescent="0.2">
      <c r="A41" s="5">
        <v>36</v>
      </c>
      <c r="B41" s="1" t="s">
        <v>4</v>
      </c>
      <c r="C41" s="2">
        <v>29000</v>
      </c>
      <c r="D41" s="1">
        <v>21</v>
      </c>
      <c r="E41" s="1">
        <v>34</v>
      </c>
      <c r="F41" s="1">
        <v>2.2999999999999998</v>
      </c>
      <c r="G41" s="29">
        <f>AVERAGE(E38:E41)</f>
        <v>33</v>
      </c>
      <c r="H41" s="36">
        <f>(((C41-H61)/H63)*(5-1))+1</f>
        <v>2.2727272727272725</v>
      </c>
      <c r="I41" s="29">
        <f>(D41-$I$52)/$I$53</f>
        <v>-0.87998004603017776</v>
      </c>
      <c r="J41" s="29" t="str">
        <f>IF(AND(D41&gt;=1,D41&lt;=20),"Young",IF(AND(D41&gt;=21,D41&lt;=40),"MidAge",IF(AND(D41&gt;=41),"Old")))</f>
        <v>MidAge</v>
      </c>
    </row>
    <row r="42" spans="1:10" x14ac:dyDescent="0.2">
      <c r="A42" s="7">
        <v>15</v>
      </c>
      <c r="B42" s="3" t="s">
        <v>3</v>
      </c>
      <c r="C42" s="4">
        <v>68000</v>
      </c>
      <c r="D42" s="3">
        <v>30</v>
      </c>
      <c r="E42" s="3">
        <v>36</v>
      </c>
      <c r="F42" s="3">
        <v>2.7</v>
      </c>
      <c r="G42" s="29">
        <f>AVERAGE(E42:E45)</f>
        <v>38</v>
      </c>
      <c r="H42" s="30">
        <f>(((C42-H61)/H63)*(5-1))+1</f>
        <v>4.045454545454545</v>
      </c>
      <c r="I42" s="29">
        <f>(D42-$I$52)/$I$53</f>
        <v>-0.12999705225445798</v>
      </c>
      <c r="J42" s="29" t="str">
        <f>IF(AND(D42&gt;=1,D42&lt;=20),"Young",IF(AND(D42&gt;=21,D42&lt;=40),"MidAge",IF(AND(D42&gt;=41),"Old")))</f>
        <v>MidAge</v>
      </c>
    </row>
    <row r="43" spans="1:10" x14ac:dyDescent="0.2">
      <c r="A43" s="7">
        <v>29</v>
      </c>
      <c r="B43" s="1" t="s">
        <v>4</v>
      </c>
      <c r="C43" s="2">
        <v>15000</v>
      </c>
      <c r="D43" s="1">
        <v>18</v>
      </c>
      <c r="E43" s="1">
        <v>37</v>
      </c>
      <c r="F43" s="1">
        <v>2.1</v>
      </c>
      <c r="G43" s="29">
        <f>AVERAGE(E42:E45)</f>
        <v>38</v>
      </c>
      <c r="H43" s="30">
        <f>(((C43-H61)/H63)*(5-1))+1</f>
        <v>1.6363636363636362</v>
      </c>
      <c r="I43" s="29">
        <f>(D43-$I$52)/$I$53</f>
        <v>-1.1299743772887509</v>
      </c>
      <c r="J43" s="29" t="str">
        <f>IF(AND(D43&gt;=1,D43&lt;=20),"Young",IF(AND(D43&gt;=21,D43&lt;=40),"MidAge",IF(AND(D43&gt;=41),"Old")))</f>
        <v>Young</v>
      </c>
    </row>
    <row r="44" spans="1:10" x14ac:dyDescent="0.2">
      <c r="A44" s="7">
        <v>18</v>
      </c>
      <c r="B44" s="1" t="s">
        <v>4</v>
      </c>
      <c r="C44" s="2">
        <v>6000</v>
      </c>
      <c r="D44" s="1">
        <v>16</v>
      </c>
      <c r="E44" s="1">
        <v>39</v>
      </c>
      <c r="F44" s="1">
        <v>1.8</v>
      </c>
      <c r="G44" s="29">
        <f>AVERAGE(E42:E45)</f>
        <v>38</v>
      </c>
      <c r="H44" s="30">
        <f>(((C44-H61)/H63)*(5-1))+1</f>
        <v>1.2272727272727273</v>
      </c>
      <c r="I44" s="29">
        <f>(D44-$I$52)/$I$53</f>
        <v>-1.2966372647944664</v>
      </c>
      <c r="J44" s="29" t="str">
        <f>IF(AND(D44&gt;=1,D44&lt;=20),"Young",IF(AND(D44&gt;=21,D44&lt;=40),"MidAge",IF(AND(D44&gt;=41),"Old")))</f>
        <v>Young</v>
      </c>
    </row>
    <row r="45" spans="1:10" x14ac:dyDescent="0.2">
      <c r="A45" s="5">
        <v>26</v>
      </c>
      <c r="B45" s="1" t="s">
        <v>4</v>
      </c>
      <c r="C45" s="2">
        <v>56000</v>
      </c>
      <c r="D45" s="1">
        <v>35</v>
      </c>
      <c r="E45" s="1">
        <v>40</v>
      </c>
      <c r="F45" s="1">
        <v>2.6</v>
      </c>
      <c r="G45" s="29">
        <f>AVERAGE(E42:E45)</f>
        <v>38</v>
      </c>
      <c r="H45" s="30">
        <f>(((C45-H61)/H63)*(5-1))+1</f>
        <v>3.5</v>
      </c>
      <c r="I45" s="29">
        <f>(D45-$I$52)/$I$53</f>
        <v>0.28666016650983078</v>
      </c>
      <c r="J45" s="29" t="str">
        <f>IF(AND(D45&gt;=1,D45&lt;=20),"Young",IF(AND(D45&gt;=21,D45&lt;=40),"MidAge",IF(AND(D45&gt;=41),"Old")))</f>
        <v>MidAge</v>
      </c>
    </row>
    <row r="46" spans="1:10" x14ac:dyDescent="0.2">
      <c r="A46" s="7">
        <v>19</v>
      </c>
      <c r="B46" s="1" t="s">
        <v>4</v>
      </c>
      <c r="C46" s="2">
        <v>24000</v>
      </c>
      <c r="D46" s="1">
        <v>25</v>
      </c>
      <c r="E46" s="1">
        <v>41</v>
      </c>
      <c r="F46" s="1">
        <v>3.1</v>
      </c>
      <c r="G46" s="29">
        <f>AVERAGE(E46:E49)</f>
        <v>42</v>
      </c>
      <c r="H46" s="30">
        <f>(((C46-H61)/H63)*(5-1))+1</f>
        <v>2.0454545454545454</v>
      </c>
      <c r="I46" s="29">
        <f>(D46-$I$52)/$I$53</f>
        <v>-0.54665427101874675</v>
      </c>
      <c r="J46" s="29" t="str">
        <f>IF(AND(D46&gt;=1,D46&lt;=20),"Young",IF(AND(D46&gt;=21,D46&lt;=40),"MidAge",IF(AND(D46&gt;=41),"Old")))</f>
        <v>MidAge</v>
      </c>
    </row>
    <row r="47" spans="1:10" x14ac:dyDescent="0.2">
      <c r="A47" s="7">
        <v>3</v>
      </c>
      <c r="B47" s="1" t="s">
        <v>4</v>
      </c>
      <c r="C47" s="2">
        <v>32000</v>
      </c>
      <c r="D47" s="1">
        <v>20</v>
      </c>
      <c r="E47" s="1">
        <v>42</v>
      </c>
      <c r="F47" s="1">
        <v>1.6</v>
      </c>
      <c r="G47" s="29">
        <f>AVERAGE(E46:E49)</f>
        <v>42</v>
      </c>
      <c r="H47" s="30">
        <f>(((C47-H61)/H63)*(5-1))+1</f>
        <v>2.4090909090909092</v>
      </c>
      <c r="I47" s="29">
        <f>(D47-$I$52)/$I$53</f>
        <v>-0.96331148978303549</v>
      </c>
      <c r="J47" s="29" t="str">
        <f>IF(AND(D47&gt;=1,D47&lt;=20),"Young",IF(AND(D47&gt;=21,D47&lt;=40),"MidAge",IF(AND(D47&gt;=41),"Old")))</f>
        <v>Young</v>
      </c>
    </row>
    <row r="48" spans="1:10" x14ac:dyDescent="0.2">
      <c r="A48" s="5">
        <v>49</v>
      </c>
      <c r="B48" s="1" t="s">
        <v>3</v>
      </c>
      <c r="C48" s="2">
        <v>31000</v>
      </c>
      <c r="D48" s="1">
        <v>25</v>
      </c>
      <c r="E48" s="1">
        <v>42</v>
      </c>
      <c r="F48" s="1">
        <v>3.4</v>
      </c>
      <c r="G48" s="29">
        <f>AVERAGE(E46:E49)</f>
        <v>42</v>
      </c>
      <c r="H48" s="30">
        <f>(((C48-H61)/H63)*(5-1))+1</f>
        <v>2.3636363636363633</v>
      </c>
      <c r="I48" s="29">
        <f>(D48-$I$52)/$I$53</f>
        <v>-0.54665427101874675</v>
      </c>
      <c r="J48" s="29" t="str">
        <f>IF(AND(D48&gt;=1,D48&lt;=20),"Young",IF(AND(D48&gt;=21,D48&lt;=40),"MidAge",IF(AND(D48&gt;=41),"Old")))</f>
        <v>MidAge</v>
      </c>
    </row>
    <row r="49" spans="1:10" x14ac:dyDescent="0.2">
      <c r="A49" s="7">
        <v>35</v>
      </c>
      <c r="B49" s="9" t="s">
        <v>3</v>
      </c>
      <c r="C49" s="10">
        <v>74000</v>
      </c>
      <c r="D49" s="9">
        <v>29</v>
      </c>
      <c r="E49" s="9">
        <v>43</v>
      </c>
      <c r="F49" s="1">
        <v>4.5999999999999996</v>
      </c>
      <c r="G49" s="29">
        <f>AVERAGE(E46:E49)</f>
        <v>42</v>
      </c>
      <c r="H49" s="30">
        <f>(((C49-H61)/H63)*(5-1))+1</f>
        <v>4.3181818181818183</v>
      </c>
      <c r="I49" s="29">
        <f>(D49-$I$52)/$I$53</f>
        <v>-0.21332849600731574</v>
      </c>
      <c r="J49" s="29" t="str">
        <f>IF(AND(D49&gt;=1,D49&lt;=20),"Young",IF(AND(D49&gt;=21,D49&lt;=40),"MidAge",IF(AND(D49&gt;=41),"Old")))</f>
        <v>MidAge</v>
      </c>
    </row>
    <row r="50" spans="1:10" x14ac:dyDescent="0.2">
      <c r="A50" s="5">
        <v>11</v>
      </c>
      <c r="B50" s="1" t="s">
        <v>4</v>
      </c>
      <c r="C50" s="2">
        <v>41000</v>
      </c>
      <c r="D50" s="1">
        <v>22</v>
      </c>
      <c r="E50" s="1">
        <v>48</v>
      </c>
      <c r="F50" s="1">
        <v>2.2999999999999998</v>
      </c>
      <c r="G50" s="29">
        <f>AVERAGE(E50:E51)</f>
        <v>48</v>
      </c>
      <c r="H50" s="30">
        <f>(((C50-H61)/H63)*(5-1))+1</f>
        <v>2.8181818181818183</v>
      </c>
      <c r="I50" s="29">
        <f>(D50-$I$52)/$I$53</f>
        <v>-0.79664860227731993</v>
      </c>
      <c r="J50" s="29" t="str">
        <f>IF(AND(D50&gt;=1,D50&lt;=20),"Young",IF(AND(D50&gt;=21,D50&lt;=40),"MidAge",IF(AND(D50&gt;=41),"Old")))</f>
        <v>MidAge</v>
      </c>
    </row>
    <row r="51" spans="1:10" ht="13.5" thickBot="1" x14ac:dyDescent="0.25">
      <c r="A51" s="20">
        <v>43</v>
      </c>
      <c r="B51" s="21" t="s">
        <v>4</v>
      </c>
      <c r="C51" s="22">
        <v>49000</v>
      </c>
      <c r="D51" s="21">
        <v>28</v>
      </c>
      <c r="E51" s="21">
        <v>48</v>
      </c>
      <c r="F51" s="21">
        <v>3.3</v>
      </c>
      <c r="G51" s="29">
        <f>AVERAGE(E50:E51)</f>
        <v>48</v>
      </c>
      <c r="H51" s="30">
        <f>(((C51-H61)/H63)*(5-1))+1</f>
        <v>3.1818181818181817</v>
      </c>
      <c r="I51" s="29">
        <f>(D51-$I$52)/$I$53</f>
        <v>-0.29665993976017346</v>
      </c>
      <c r="J51" s="29" t="str">
        <f>IF(AND(D51&gt;=1,D51&lt;=20),"Young",IF(AND(D51&gt;=21,D51&lt;=40),"MidAge",IF(AND(D51&gt;=41),"Old")))</f>
        <v>MidAge</v>
      </c>
    </row>
    <row r="52" spans="1:10" ht="13.5" thickTop="1" x14ac:dyDescent="0.2">
      <c r="H52" s="32" t="s">
        <v>22</v>
      </c>
      <c r="I52">
        <f>AVERAGE(D2:D51)</f>
        <v>31.56</v>
      </c>
    </row>
    <row r="53" spans="1:10" x14ac:dyDescent="0.2">
      <c r="H53" s="32" t="s">
        <v>23</v>
      </c>
      <c r="I53">
        <f>STDEV(D2:D51)</f>
        <v>12.000272105758473</v>
      </c>
    </row>
    <row r="61" spans="1:10" x14ac:dyDescent="0.2">
      <c r="G61" s="32" t="s">
        <v>19</v>
      </c>
      <c r="H61" s="27">
        <f>MIN(C2:C51)</f>
        <v>1000</v>
      </c>
    </row>
    <row r="62" spans="1:10" x14ac:dyDescent="0.2">
      <c r="G62" s="32" t="s">
        <v>20</v>
      </c>
      <c r="H62" s="27">
        <f>MAX(C2:C51)</f>
        <v>89000</v>
      </c>
    </row>
    <row r="63" spans="1:10" x14ac:dyDescent="0.2">
      <c r="G63" s="32" t="s">
        <v>21</v>
      </c>
      <c r="H63" s="28">
        <f>H62-H61</f>
        <v>88000</v>
      </c>
    </row>
  </sheetData>
  <sortState xmlns:xlrd2="http://schemas.microsoft.com/office/spreadsheetml/2017/richdata2" ref="A2:J54">
    <sortCondition ref="E1:E54"/>
  </sortState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2"/>
  <sheetViews>
    <sheetView workbookViewId="0">
      <selection activeCell="X48" sqref="X48"/>
    </sheetView>
  </sheetViews>
  <sheetFormatPr defaultRowHeight="12.75" x14ac:dyDescent="0.2"/>
  <cols>
    <col min="6" max="7" width="13" customWidth="1"/>
    <col min="8" max="8" width="11.28515625" customWidth="1"/>
  </cols>
  <sheetData>
    <row r="1" spans="1:23" ht="13.5" thickBot="1" x14ac:dyDescent="0.25">
      <c r="A1" s="13" t="s">
        <v>2</v>
      </c>
      <c r="B1" s="14" t="s">
        <v>0</v>
      </c>
      <c r="C1" s="14" t="s">
        <v>10</v>
      </c>
      <c r="D1" s="14" t="s">
        <v>1</v>
      </c>
      <c r="E1" s="14" t="s">
        <v>5</v>
      </c>
      <c r="F1" s="14" t="s">
        <v>11</v>
      </c>
      <c r="G1" s="16" t="s">
        <v>12</v>
      </c>
      <c r="H1" s="15" t="s">
        <v>6</v>
      </c>
      <c r="M1" s="13" t="s">
        <v>2</v>
      </c>
      <c r="N1" s="14" t="s">
        <v>0</v>
      </c>
      <c r="O1" s="14" t="s">
        <v>10</v>
      </c>
      <c r="P1" s="14" t="s">
        <v>1</v>
      </c>
      <c r="Q1" s="14" t="s">
        <v>5</v>
      </c>
      <c r="R1" s="14" t="s">
        <v>11</v>
      </c>
      <c r="S1" s="16" t="s">
        <v>12</v>
      </c>
      <c r="T1" s="15" t="s">
        <v>6</v>
      </c>
    </row>
    <row r="2" spans="1:23" ht="13.5" thickTop="1" x14ac:dyDescent="0.2">
      <c r="A2" s="7">
        <v>1</v>
      </c>
      <c r="B2" s="3" t="s">
        <v>3</v>
      </c>
      <c r="C2" s="4">
        <v>45000</v>
      </c>
      <c r="D2" s="3">
        <v>25</v>
      </c>
      <c r="E2" s="3">
        <v>27</v>
      </c>
      <c r="F2" s="12">
        <v>2.5</v>
      </c>
      <c r="G2" s="17" t="s">
        <v>13</v>
      </c>
      <c r="H2" s="8" t="s">
        <v>7</v>
      </c>
      <c r="M2" s="7">
        <v>1</v>
      </c>
      <c r="N2" s="33">
        <f>IF(B2="M", 0, 1)</f>
        <v>0</v>
      </c>
      <c r="O2" s="4">
        <v>45000</v>
      </c>
      <c r="P2" s="3">
        <v>25</v>
      </c>
      <c r="Q2" s="3">
        <v>27</v>
      </c>
      <c r="R2" s="12">
        <v>2.5</v>
      </c>
      <c r="S2" s="34">
        <f>IF(G2="Yes", 0, 1)</f>
        <v>0</v>
      </c>
      <c r="T2" s="8">
        <f>IF(H2="Action", 1, IF(H2="Drama", 2, IF(H2="Comedy", 3, )))</f>
        <v>1</v>
      </c>
      <c r="V2" s="32" t="s">
        <v>24</v>
      </c>
      <c r="W2">
        <v>0</v>
      </c>
    </row>
    <row r="3" spans="1:23" x14ac:dyDescent="0.2">
      <c r="A3" s="5">
        <v>2</v>
      </c>
      <c r="B3" s="1" t="s">
        <v>4</v>
      </c>
      <c r="C3" s="2">
        <v>54000</v>
      </c>
      <c r="D3" s="1">
        <v>33</v>
      </c>
      <c r="E3" s="1">
        <v>12</v>
      </c>
      <c r="F3" s="1">
        <v>3.4</v>
      </c>
      <c r="G3" s="18" t="s">
        <v>14</v>
      </c>
      <c r="H3" s="6" t="s">
        <v>9</v>
      </c>
      <c r="M3" s="5">
        <v>2</v>
      </c>
      <c r="N3" s="33">
        <f t="shared" ref="N3:N51" si="0">IF(B3="M", 0, 1)</f>
        <v>1</v>
      </c>
      <c r="O3" s="2">
        <v>54000</v>
      </c>
      <c r="P3" s="1">
        <v>33</v>
      </c>
      <c r="Q3" s="1">
        <v>12</v>
      </c>
      <c r="R3" s="1">
        <v>3.4</v>
      </c>
      <c r="S3" s="34">
        <f t="shared" ref="S3:S51" si="1">IF(G3="Yes", 0, 1)</f>
        <v>1</v>
      </c>
      <c r="T3" s="8">
        <f t="shared" ref="T3:T51" si="2">IF(H3="Action", 1, IF(H3="Drama", 2, IF(H3="Comedy", 3, )))</f>
        <v>2</v>
      </c>
      <c r="V3" s="32" t="s">
        <v>25</v>
      </c>
      <c r="W3">
        <v>1</v>
      </c>
    </row>
    <row r="4" spans="1:23" x14ac:dyDescent="0.2">
      <c r="A4" s="7">
        <v>3</v>
      </c>
      <c r="B4" s="1" t="s">
        <v>4</v>
      </c>
      <c r="C4" s="2">
        <v>32000</v>
      </c>
      <c r="D4" s="1">
        <v>20</v>
      </c>
      <c r="E4" s="1">
        <v>42</v>
      </c>
      <c r="F4" s="1">
        <v>1.6</v>
      </c>
      <c r="G4" s="18" t="s">
        <v>14</v>
      </c>
      <c r="H4" s="6" t="s">
        <v>8</v>
      </c>
      <c r="M4" s="7">
        <v>3</v>
      </c>
      <c r="N4" s="33">
        <f t="shared" si="0"/>
        <v>1</v>
      </c>
      <c r="O4" s="2">
        <v>32000</v>
      </c>
      <c r="P4" s="1">
        <v>20</v>
      </c>
      <c r="Q4" s="1">
        <v>42</v>
      </c>
      <c r="R4" s="1">
        <v>1.6</v>
      </c>
      <c r="S4" s="34">
        <f t="shared" si="1"/>
        <v>1</v>
      </c>
      <c r="T4" s="8">
        <f t="shared" si="2"/>
        <v>3</v>
      </c>
      <c r="V4" s="35"/>
    </row>
    <row r="5" spans="1:23" x14ac:dyDescent="0.2">
      <c r="A5" s="5">
        <v>4</v>
      </c>
      <c r="B5" s="1" t="s">
        <v>4</v>
      </c>
      <c r="C5" s="2">
        <v>59000</v>
      </c>
      <c r="D5" s="1">
        <v>70</v>
      </c>
      <c r="E5" s="1">
        <v>16</v>
      </c>
      <c r="F5" s="1">
        <v>4.2</v>
      </c>
      <c r="G5" s="18" t="s">
        <v>13</v>
      </c>
      <c r="H5" s="6" t="s">
        <v>9</v>
      </c>
      <c r="M5" s="5">
        <v>4</v>
      </c>
      <c r="N5" s="33">
        <f t="shared" si="0"/>
        <v>1</v>
      </c>
      <c r="O5" s="2">
        <v>59000</v>
      </c>
      <c r="P5" s="1">
        <v>70</v>
      </c>
      <c r="Q5" s="1">
        <v>16</v>
      </c>
      <c r="R5" s="1">
        <v>4.2</v>
      </c>
      <c r="S5" s="34">
        <f t="shared" si="1"/>
        <v>0</v>
      </c>
      <c r="T5" s="8">
        <f t="shared" si="2"/>
        <v>2</v>
      </c>
      <c r="V5" s="32" t="s">
        <v>26</v>
      </c>
      <c r="W5">
        <v>0</v>
      </c>
    </row>
    <row r="6" spans="1:23" x14ac:dyDescent="0.2">
      <c r="A6" s="7">
        <v>5</v>
      </c>
      <c r="B6" s="1" t="s">
        <v>3</v>
      </c>
      <c r="C6" s="2">
        <v>37000</v>
      </c>
      <c r="D6" s="1">
        <v>35</v>
      </c>
      <c r="E6" s="1">
        <v>25</v>
      </c>
      <c r="F6" s="1">
        <v>3.2</v>
      </c>
      <c r="G6" s="18" t="s">
        <v>13</v>
      </c>
      <c r="H6" s="6" t="s">
        <v>7</v>
      </c>
      <c r="M6" s="7">
        <v>5</v>
      </c>
      <c r="N6" s="33">
        <f t="shared" si="0"/>
        <v>0</v>
      </c>
      <c r="O6" s="2">
        <v>37000</v>
      </c>
      <c r="P6" s="1">
        <v>35</v>
      </c>
      <c r="Q6" s="1">
        <v>25</v>
      </c>
      <c r="R6" s="1">
        <v>3.2</v>
      </c>
      <c r="S6" s="34">
        <f t="shared" si="1"/>
        <v>0</v>
      </c>
      <c r="T6" s="8">
        <f t="shared" si="2"/>
        <v>1</v>
      </c>
      <c r="V6" s="32" t="s">
        <v>27</v>
      </c>
      <c r="W6">
        <v>1</v>
      </c>
    </row>
    <row r="7" spans="1:23" x14ac:dyDescent="0.2">
      <c r="A7" s="5">
        <v>6</v>
      </c>
      <c r="B7" s="1" t="s">
        <v>3</v>
      </c>
      <c r="C7" s="2">
        <v>18000</v>
      </c>
      <c r="D7" s="1">
        <v>20</v>
      </c>
      <c r="E7" s="1">
        <v>33</v>
      </c>
      <c r="F7" s="1">
        <v>1.7</v>
      </c>
      <c r="G7" s="18" t="s">
        <v>14</v>
      </c>
      <c r="H7" s="6" t="s">
        <v>7</v>
      </c>
      <c r="M7" s="5">
        <v>6</v>
      </c>
      <c r="N7" s="33">
        <f t="shared" si="0"/>
        <v>0</v>
      </c>
      <c r="O7" s="2">
        <v>18000</v>
      </c>
      <c r="P7" s="1">
        <v>20</v>
      </c>
      <c r="Q7" s="1">
        <v>33</v>
      </c>
      <c r="R7" s="1">
        <v>1.7</v>
      </c>
      <c r="S7" s="34">
        <f t="shared" si="1"/>
        <v>1</v>
      </c>
      <c r="T7" s="8">
        <f t="shared" si="2"/>
        <v>1</v>
      </c>
    </row>
    <row r="8" spans="1:23" x14ac:dyDescent="0.2">
      <c r="A8" s="7">
        <v>7</v>
      </c>
      <c r="B8" s="1" t="s">
        <v>4</v>
      </c>
      <c r="C8" s="2">
        <v>29000</v>
      </c>
      <c r="D8" s="1">
        <v>45</v>
      </c>
      <c r="E8" s="1">
        <v>19</v>
      </c>
      <c r="F8" s="1">
        <v>3.8</v>
      </c>
      <c r="G8" s="18" t="s">
        <v>14</v>
      </c>
      <c r="H8" s="6" t="s">
        <v>9</v>
      </c>
      <c r="M8" s="7">
        <v>7</v>
      </c>
      <c r="N8" s="33">
        <f t="shared" si="0"/>
        <v>1</v>
      </c>
      <c r="O8" s="2">
        <v>29000</v>
      </c>
      <c r="P8" s="1">
        <v>45</v>
      </c>
      <c r="Q8" s="1">
        <v>19</v>
      </c>
      <c r="R8" s="1">
        <v>3.8</v>
      </c>
      <c r="S8" s="34">
        <f t="shared" si="1"/>
        <v>1</v>
      </c>
      <c r="T8" s="8">
        <f t="shared" si="2"/>
        <v>2</v>
      </c>
      <c r="V8" s="32" t="s">
        <v>28</v>
      </c>
      <c r="W8">
        <v>1</v>
      </c>
    </row>
    <row r="9" spans="1:23" x14ac:dyDescent="0.2">
      <c r="A9" s="5">
        <v>8</v>
      </c>
      <c r="B9" s="1" t="s">
        <v>3</v>
      </c>
      <c r="C9" s="2">
        <v>74000</v>
      </c>
      <c r="D9" s="1">
        <v>25</v>
      </c>
      <c r="E9" s="1">
        <v>31</v>
      </c>
      <c r="F9" s="1">
        <v>2.4</v>
      </c>
      <c r="G9" s="18" t="s">
        <v>13</v>
      </c>
      <c r="H9" s="6" t="s">
        <v>7</v>
      </c>
      <c r="M9" s="5">
        <v>8</v>
      </c>
      <c r="N9" s="33">
        <f t="shared" si="0"/>
        <v>0</v>
      </c>
      <c r="O9" s="2">
        <v>74000</v>
      </c>
      <c r="P9" s="1">
        <v>25</v>
      </c>
      <c r="Q9" s="1">
        <v>31</v>
      </c>
      <c r="R9" s="1">
        <v>2.4</v>
      </c>
      <c r="S9" s="34">
        <f t="shared" si="1"/>
        <v>0</v>
      </c>
      <c r="T9" s="8">
        <f t="shared" si="2"/>
        <v>1</v>
      </c>
      <c r="V9" s="32" t="s">
        <v>29</v>
      </c>
      <c r="W9">
        <v>2</v>
      </c>
    </row>
    <row r="10" spans="1:23" x14ac:dyDescent="0.2">
      <c r="A10" s="7">
        <v>9</v>
      </c>
      <c r="B10" s="1" t="s">
        <v>3</v>
      </c>
      <c r="C10" s="2">
        <v>38000</v>
      </c>
      <c r="D10" s="1">
        <v>21</v>
      </c>
      <c r="E10" s="1">
        <v>18</v>
      </c>
      <c r="F10" s="1">
        <v>2.1</v>
      </c>
      <c r="G10" s="18" t="s">
        <v>14</v>
      </c>
      <c r="H10" s="6" t="s">
        <v>8</v>
      </c>
      <c r="M10" s="7">
        <v>9</v>
      </c>
      <c r="N10" s="33">
        <f t="shared" si="0"/>
        <v>0</v>
      </c>
      <c r="O10" s="2">
        <v>38000</v>
      </c>
      <c r="P10" s="1">
        <v>21</v>
      </c>
      <c r="Q10" s="1">
        <v>18</v>
      </c>
      <c r="R10" s="1">
        <v>2.1</v>
      </c>
      <c r="S10" s="34">
        <f t="shared" si="1"/>
        <v>1</v>
      </c>
      <c r="T10" s="8">
        <f t="shared" si="2"/>
        <v>3</v>
      </c>
      <c r="V10" s="32" t="s">
        <v>30</v>
      </c>
      <c r="W10">
        <v>3</v>
      </c>
    </row>
    <row r="11" spans="1:23" x14ac:dyDescent="0.2">
      <c r="A11" s="5">
        <v>10</v>
      </c>
      <c r="B11" s="1" t="s">
        <v>4</v>
      </c>
      <c r="C11" s="2">
        <v>65000</v>
      </c>
      <c r="D11" s="1">
        <v>40</v>
      </c>
      <c r="E11" s="1">
        <v>21</v>
      </c>
      <c r="F11" s="1">
        <v>3.3</v>
      </c>
      <c r="G11" s="18" t="s">
        <v>14</v>
      </c>
      <c r="H11" s="6" t="s">
        <v>9</v>
      </c>
      <c r="M11" s="5">
        <v>10</v>
      </c>
      <c r="N11" s="33">
        <f t="shared" si="0"/>
        <v>1</v>
      </c>
      <c r="O11" s="2">
        <v>65000</v>
      </c>
      <c r="P11" s="1">
        <v>40</v>
      </c>
      <c r="Q11" s="1">
        <v>21</v>
      </c>
      <c r="R11" s="1">
        <v>3.3</v>
      </c>
      <c r="S11" s="34">
        <f t="shared" si="1"/>
        <v>1</v>
      </c>
      <c r="T11" s="8">
        <f t="shared" si="2"/>
        <v>2</v>
      </c>
    </row>
    <row r="12" spans="1:23" x14ac:dyDescent="0.2">
      <c r="A12" s="7">
        <v>11</v>
      </c>
      <c r="B12" s="1" t="s">
        <v>4</v>
      </c>
      <c r="C12" s="2">
        <v>41000</v>
      </c>
      <c r="D12" s="1">
        <v>22</v>
      </c>
      <c r="E12" s="1">
        <v>48</v>
      </c>
      <c r="F12" s="1">
        <v>2.2999999999999998</v>
      </c>
      <c r="G12" s="18" t="s">
        <v>13</v>
      </c>
      <c r="H12" s="6" t="s">
        <v>9</v>
      </c>
      <c r="M12" s="7">
        <v>11</v>
      </c>
      <c r="N12" s="33">
        <f t="shared" si="0"/>
        <v>1</v>
      </c>
      <c r="O12" s="2">
        <v>41000</v>
      </c>
      <c r="P12" s="1">
        <v>22</v>
      </c>
      <c r="Q12" s="1">
        <v>48</v>
      </c>
      <c r="R12" s="1">
        <v>2.2999999999999998</v>
      </c>
      <c r="S12" s="34">
        <f t="shared" si="1"/>
        <v>0</v>
      </c>
      <c r="T12" s="8">
        <f t="shared" si="2"/>
        <v>2</v>
      </c>
    </row>
    <row r="13" spans="1:23" x14ac:dyDescent="0.2">
      <c r="A13" s="5">
        <v>12</v>
      </c>
      <c r="B13" s="1" t="s">
        <v>4</v>
      </c>
      <c r="C13" s="2">
        <v>26000</v>
      </c>
      <c r="D13" s="1">
        <v>22</v>
      </c>
      <c r="E13" s="1">
        <v>29</v>
      </c>
      <c r="F13" s="1">
        <v>2.9</v>
      </c>
      <c r="G13" s="18" t="s">
        <v>13</v>
      </c>
      <c r="H13" s="6" t="s">
        <v>7</v>
      </c>
      <c r="M13" s="5">
        <v>12</v>
      </c>
      <c r="N13" s="33">
        <f t="shared" si="0"/>
        <v>1</v>
      </c>
      <c r="O13" s="2">
        <v>26000</v>
      </c>
      <c r="P13" s="1">
        <v>22</v>
      </c>
      <c r="Q13" s="1">
        <v>29</v>
      </c>
      <c r="R13" s="1">
        <v>2.9</v>
      </c>
      <c r="S13" s="34">
        <f t="shared" si="1"/>
        <v>0</v>
      </c>
      <c r="T13" s="8">
        <f t="shared" si="2"/>
        <v>1</v>
      </c>
    </row>
    <row r="14" spans="1:23" x14ac:dyDescent="0.2">
      <c r="A14" s="7">
        <v>13</v>
      </c>
      <c r="B14" s="1" t="s">
        <v>3</v>
      </c>
      <c r="C14" s="2">
        <v>83000</v>
      </c>
      <c r="D14" s="1">
        <v>46</v>
      </c>
      <c r="E14" s="1">
        <v>14</v>
      </c>
      <c r="F14" s="1">
        <v>3.6</v>
      </c>
      <c r="G14" s="18" t="s">
        <v>14</v>
      </c>
      <c r="H14" s="6" t="s">
        <v>8</v>
      </c>
      <c r="M14" s="7">
        <v>13</v>
      </c>
      <c r="N14" s="33">
        <f t="shared" si="0"/>
        <v>0</v>
      </c>
      <c r="O14" s="2">
        <v>83000</v>
      </c>
      <c r="P14" s="1">
        <v>46</v>
      </c>
      <c r="Q14" s="1">
        <v>14</v>
      </c>
      <c r="R14" s="1">
        <v>3.6</v>
      </c>
      <c r="S14" s="34">
        <f t="shared" si="1"/>
        <v>1</v>
      </c>
      <c r="T14" s="8">
        <f t="shared" si="2"/>
        <v>3</v>
      </c>
    </row>
    <row r="15" spans="1:23" x14ac:dyDescent="0.2">
      <c r="A15" s="5">
        <v>14</v>
      </c>
      <c r="B15" s="1" t="s">
        <v>3</v>
      </c>
      <c r="C15" s="2">
        <v>45000</v>
      </c>
      <c r="D15" s="1">
        <v>36</v>
      </c>
      <c r="E15" s="1">
        <v>24</v>
      </c>
      <c r="F15" s="1">
        <v>2.7</v>
      </c>
      <c r="G15" s="18" t="s">
        <v>14</v>
      </c>
      <c r="H15" s="6" t="s">
        <v>9</v>
      </c>
      <c r="M15" s="5">
        <v>14</v>
      </c>
      <c r="N15" s="33">
        <f t="shared" si="0"/>
        <v>0</v>
      </c>
      <c r="O15" s="2">
        <v>45000</v>
      </c>
      <c r="P15" s="1">
        <v>36</v>
      </c>
      <c r="Q15" s="1">
        <v>24</v>
      </c>
      <c r="R15" s="1">
        <v>2.7</v>
      </c>
      <c r="S15" s="34">
        <f t="shared" si="1"/>
        <v>1</v>
      </c>
      <c r="T15" s="8">
        <f t="shared" si="2"/>
        <v>2</v>
      </c>
    </row>
    <row r="16" spans="1:23" x14ac:dyDescent="0.2">
      <c r="A16" s="7">
        <v>15</v>
      </c>
      <c r="B16" s="1" t="s">
        <v>3</v>
      </c>
      <c r="C16" s="2">
        <v>68000</v>
      </c>
      <c r="D16" s="1">
        <v>30</v>
      </c>
      <c r="E16" s="1">
        <v>36</v>
      </c>
      <c r="F16" s="1">
        <v>2.7</v>
      </c>
      <c r="G16" s="18" t="s">
        <v>13</v>
      </c>
      <c r="H16" s="6" t="s">
        <v>8</v>
      </c>
      <c r="M16" s="7">
        <v>15</v>
      </c>
      <c r="N16" s="33">
        <f t="shared" si="0"/>
        <v>0</v>
      </c>
      <c r="O16" s="2">
        <v>68000</v>
      </c>
      <c r="P16" s="1">
        <v>30</v>
      </c>
      <c r="Q16" s="1">
        <v>36</v>
      </c>
      <c r="R16" s="1">
        <v>2.7</v>
      </c>
      <c r="S16" s="34">
        <f t="shared" si="1"/>
        <v>0</v>
      </c>
      <c r="T16" s="8">
        <f t="shared" si="2"/>
        <v>3</v>
      </c>
    </row>
    <row r="17" spans="1:20" x14ac:dyDescent="0.2">
      <c r="A17" s="5">
        <v>16</v>
      </c>
      <c r="B17" s="1" t="s">
        <v>3</v>
      </c>
      <c r="C17" s="2">
        <v>17000</v>
      </c>
      <c r="D17" s="1">
        <v>19</v>
      </c>
      <c r="E17" s="1">
        <v>26</v>
      </c>
      <c r="F17" s="1">
        <v>2.2000000000000002</v>
      </c>
      <c r="G17" s="18" t="s">
        <v>13</v>
      </c>
      <c r="H17" s="6" t="s">
        <v>7</v>
      </c>
      <c r="M17" s="5">
        <v>16</v>
      </c>
      <c r="N17" s="33">
        <f t="shared" si="0"/>
        <v>0</v>
      </c>
      <c r="O17" s="2">
        <v>17000</v>
      </c>
      <c r="P17" s="1">
        <v>19</v>
      </c>
      <c r="Q17" s="1">
        <v>26</v>
      </c>
      <c r="R17" s="1">
        <v>2.2000000000000002</v>
      </c>
      <c r="S17" s="34">
        <f t="shared" si="1"/>
        <v>0</v>
      </c>
      <c r="T17" s="8">
        <f t="shared" si="2"/>
        <v>1</v>
      </c>
    </row>
    <row r="18" spans="1:20" x14ac:dyDescent="0.2">
      <c r="A18" s="7">
        <v>17</v>
      </c>
      <c r="B18" s="1" t="s">
        <v>3</v>
      </c>
      <c r="C18" s="2">
        <v>36000</v>
      </c>
      <c r="D18" s="1">
        <v>35</v>
      </c>
      <c r="E18" s="1">
        <v>28</v>
      </c>
      <c r="F18" s="1">
        <v>3.5</v>
      </c>
      <c r="G18" s="18" t="s">
        <v>13</v>
      </c>
      <c r="H18" s="6" t="s">
        <v>9</v>
      </c>
      <c r="M18" s="7">
        <v>17</v>
      </c>
      <c r="N18" s="33">
        <f t="shared" si="0"/>
        <v>0</v>
      </c>
      <c r="O18" s="2">
        <v>36000</v>
      </c>
      <c r="P18" s="1">
        <v>35</v>
      </c>
      <c r="Q18" s="1">
        <v>28</v>
      </c>
      <c r="R18" s="1">
        <v>3.5</v>
      </c>
      <c r="S18" s="34">
        <f t="shared" si="1"/>
        <v>0</v>
      </c>
      <c r="T18" s="8">
        <f t="shared" si="2"/>
        <v>2</v>
      </c>
    </row>
    <row r="19" spans="1:20" x14ac:dyDescent="0.2">
      <c r="A19" s="5">
        <v>18</v>
      </c>
      <c r="B19" s="1" t="s">
        <v>4</v>
      </c>
      <c r="C19" s="2">
        <v>6000</v>
      </c>
      <c r="D19" s="1">
        <v>16</v>
      </c>
      <c r="E19" s="1">
        <v>39</v>
      </c>
      <c r="F19" s="1">
        <v>1.8</v>
      </c>
      <c r="G19" s="18" t="s">
        <v>13</v>
      </c>
      <c r="H19" s="6" t="s">
        <v>7</v>
      </c>
      <c r="M19" s="5">
        <v>18</v>
      </c>
      <c r="N19" s="33">
        <f t="shared" si="0"/>
        <v>1</v>
      </c>
      <c r="O19" s="2">
        <v>6000</v>
      </c>
      <c r="P19" s="1">
        <v>16</v>
      </c>
      <c r="Q19" s="1">
        <v>39</v>
      </c>
      <c r="R19" s="1">
        <v>1.8</v>
      </c>
      <c r="S19" s="34">
        <f t="shared" si="1"/>
        <v>0</v>
      </c>
      <c r="T19" s="8">
        <f t="shared" si="2"/>
        <v>1</v>
      </c>
    </row>
    <row r="20" spans="1:20" x14ac:dyDescent="0.2">
      <c r="A20" s="7">
        <v>19</v>
      </c>
      <c r="B20" s="1" t="s">
        <v>4</v>
      </c>
      <c r="C20" s="2">
        <v>24000</v>
      </c>
      <c r="D20" s="1">
        <v>25</v>
      </c>
      <c r="E20" s="1">
        <v>41</v>
      </c>
      <c r="F20" s="1">
        <v>3.1</v>
      </c>
      <c r="G20" s="18" t="s">
        <v>14</v>
      </c>
      <c r="H20" s="6" t="s">
        <v>8</v>
      </c>
      <c r="M20" s="7">
        <v>19</v>
      </c>
      <c r="N20" s="33">
        <f t="shared" si="0"/>
        <v>1</v>
      </c>
      <c r="O20" s="2">
        <v>24000</v>
      </c>
      <c r="P20" s="1">
        <v>25</v>
      </c>
      <c r="Q20" s="1">
        <v>41</v>
      </c>
      <c r="R20" s="1">
        <v>3.1</v>
      </c>
      <c r="S20" s="34">
        <f t="shared" si="1"/>
        <v>1</v>
      </c>
      <c r="T20" s="8">
        <f t="shared" si="2"/>
        <v>3</v>
      </c>
    </row>
    <row r="21" spans="1:20" x14ac:dyDescent="0.2">
      <c r="A21" s="5">
        <v>20</v>
      </c>
      <c r="B21" s="1" t="s">
        <v>3</v>
      </c>
      <c r="C21" s="2">
        <v>12000</v>
      </c>
      <c r="D21" s="1">
        <v>16</v>
      </c>
      <c r="E21" s="1">
        <v>23</v>
      </c>
      <c r="F21" s="1">
        <v>2.2000000000000002</v>
      </c>
      <c r="G21" s="18" t="s">
        <v>13</v>
      </c>
      <c r="H21" s="6" t="s">
        <v>7</v>
      </c>
      <c r="M21" s="5">
        <v>20</v>
      </c>
      <c r="N21" s="33">
        <f t="shared" si="0"/>
        <v>0</v>
      </c>
      <c r="O21" s="2">
        <v>12000</v>
      </c>
      <c r="P21" s="1">
        <v>16</v>
      </c>
      <c r="Q21" s="1">
        <v>23</v>
      </c>
      <c r="R21" s="1">
        <v>2.2000000000000002</v>
      </c>
      <c r="S21" s="34">
        <f t="shared" si="1"/>
        <v>0</v>
      </c>
      <c r="T21" s="8">
        <f t="shared" si="2"/>
        <v>1</v>
      </c>
    </row>
    <row r="22" spans="1:20" x14ac:dyDescent="0.2">
      <c r="A22" s="7">
        <v>21</v>
      </c>
      <c r="B22" s="1" t="s">
        <v>4</v>
      </c>
      <c r="C22" s="2">
        <v>47000</v>
      </c>
      <c r="D22" s="1">
        <v>52</v>
      </c>
      <c r="E22" s="1">
        <v>11</v>
      </c>
      <c r="F22" s="1">
        <v>3.1</v>
      </c>
      <c r="G22" s="18" t="s">
        <v>14</v>
      </c>
      <c r="H22" s="6" t="s">
        <v>9</v>
      </c>
      <c r="M22" s="7">
        <v>21</v>
      </c>
      <c r="N22" s="33">
        <f t="shared" si="0"/>
        <v>1</v>
      </c>
      <c r="O22" s="2">
        <v>47000</v>
      </c>
      <c r="P22" s="1">
        <v>52</v>
      </c>
      <c r="Q22" s="1">
        <v>11</v>
      </c>
      <c r="R22" s="1">
        <v>3.1</v>
      </c>
      <c r="S22" s="34">
        <f t="shared" si="1"/>
        <v>1</v>
      </c>
      <c r="T22" s="8">
        <f t="shared" si="2"/>
        <v>2</v>
      </c>
    </row>
    <row r="23" spans="1:20" x14ac:dyDescent="0.2">
      <c r="A23" s="5">
        <v>22</v>
      </c>
      <c r="B23" s="1" t="s">
        <v>3</v>
      </c>
      <c r="C23" s="2">
        <v>25000</v>
      </c>
      <c r="D23" s="1">
        <v>33</v>
      </c>
      <c r="E23" s="1">
        <v>16</v>
      </c>
      <c r="F23" s="1">
        <v>2.9</v>
      </c>
      <c r="G23" s="18" t="s">
        <v>13</v>
      </c>
      <c r="H23" s="6" t="s">
        <v>9</v>
      </c>
      <c r="M23" s="5">
        <v>22</v>
      </c>
      <c r="N23" s="33">
        <f t="shared" si="0"/>
        <v>0</v>
      </c>
      <c r="O23" s="2">
        <v>25000</v>
      </c>
      <c r="P23" s="1">
        <v>33</v>
      </c>
      <c r="Q23" s="1">
        <v>16</v>
      </c>
      <c r="R23" s="1">
        <v>2.9</v>
      </c>
      <c r="S23" s="34">
        <f t="shared" si="1"/>
        <v>0</v>
      </c>
      <c r="T23" s="8">
        <f t="shared" si="2"/>
        <v>2</v>
      </c>
    </row>
    <row r="24" spans="1:20" x14ac:dyDescent="0.2">
      <c r="A24" s="7">
        <v>23</v>
      </c>
      <c r="B24" s="1" t="s">
        <v>4</v>
      </c>
      <c r="C24" s="2">
        <v>2000</v>
      </c>
      <c r="D24" s="1">
        <v>15</v>
      </c>
      <c r="E24" s="1">
        <v>30</v>
      </c>
      <c r="F24" s="1">
        <v>2.5</v>
      </c>
      <c r="G24" s="18" t="s">
        <v>14</v>
      </c>
      <c r="H24" s="6" t="s">
        <v>8</v>
      </c>
      <c r="M24" s="7">
        <v>23</v>
      </c>
      <c r="N24" s="33">
        <f t="shared" si="0"/>
        <v>1</v>
      </c>
      <c r="O24" s="2">
        <v>2000</v>
      </c>
      <c r="P24" s="1">
        <v>15</v>
      </c>
      <c r="Q24" s="1">
        <v>30</v>
      </c>
      <c r="R24" s="1">
        <v>2.5</v>
      </c>
      <c r="S24" s="34">
        <f t="shared" si="1"/>
        <v>1</v>
      </c>
      <c r="T24" s="8">
        <f t="shared" si="2"/>
        <v>3</v>
      </c>
    </row>
    <row r="25" spans="1:20" x14ac:dyDescent="0.2">
      <c r="A25" s="5">
        <v>24</v>
      </c>
      <c r="B25" s="1" t="s">
        <v>4</v>
      </c>
      <c r="C25" s="2">
        <v>79000</v>
      </c>
      <c r="D25" s="1">
        <v>35</v>
      </c>
      <c r="E25" s="1">
        <v>22</v>
      </c>
      <c r="F25" s="1">
        <v>3.8</v>
      </c>
      <c r="G25" s="18" t="s">
        <v>13</v>
      </c>
      <c r="H25" s="6" t="s">
        <v>9</v>
      </c>
      <c r="M25" s="5">
        <v>24</v>
      </c>
      <c r="N25" s="33">
        <f t="shared" si="0"/>
        <v>1</v>
      </c>
      <c r="O25" s="2">
        <v>79000</v>
      </c>
      <c r="P25" s="1">
        <v>35</v>
      </c>
      <c r="Q25" s="1">
        <v>22</v>
      </c>
      <c r="R25" s="1">
        <v>3.8</v>
      </c>
      <c r="S25" s="34">
        <f t="shared" si="1"/>
        <v>0</v>
      </c>
      <c r="T25" s="8">
        <f t="shared" si="2"/>
        <v>2</v>
      </c>
    </row>
    <row r="26" spans="1:20" x14ac:dyDescent="0.2">
      <c r="A26" s="7">
        <v>25</v>
      </c>
      <c r="B26" s="1" t="s">
        <v>3</v>
      </c>
      <c r="C26" s="2">
        <v>1000</v>
      </c>
      <c r="D26" s="1">
        <v>16</v>
      </c>
      <c r="E26" s="1">
        <v>25</v>
      </c>
      <c r="F26" s="1">
        <v>1.4</v>
      </c>
      <c r="G26" s="18" t="s">
        <v>13</v>
      </c>
      <c r="H26" s="6" t="s">
        <v>8</v>
      </c>
      <c r="M26" s="7">
        <v>25</v>
      </c>
      <c r="N26" s="33">
        <f t="shared" si="0"/>
        <v>0</v>
      </c>
      <c r="O26" s="2">
        <v>1000</v>
      </c>
      <c r="P26" s="1">
        <v>16</v>
      </c>
      <c r="Q26" s="1">
        <v>25</v>
      </c>
      <c r="R26" s="1">
        <v>1.4</v>
      </c>
      <c r="S26" s="34">
        <f t="shared" si="1"/>
        <v>0</v>
      </c>
      <c r="T26" s="8">
        <f t="shared" si="2"/>
        <v>3</v>
      </c>
    </row>
    <row r="27" spans="1:20" x14ac:dyDescent="0.2">
      <c r="A27" s="5">
        <v>26</v>
      </c>
      <c r="B27" s="1" t="s">
        <v>4</v>
      </c>
      <c r="C27" s="2">
        <v>56000</v>
      </c>
      <c r="D27" s="1">
        <v>35</v>
      </c>
      <c r="E27" s="1">
        <v>40</v>
      </c>
      <c r="F27" s="1">
        <v>2.6</v>
      </c>
      <c r="G27" s="18" t="s">
        <v>13</v>
      </c>
      <c r="H27" s="6" t="s">
        <v>7</v>
      </c>
      <c r="M27" s="5">
        <v>26</v>
      </c>
      <c r="N27" s="33">
        <f t="shared" si="0"/>
        <v>1</v>
      </c>
      <c r="O27" s="2">
        <v>56000</v>
      </c>
      <c r="P27" s="1">
        <v>35</v>
      </c>
      <c r="Q27" s="1">
        <v>40</v>
      </c>
      <c r="R27" s="1">
        <v>2.6</v>
      </c>
      <c r="S27" s="34">
        <f t="shared" si="1"/>
        <v>0</v>
      </c>
      <c r="T27" s="8">
        <f t="shared" si="2"/>
        <v>1</v>
      </c>
    </row>
    <row r="28" spans="1:20" x14ac:dyDescent="0.2">
      <c r="A28" s="7">
        <v>27</v>
      </c>
      <c r="B28" s="9" t="s">
        <v>4</v>
      </c>
      <c r="C28" s="10">
        <v>62000</v>
      </c>
      <c r="D28" s="9">
        <v>47</v>
      </c>
      <c r="E28" s="9">
        <v>32</v>
      </c>
      <c r="F28" s="1">
        <v>3.6</v>
      </c>
      <c r="G28" s="19" t="s">
        <v>14</v>
      </c>
      <c r="H28" s="11" t="s">
        <v>9</v>
      </c>
      <c r="M28" s="7">
        <v>27</v>
      </c>
      <c r="N28" s="33">
        <f t="shared" si="0"/>
        <v>1</v>
      </c>
      <c r="O28" s="10">
        <v>62000</v>
      </c>
      <c r="P28" s="9">
        <v>47</v>
      </c>
      <c r="Q28" s="9">
        <v>32</v>
      </c>
      <c r="R28" s="1">
        <v>3.6</v>
      </c>
      <c r="S28" s="34">
        <f t="shared" si="1"/>
        <v>1</v>
      </c>
      <c r="T28" s="8">
        <f t="shared" si="2"/>
        <v>2</v>
      </c>
    </row>
    <row r="29" spans="1:20" x14ac:dyDescent="0.2">
      <c r="A29" s="5">
        <v>28</v>
      </c>
      <c r="B29" s="9" t="s">
        <v>3</v>
      </c>
      <c r="C29" s="10">
        <v>57000</v>
      </c>
      <c r="D29" s="9">
        <v>52</v>
      </c>
      <c r="E29" s="9">
        <v>22</v>
      </c>
      <c r="F29" s="1">
        <v>4.0999999999999996</v>
      </c>
      <c r="G29" s="19" t="s">
        <v>14</v>
      </c>
      <c r="H29" s="11" t="s">
        <v>8</v>
      </c>
      <c r="M29" s="5">
        <v>28</v>
      </c>
      <c r="N29" s="33">
        <f t="shared" si="0"/>
        <v>0</v>
      </c>
      <c r="O29" s="10">
        <v>57000</v>
      </c>
      <c r="P29" s="9">
        <v>52</v>
      </c>
      <c r="Q29" s="9">
        <v>22</v>
      </c>
      <c r="R29" s="1">
        <v>4.0999999999999996</v>
      </c>
      <c r="S29" s="34">
        <f t="shared" si="1"/>
        <v>1</v>
      </c>
      <c r="T29" s="8">
        <f t="shared" si="2"/>
        <v>3</v>
      </c>
    </row>
    <row r="30" spans="1:20" x14ac:dyDescent="0.2">
      <c r="A30" s="7">
        <v>29</v>
      </c>
      <c r="B30" s="9" t="s">
        <v>4</v>
      </c>
      <c r="C30" s="10">
        <v>15000</v>
      </c>
      <c r="D30" s="9">
        <v>18</v>
      </c>
      <c r="E30" s="9">
        <v>37</v>
      </c>
      <c r="F30" s="1">
        <v>2.1</v>
      </c>
      <c r="G30" s="19" t="s">
        <v>13</v>
      </c>
      <c r="H30" s="11" t="s">
        <v>7</v>
      </c>
      <c r="M30" s="7">
        <v>29</v>
      </c>
      <c r="N30" s="33">
        <f t="shared" si="0"/>
        <v>1</v>
      </c>
      <c r="O30" s="10">
        <v>15000</v>
      </c>
      <c r="P30" s="9">
        <v>18</v>
      </c>
      <c r="Q30" s="9">
        <v>37</v>
      </c>
      <c r="R30" s="1">
        <v>2.1</v>
      </c>
      <c r="S30" s="34">
        <f t="shared" si="1"/>
        <v>0</v>
      </c>
      <c r="T30" s="8">
        <f t="shared" si="2"/>
        <v>1</v>
      </c>
    </row>
    <row r="31" spans="1:20" x14ac:dyDescent="0.2">
      <c r="A31" s="5">
        <v>30</v>
      </c>
      <c r="B31" s="1" t="s">
        <v>3</v>
      </c>
      <c r="C31" s="2">
        <v>41000</v>
      </c>
      <c r="D31" s="1">
        <v>25</v>
      </c>
      <c r="E31" s="1">
        <v>17</v>
      </c>
      <c r="F31" s="1">
        <v>1.4</v>
      </c>
      <c r="G31" s="18" t="s">
        <v>13</v>
      </c>
      <c r="H31" s="6" t="s">
        <v>7</v>
      </c>
      <c r="M31" s="5">
        <v>30</v>
      </c>
      <c r="N31" s="33">
        <f t="shared" si="0"/>
        <v>0</v>
      </c>
      <c r="O31" s="2">
        <v>41000</v>
      </c>
      <c r="P31" s="1">
        <v>25</v>
      </c>
      <c r="Q31" s="1">
        <v>17</v>
      </c>
      <c r="R31" s="1">
        <v>1.4</v>
      </c>
      <c r="S31" s="34">
        <f t="shared" si="1"/>
        <v>0</v>
      </c>
      <c r="T31" s="8">
        <f t="shared" si="2"/>
        <v>1</v>
      </c>
    </row>
    <row r="32" spans="1:20" x14ac:dyDescent="0.2">
      <c r="A32" s="7">
        <v>31</v>
      </c>
      <c r="B32" s="3" t="s">
        <v>4</v>
      </c>
      <c r="C32" s="4">
        <v>49000</v>
      </c>
      <c r="D32" s="3">
        <v>56</v>
      </c>
      <c r="E32" s="3">
        <v>15</v>
      </c>
      <c r="F32" s="1">
        <v>3.2</v>
      </c>
      <c r="G32" s="17" t="s">
        <v>14</v>
      </c>
      <c r="H32" s="8" t="s">
        <v>8</v>
      </c>
      <c r="M32" s="7">
        <v>31</v>
      </c>
      <c r="N32" s="33">
        <f t="shared" si="0"/>
        <v>1</v>
      </c>
      <c r="O32" s="4">
        <v>49000</v>
      </c>
      <c r="P32" s="3">
        <v>56</v>
      </c>
      <c r="Q32" s="3">
        <v>15</v>
      </c>
      <c r="R32" s="1">
        <v>3.2</v>
      </c>
      <c r="S32" s="34">
        <f t="shared" si="1"/>
        <v>1</v>
      </c>
      <c r="T32" s="8">
        <f t="shared" si="2"/>
        <v>3</v>
      </c>
    </row>
    <row r="33" spans="1:20" x14ac:dyDescent="0.2">
      <c r="A33" s="5">
        <v>32</v>
      </c>
      <c r="B33" s="1" t="s">
        <v>3</v>
      </c>
      <c r="C33" s="2">
        <v>47000</v>
      </c>
      <c r="D33" s="1">
        <v>30</v>
      </c>
      <c r="E33" s="1">
        <v>21</v>
      </c>
      <c r="F33" s="1">
        <v>3.1</v>
      </c>
      <c r="G33" s="18" t="s">
        <v>13</v>
      </c>
      <c r="H33" s="6" t="s">
        <v>9</v>
      </c>
      <c r="M33" s="5">
        <v>32</v>
      </c>
      <c r="N33" s="33">
        <f t="shared" si="0"/>
        <v>0</v>
      </c>
      <c r="O33" s="2">
        <v>47000</v>
      </c>
      <c r="P33" s="1">
        <v>30</v>
      </c>
      <c r="Q33" s="1">
        <v>21</v>
      </c>
      <c r="R33" s="1">
        <v>3.1</v>
      </c>
      <c r="S33" s="34">
        <f t="shared" si="1"/>
        <v>0</v>
      </c>
      <c r="T33" s="8">
        <f t="shared" si="2"/>
        <v>2</v>
      </c>
    </row>
    <row r="34" spans="1:20" x14ac:dyDescent="0.2">
      <c r="A34" s="7">
        <v>33</v>
      </c>
      <c r="B34" s="1" t="s">
        <v>3</v>
      </c>
      <c r="C34" s="2">
        <v>23000</v>
      </c>
      <c r="D34" s="1">
        <v>25</v>
      </c>
      <c r="E34" s="1">
        <v>28</v>
      </c>
      <c r="F34" s="1">
        <v>2.7</v>
      </c>
      <c r="G34" s="18" t="s">
        <v>14</v>
      </c>
      <c r="H34" s="6" t="s">
        <v>7</v>
      </c>
      <c r="M34" s="7">
        <v>33</v>
      </c>
      <c r="N34" s="33">
        <f t="shared" si="0"/>
        <v>0</v>
      </c>
      <c r="O34" s="2">
        <v>23000</v>
      </c>
      <c r="P34" s="1">
        <v>25</v>
      </c>
      <c r="Q34" s="1">
        <v>28</v>
      </c>
      <c r="R34" s="1">
        <v>2.7</v>
      </c>
      <c r="S34" s="34">
        <f t="shared" si="1"/>
        <v>1</v>
      </c>
      <c r="T34" s="8">
        <f t="shared" si="2"/>
        <v>1</v>
      </c>
    </row>
    <row r="35" spans="1:20" x14ac:dyDescent="0.2">
      <c r="A35" s="5">
        <v>34</v>
      </c>
      <c r="B35" s="1" t="s">
        <v>4</v>
      </c>
      <c r="C35" s="2">
        <v>29000</v>
      </c>
      <c r="D35" s="1">
        <v>32</v>
      </c>
      <c r="E35" s="1">
        <v>19</v>
      </c>
      <c r="F35" s="1">
        <v>2.9</v>
      </c>
      <c r="G35" s="18" t="s">
        <v>13</v>
      </c>
      <c r="H35" s="6" t="s">
        <v>7</v>
      </c>
      <c r="M35" s="5">
        <v>34</v>
      </c>
      <c r="N35" s="33">
        <f t="shared" si="0"/>
        <v>1</v>
      </c>
      <c r="O35" s="2">
        <v>29000</v>
      </c>
      <c r="P35" s="1">
        <v>32</v>
      </c>
      <c r="Q35" s="1">
        <v>19</v>
      </c>
      <c r="R35" s="1">
        <v>2.9</v>
      </c>
      <c r="S35" s="34">
        <f t="shared" si="1"/>
        <v>0</v>
      </c>
      <c r="T35" s="8">
        <f t="shared" si="2"/>
        <v>1</v>
      </c>
    </row>
    <row r="36" spans="1:20" x14ac:dyDescent="0.2">
      <c r="A36" s="7">
        <v>35</v>
      </c>
      <c r="B36" s="1" t="s">
        <v>3</v>
      </c>
      <c r="C36" s="2">
        <v>74000</v>
      </c>
      <c r="D36" s="1">
        <v>29</v>
      </c>
      <c r="E36" s="1">
        <v>43</v>
      </c>
      <c r="F36" s="1">
        <v>4.5999999999999996</v>
      </c>
      <c r="G36" s="18" t="s">
        <v>13</v>
      </c>
      <c r="H36" s="6" t="s">
        <v>7</v>
      </c>
      <c r="M36" s="7">
        <v>35</v>
      </c>
      <c r="N36" s="33">
        <f t="shared" si="0"/>
        <v>0</v>
      </c>
      <c r="O36" s="2">
        <v>74000</v>
      </c>
      <c r="P36" s="1">
        <v>29</v>
      </c>
      <c r="Q36" s="1">
        <v>43</v>
      </c>
      <c r="R36" s="1">
        <v>4.5999999999999996</v>
      </c>
      <c r="S36" s="34">
        <f t="shared" si="1"/>
        <v>0</v>
      </c>
      <c r="T36" s="8">
        <f t="shared" si="2"/>
        <v>1</v>
      </c>
    </row>
    <row r="37" spans="1:20" x14ac:dyDescent="0.2">
      <c r="A37" s="5">
        <v>36</v>
      </c>
      <c r="B37" s="1" t="s">
        <v>4</v>
      </c>
      <c r="C37" s="2">
        <v>29000</v>
      </c>
      <c r="D37" s="1">
        <v>21</v>
      </c>
      <c r="E37" s="1">
        <v>34</v>
      </c>
      <c r="F37" s="1">
        <v>2.2999999999999998</v>
      </c>
      <c r="G37" s="18" t="s">
        <v>14</v>
      </c>
      <c r="H37" s="6" t="s">
        <v>8</v>
      </c>
      <c r="M37" s="5">
        <v>36</v>
      </c>
      <c r="N37" s="33">
        <f t="shared" si="0"/>
        <v>1</v>
      </c>
      <c r="O37" s="2">
        <v>29000</v>
      </c>
      <c r="P37" s="1">
        <v>21</v>
      </c>
      <c r="Q37" s="1">
        <v>34</v>
      </c>
      <c r="R37" s="1">
        <v>2.2999999999999998</v>
      </c>
      <c r="S37" s="34">
        <f t="shared" si="1"/>
        <v>1</v>
      </c>
      <c r="T37" s="8">
        <f t="shared" si="2"/>
        <v>3</v>
      </c>
    </row>
    <row r="38" spans="1:20" x14ac:dyDescent="0.2">
      <c r="A38" s="7">
        <v>37</v>
      </c>
      <c r="B38" s="1" t="s">
        <v>3</v>
      </c>
      <c r="C38" s="2">
        <v>89000</v>
      </c>
      <c r="D38" s="1">
        <v>46</v>
      </c>
      <c r="E38" s="1">
        <v>12</v>
      </c>
      <c r="F38" s="1">
        <v>1.2</v>
      </c>
      <c r="G38" s="18" t="s">
        <v>14</v>
      </c>
      <c r="H38" s="6" t="s">
        <v>8</v>
      </c>
      <c r="M38" s="7">
        <v>37</v>
      </c>
      <c r="N38" s="33">
        <f t="shared" si="0"/>
        <v>0</v>
      </c>
      <c r="O38" s="2">
        <v>89000</v>
      </c>
      <c r="P38" s="1">
        <v>46</v>
      </c>
      <c r="Q38" s="1">
        <v>12</v>
      </c>
      <c r="R38" s="1">
        <v>1.2</v>
      </c>
      <c r="S38" s="34">
        <f t="shared" si="1"/>
        <v>1</v>
      </c>
      <c r="T38" s="8">
        <f t="shared" si="2"/>
        <v>3</v>
      </c>
    </row>
    <row r="39" spans="1:20" x14ac:dyDescent="0.2">
      <c r="A39" s="5">
        <v>38</v>
      </c>
      <c r="B39" s="1" t="s">
        <v>3</v>
      </c>
      <c r="C39" s="2">
        <v>41000</v>
      </c>
      <c r="D39" s="1">
        <v>38</v>
      </c>
      <c r="E39" s="1">
        <v>20</v>
      </c>
      <c r="F39" s="1">
        <v>3.3</v>
      </c>
      <c r="G39" s="18" t="s">
        <v>13</v>
      </c>
      <c r="H39" s="6" t="s">
        <v>9</v>
      </c>
      <c r="M39" s="5">
        <v>38</v>
      </c>
      <c r="N39" s="33">
        <f t="shared" si="0"/>
        <v>0</v>
      </c>
      <c r="O39" s="2">
        <v>41000</v>
      </c>
      <c r="P39" s="1">
        <v>38</v>
      </c>
      <c r="Q39" s="1">
        <v>20</v>
      </c>
      <c r="R39" s="1">
        <v>3.3</v>
      </c>
      <c r="S39" s="34">
        <f t="shared" si="1"/>
        <v>0</v>
      </c>
      <c r="T39" s="8">
        <f t="shared" si="2"/>
        <v>2</v>
      </c>
    </row>
    <row r="40" spans="1:20" x14ac:dyDescent="0.2">
      <c r="A40" s="7">
        <v>39</v>
      </c>
      <c r="B40" s="1" t="s">
        <v>4</v>
      </c>
      <c r="C40" s="2">
        <v>68000</v>
      </c>
      <c r="D40" s="1">
        <v>35</v>
      </c>
      <c r="E40" s="1">
        <v>19</v>
      </c>
      <c r="F40" s="1">
        <v>3.9</v>
      </c>
      <c r="G40" s="18" t="s">
        <v>14</v>
      </c>
      <c r="H40" s="6" t="s">
        <v>8</v>
      </c>
      <c r="M40" s="7">
        <v>39</v>
      </c>
      <c r="N40" s="33">
        <f t="shared" si="0"/>
        <v>1</v>
      </c>
      <c r="O40" s="2">
        <v>68000</v>
      </c>
      <c r="P40" s="1">
        <v>35</v>
      </c>
      <c r="Q40" s="1">
        <v>19</v>
      </c>
      <c r="R40" s="1">
        <v>3.9</v>
      </c>
      <c r="S40" s="34">
        <f t="shared" si="1"/>
        <v>1</v>
      </c>
      <c r="T40" s="8">
        <f t="shared" si="2"/>
        <v>3</v>
      </c>
    </row>
    <row r="41" spans="1:20" x14ac:dyDescent="0.2">
      <c r="A41" s="5">
        <v>40</v>
      </c>
      <c r="B41" s="1" t="s">
        <v>3</v>
      </c>
      <c r="C41" s="2">
        <v>17000</v>
      </c>
      <c r="D41" s="1">
        <v>19</v>
      </c>
      <c r="E41" s="1">
        <v>32</v>
      </c>
      <c r="F41" s="1">
        <v>1.8</v>
      </c>
      <c r="G41" s="18" t="s">
        <v>14</v>
      </c>
      <c r="H41" s="6" t="s">
        <v>7</v>
      </c>
      <c r="M41" s="5">
        <v>40</v>
      </c>
      <c r="N41" s="33">
        <f t="shared" si="0"/>
        <v>0</v>
      </c>
      <c r="O41" s="2">
        <v>17000</v>
      </c>
      <c r="P41" s="1">
        <v>19</v>
      </c>
      <c r="Q41" s="1">
        <v>32</v>
      </c>
      <c r="R41" s="1">
        <v>1.8</v>
      </c>
      <c r="S41" s="34">
        <f t="shared" si="1"/>
        <v>1</v>
      </c>
      <c r="T41" s="8">
        <f t="shared" si="2"/>
        <v>1</v>
      </c>
    </row>
    <row r="42" spans="1:20" x14ac:dyDescent="0.2">
      <c r="A42" s="7">
        <v>41</v>
      </c>
      <c r="B42" s="3" t="s">
        <v>4</v>
      </c>
      <c r="C42" s="4">
        <v>50000</v>
      </c>
      <c r="D42" s="3">
        <v>33</v>
      </c>
      <c r="E42" s="3">
        <v>17</v>
      </c>
      <c r="F42" s="3">
        <v>1.4</v>
      </c>
      <c r="G42" s="17" t="s">
        <v>14</v>
      </c>
      <c r="H42" s="8" t="s">
        <v>9</v>
      </c>
      <c r="M42" s="7">
        <v>41</v>
      </c>
      <c r="N42" s="33">
        <f t="shared" si="0"/>
        <v>1</v>
      </c>
      <c r="O42" s="4">
        <v>50000</v>
      </c>
      <c r="P42" s="3">
        <v>33</v>
      </c>
      <c r="Q42" s="3">
        <v>17</v>
      </c>
      <c r="R42" s="3">
        <v>1.4</v>
      </c>
      <c r="S42" s="34">
        <f t="shared" si="1"/>
        <v>1</v>
      </c>
      <c r="T42" s="8">
        <f t="shared" si="2"/>
        <v>2</v>
      </c>
    </row>
    <row r="43" spans="1:20" x14ac:dyDescent="0.2">
      <c r="A43" s="7">
        <v>42</v>
      </c>
      <c r="B43" s="1" t="s">
        <v>3</v>
      </c>
      <c r="C43" s="2">
        <v>32000</v>
      </c>
      <c r="D43" s="1">
        <v>25</v>
      </c>
      <c r="E43" s="1">
        <v>26</v>
      </c>
      <c r="F43" s="1">
        <v>2.2000000000000002</v>
      </c>
      <c r="G43" s="18" t="s">
        <v>13</v>
      </c>
      <c r="H43" s="6" t="s">
        <v>7</v>
      </c>
      <c r="M43" s="7">
        <v>42</v>
      </c>
      <c r="N43" s="33">
        <f t="shared" si="0"/>
        <v>0</v>
      </c>
      <c r="O43" s="2">
        <v>32000</v>
      </c>
      <c r="P43" s="1">
        <v>25</v>
      </c>
      <c r="Q43" s="1">
        <v>26</v>
      </c>
      <c r="R43" s="1">
        <v>2.2000000000000002</v>
      </c>
      <c r="S43" s="34">
        <f t="shared" si="1"/>
        <v>0</v>
      </c>
      <c r="T43" s="8">
        <f t="shared" si="2"/>
        <v>1</v>
      </c>
    </row>
    <row r="44" spans="1:20" x14ac:dyDescent="0.2">
      <c r="A44" s="7">
        <v>43</v>
      </c>
      <c r="B44" s="1" t="s">
        <v>4</v>
      </c>
      <c r="C44" s="2">
        <v>49000</v>
      </c>
      <c r="D44" s="1">
        <v>28</v>
      </c>
      <c r="E44" s="1">
        <v>48</v>
      </c>
      <c r="F44" s="1">
        <v>3.3</v>
      </c>
      <c r="G44" s="18" t="s">
        <v>13</v>
      </c>
      <c r="H44" s="6" t="s">
        <v>9</v>
      </c>
      <c r="M44" s="7">
        <v>43</v>
      </c>
      <c r="N44" s="33">
        <f t="shared" si="0"/>
        <v>1</v>
      </c>
      <c r="O44" s="2">
        <v>49000</v>
      </c>
      <c r="P44" s="1">
        <v>28</v>
      </c>
      <c r="Q44" s="1">
        <v>48</v>
      </c>
      <c r="R44" s="1">
        <v>3.3</v>
      </c>
      <c r="S44" s="34">
        <f t="shared" si="1"/>
        <v>0</v>
      </c>
      <c r="T44" s="8">
        <f t="shared" si="2"/>
        <v>2</v>
      </c>
    </row>
    <row r="45" spans="1:20" x14ac:dyDescent="0.2">
      <c r="A45" s="5">
        <v>44</v>
      </c>
      <c r="B45" s="1" t="s">
        <v>3</v>
      </c>
      <c r="C45" s="2">
        <v>35000</v>
      </c>
      <c r="D45" s="1">
        <v>24</v>
      </c>
      <c r="E45" s="1">
        <v>24</v>
      </c>
      <c r="F45" s="1">
        <v>1.7</v>
      </c>
      <c r="G45" s="18" t="s">
        <v>14</v>
      </c>
      <c r="H45" s="6" t="s">
        <v>9</v>
      </c>
      <c r="M45" s="5">
        <v>44</v>
      </c>
      <c r="N45" s="33">
        <f t="shared" si="0"/>
        <v>0</v>
      </c>
      <c r="O45" s="2">
        <v>35000</v>
      </c>
      <c r="P45" s="1">
        <v>24</v>
      </c>
      <c r="Q45" s="1">
        <v>24</v>
      </c>
      <c r="R45" s="1">
        <v>1.7</v>
      </c>
      <c r="S45" s="34">
        <f t="shared" si="1"/>
        <v>1</v>
      </c>
      <c r="T45" s="8">
        <f t="shared" si="2"/>
        <v>2</v>
      </c>
    </row>
    <row r="46" spans="1:20" x14ac:dyDescent="0.2">
      <c r="A46" s="7">
        <v>45</v>
      </c>
      <c r="B46" s="1" t="s">
        <v>3</v>
      </c>
      <c r="C46" s="2">
        <v>56000</v>
      </c>
      <c r="D46" s="1">
        <v>38</v>
      </c>
      <c r="E46" s="1">
        <v>30</v>
      </c>
      <c r="F46" s="1">
        <v>3.5</v>
      </c>
      <c r="G46" s="18" t="s">
        <v>13</v>
      </c>
      <c r="H46" s="6" t="s">
        <v>9</v>
      </c>
      <c r="M46" s="7">
        <v>45</v>
      </c>
      <c r="N46" s="33">
        <f t="shared" si="0"/>
        <v>0</v>
      </c>
      <c r="O46" s="2">
        <v>56000</v>
      </c>
      <c r="P46" s="1">
        <v>38</v>
      </c>
      <c r="Q46" s="1">
        <v>30</v>
      </c>
      <c r="R46" s="1">
        <v>3.5</v>
      </c>
      <c r="S46" s="34">
        <f t="shared" si="1"/>
        <v>0</v>
      </c>
      <c r="T46" s="8">
        <f t="shared" si="2"/>
        <v>2</v>
      </c>
    </row>
    <row r="47" spans="1:20" x14ac:dyDescent="0.2">
      <c r="A47" s="7">
        <v>46</v>
      </c>
      <c r="B47" s="1" t="s">
        <v>4</v>
      </c>
      <c r="C47" s="2">
        <v>57000</v>
      </c>
      <c r="D47" s="1">
        <v>43</v>
      </c>
      <c r="E47" s="1">
        <v>9</v>
      </c>
      <c r="F47" s="1">
        <v>1.1000000000000001</v>
      </c>
      <c r="G47" s="18" t="s">
        <v>14</v>
      </c>
      <c r="H47" s="6" t="s">
        <v>9</v>
      </c>
      <c r="M47" s="7">
        <v>46</v>
      </c>
      <c r="N47" s="33">
        <f t="shared" si="0"/>
        <v>1</v>
      </c>
      <c r="O47" s="2">
        <v>57000</v>
      </c>
      <c r="P47" s="1">
        <v>43</v>
      </c>
      <c r="Q47" s="1">
        <v>9</v>
      </c>
      <c r="R47" s="1">
        <v>1.1000000000000001</v>
      </c>
      <c r="S47" s="34">
        <f t="shared" si="1"/>
        <v>1</v>
      </c>
      <c r="T47" s="8">
        <f t="shared" si="2"/>
        <v>2</v>
      </c>
    </row>
    <row r="48" spans="1:20" x14ac:dyDescent="0.2">
      <c r="A48" s="5">
        <v>47</v>
      </c>
      <c r="B48" s="1" t="s">
        <v>4</v>
      </c>
      <c r="C48" s="2">
        <v>69000</v>
      </c>
      <c r="D48" s="1">
        <v>35</v>
      </c>
      <c r="E48" s="1">
        <v>22</v>
      </c>
      <c r="F48" s="1">
        <v>2.8</v>
      </c>
      <c r="G48" s="18" t="s">
        <v>13</v>
      </c>
      <c r="H48" s="6" t="s">
        <v>9</v>
      </c>
      <c r="M48" s="5">
        <v>47</v>
      </c>
      <c r="N48" s="33">
        <f t="shared" si="0"/>
        <v>1</v>
      </c>
      <c r="O48" s="2">
        <v>69000</v>
      </c>
      <c r="P48" s="1">
        <v>35</v>
      </c>
      <c r="Q48" s="1">
        <v>22</v>
      </c>
      <c r="R48" s="1">
        <v>2.8</v>
      </c>
      <c r="S48" s="34">
        <f t="shared" si="1"/>
        <v>0</v>
      </c>
      <c r="T48" s="8">
        <f t="shared" si="2"/>
        <v>2</v>
      </c>
    </row>
    <row r="49" spans="1:20" x14ac:dyDescent="0.2">
      <c r="A49" s="7">
        <v>48</v>
      </c>
      <c r="B49" s="9" t="s">
        <v>4</v>
      </c>
      <c r="C49" s="10">
        <v>52000</v>
      </c>
      <c r="D49" s="9">
        <v>47</v>
      </c>
      <c r="E49" s="9">
        <v>14</v>
      </c>
      <c r="F49" s="1">
        <v>1.6</v>
      </c>
      <c r="G49" s="19" t="s">
        <v>14</v>
      </c>
      <c r="H49" s="11" t="s">
        <v>9</v>
      </c>
      <c r="M49" s="7">
        <v>48</v>
      </c>
      <c r="N49" s="33">
        <f t="shared" si="0"/>
        <v>1</v>
      </c>
      <c r="O49" s="10">
        <v>52000</v>
      </c>
      <c r="P49" s="9">
        <v>47</v>
      </c>
      <c r="Q49" s="9">
        <v>14</v>
      </c>
      <c r="R49" s="1">
        <v>1.6</v>
      </c>
      <c r="S49" s="34">
        <f t="shared" si="1"/>
        <v>1</v>
      </c>
      <c r="T49" s="8">
        <f t="shared" si="2"/>
        <v>2</v>
      </c>
    </row>
    <row r="50" spans="1:20" x14ac:dyDescent="0.2">
      <c r="A50" s="5">
        <v>49</v>
      </c>
      <c r="B50" s="1" t="s">
        <v>3</v>
      </c>
      <c r="C50" s="2">
        <v>31000</v>
      </c>
      <c r="D50" s="1">
        <v>25</v>
      </c>
      <c r="E50" s="1">
        <v>42</v>
      </c>
      <c r="F50" s="1">
        <v>3.4</v>
      </c>
      <c r="G50" s="18" t="s">
        <v>13</v>
      </c>
      <c r="H50" s="6" t="s">
        <v>7</v>
      </c>
      <c r="M50" s="5">
        <v>49</v>
      </c>
      <c r="N50" s="33">
        <f t="shared" si="0"/>
        <v>0</v>
      </c>
      <c r="O50" s="2">
        <v>31000</v>
      </c>
      <c r="P50" s="1">
        <v>25</v>
      </c>
      <c r="Q50" s="1">
        <v>42</v>
      </c>
      <c r="R50" s="1">
        <v>3.4</v>
      </c>
      <c r="S50" s="34">
        <f t="shared" si="1"/>
        <v>0</v>
      </c>
      <c r="T50" s="8">
        <f t="shared" si="2"/>
        <v>1</v>
      </c>
    </row>
    <row r="51" spans="1:20" ht="13.5" thickBot="1" x14ac:dyDescent="0.25">
      <c r="A51" s="20">
        <v>50</v>
      </c>
      <c r="B51" s="21" t="s">
        <v>3</v>
      </c>
      <c r="C51" s="22">
        <v>24000</v>
      </c>
      <c r="D51" s="21">
        <v>20</v>
      </c>
      <c r="E51" s="21">
        <v>33</v>
      </c>
      <c r="F51" s="21">
        <v>4.7</v>
      </c>
      <c r="G51" s="23" t="s">
        <v>14</v>
      </c>
      <c r="H51" s="24" t="s">
        <v>7</v>
      </c>
      <c r="M51" s="20">
        <v>50</v>
      </c>
      <c r="N51" s="33">
        <f t="shared" si="0"/>
        <v>0</v>
      </c>
      <c r="O51" s="22">
        <v>24000</v>
      </c>
      <c r="P51" s="21">
        <v>20</v>
      </c>
      <c r="Q51" s="21">
        <v>33</v>
      </c>
      <c r="R51" s="21">
        <v>4.7</v>
      </c>
      <c r="S51" s="34">
        <f t="shared" si="1"/>
        <v>1</v>
      </c>
      <c r="T51" s="8">
        <f t="shared" si="2"/>
        <v>1</v>
      </c>
    </row>
    <row r="52" spans="1:20" ht="13.5" thickTop="1" x14ac:dyDescent="0.2"/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Answers. a) to d)</vt:lpstr>
      <vt:lpstr>Answer. e)</vt:lpstr>
    </vt:vector>
  </TitlesOfParts>
  <Company>DePaul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Bamshad Mobasher</dc:creator>
  <cp:lastModifiedBy>Alan</cp:lastModifiedBy>
  <cp:lastPrinted>2016-09-01T01:35:25Z</cp:lastPrinted>
  <dcterms:created xsi:type="dcterms:W3CDTF">2002-04-10T03:22:22Z</dcterms:created>
  <dcterms:modified xsi:type="dcterms:W3CDTF">2023-09-03T05:09:12Z</dcterms:modified>
</cp:coreProperties>
</file>