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xr:revisionPtr revIDLastSave="0" documentId="13_ncr:1_{2727D005-4474-4AF9-B752-5DFCCF9C7E52}" xr6:coauthVersionLast="47" xr6:coauthVersionMax="47" xr10:uidLastSave="{00000000-0000-0000-0000-000000000000}"/>
  <bookViews>
    <workbookView xWindow="960" yWindow="1455" windowWidth="21600" windowHeight="11385" activeTab="1" xr2:uid="{00000000-000D-0000-FFFF-FFFF00000000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D44" i="2"/>
  <c r="C44" i="2"/>
  <c r="D43" i="2"/>
  <c r="C43" i="2"/>
  <c r="D40" i="2"/>
  <c r="C40" i="2"/>
  <c r="C39" i="2"/>
  <c r="C26" i="2"/>
  <c r="D31" i="2"/>
  <c r="C31" i="2"/>
  <c r="E28" i="2"/>
  <c r="D28" i="2"/>
  <c r="D27" i="2"/>
  <c r="C27" i="2"/>
  <c r="C28" i="2"/>
  <c r="F13" i="2"/>
  <c r="F12" i="2"/>
  <c r="G13" i="2"/>
  <c r="E11" i="2"/>
  <c r="E12" i="2"/>
  <c r="E13" i="2"/>
  <c r="D12" i="2"/>
  <c r="D13" i="2"/>
  <c r="D11" i="2"/>
  <c r="D10" i="2"/>
  <c r="T57" i="1"/>
  <c r="T56" i="1"/>
  <c r="T55" i="1"/>
  <c r="T53" i="1"/>
  <c r="T52" i="1"/>
  <c r="T51" i="1"/>
  <c r="T49" i="1"/>
  <c r="T48" i="1"/>
  <c r="T47" i="1"/>
  <c r="T45" i="1"/>
  <c r="T44" i="1"/>
  <c r="T43" i="1"/>
  <c r="T41" i="1"/>
  <c r="T40" i="1"/>
  <c r="T39" i="1"/>
  <c r="T37" i="1"/>
  <c r="T36" i="1"/>
  <c r="T35" i="1"/>
  <c r="T33" i="1"/>
  <c r="T32" i="1"/>
  <c r="T31" i="1"/>
  <c r="T3" i="1"/>
  <c r="T2" i="1"/>
  <c r="T26" i="1"/>
  <c r="O57" i="1"/>
  <c r="P57" i="1"/>
  <c r="Q57" i="1"/>
  <c r="R57" i="1"/>
  <c r="S57" i="1"/>
  <c r="O56" i="1"/>
  <c r="P56" i="1"/>
  <c r="Q56" i="1"/>
  <c r="R56" i="1"/>
  <c r="S56" i="1"/>
  <c r="O55" i="1"/>
  <c r="P55" i="1"/>
  <c r="Q55" i="1"/>
  <c r="R55" i="1"/>
  <c r="S55" i="1"/>
  <c r="N57" i="1"/>
  <c r="N56" i="1"/>
  <c r="N55" i="1"/>
  <c r="O53" i="1"/>
  <c r="P53" i="1"/>
  <c r="Q53" i="1"/>
  <c r="R53" i="1"/>
  <c r="S53" i="1"/>
  <c r="O52" i="1"/>
  <c r="P52" i="1"/>
  <c r="Q52" i="1"/>
  <c r="R52" i="1"/>
  <c r="S52" i="1"/>
  <c r="O51" i="1"/>
  <c r="P51" i="1"/>
  <c r="Q51" i="1"/>
  <c r="R51" i="1"/>
  <c r="S51" i="1"/>
  <c r="N53" i="1"/>
  <c r="N52" i="1"/>
  <c r="N51" i="1"/>
  <c r="O49" i="1"/>
  <c r="P49" i="1"/>
  <c r="Q49" i="1"/>
  <c r="R49" i="1"/>
  <c r="S49" i="1"/>
  <c r="O48" i="1"/>
  <c r="P48" i="1"/>
  <c r="Q48" i="1"/>
  <c r="R48" i="1"/>
  <c r="S48" i="1"/>
  <c r="O47" i="1"/>
  <c r="P47" i="1"/>
  <c r="Q47" i="1"/>
  <c r="R47" i="1"/>
  <c r="S47" i="1"/>
  <c r="N49" i="1"/>
  <c r="N48" i="1"/>
  <c r="N47" i="1"/>
  <c r="N43" i="1"/>
  <c r="O45" i="1"/>
  <c r="P45" i="1"/>
  <c r="Q45" i="1"/>
  <c r="R45" i="1"/>
  <c r="S45" i="1"/>
  <c r="O44" i="1"/>
  <c r="P44" i="1"/>
  <c r="Q44" i="1"/>
  <c r="R44" i="1"/>
  <c r="S44" i="1"/>
  <c r="O43" i="1"/>
  <c r="P43" i="1"/>
  <c r="Q43" i="1"/>
  <c r="R43" i="1"/>
  <c r="S43" i="1"/>
  <c r="N45" i="1"/>
  <c r="N44" i="1"/>
  <c r="N39" i="1"/>
  <c r="O41" i="1"/>
  <c r="P41" i="1"/>
  <c r="Q41" i="1"/>
  <c r="R41" i="1"/>
  <c r="S41" i="1"/>
  <c r="O40" i="1"/>
  <c r="P40" i="1"/>
  <c r="Q40" i="1"/>
  <c r="R40" i="1"/>
  <c r="S40" i="1"/>
  <c r="O39" i="1"/>
  <c r="P39" i="1"/>
  <c r="Q39" i="1"/>
  <c r="R39" i="1"/>
  <c r="S39" i="1"/>
  <c r="N41" i="1"/>
  <c r="N40" i="1"/>
  <c r="O37" i="1"/>
  <c r="P37" i="1"/>
  <c r="Q37" i="1"/>
  <c r="R37" i="1"/>
  <c r="S37" i="1"/>
  <c r="O36" i="1"/>
  <c r="P36" i="1"/>
  <c r="Q36" i="1"/>
  <c r="R36" i="1"/>
  <c r="S36" i="1"/>
  <c r="O35" i="1"/>
  <c r="P35" i="1"/>
  <c r="Q35" i="1"/>
  <c r="R35" i="1"/>
  <c r="S35" i="1"/>
  <c r="N36" i="1"/>
  <c r="N37" i="1"/>
  <c r="N35" i="1"/>
  <c r="O33" i="1"/>
  <c r="P33" i="1"/>
  <c r="Q33" i="1"/>
  <c r="R33" i="1"/>
  <c r="S33" i="1"/>
  <c r="O32" i="1"/>
  <c r="P32" i="1"/>
  <c r="Q32" i="1"/>
  <c r="R32" i="1"/>
  <c r="S32" i="1"/>
  <c r="O31" i="1"/>
  <c r="P31" i="1"/>
  <c r="Q31" i="1"/>
  <c r="R31" i="1"/>
  <c r="S31" i="1"/>
  <c r="N33" i="1"/>
  <c r="N32" i="1"/>
  <c r="N31" i="1"/>
  <c r="C42" i="1"/>
  <c r="H42" i="1"/>
  <c r="G42" i="1"/>
  <c r="F42" i="1"/>
  <c r="E42" i="1"/>
  <c r="D42" i="1"/>
  <c r="I42" i="1"/>
  <c r="I41" i="1"/>
  <c r="I40" i="1"/>
  <c r="O28" i="1"/>
  <c r="P28" i="1"/>
  <c r="Q28" i="1"/>
  <c r="R28" i="1"/>
  <c r="S28" i="1"/>
  <c r="O27" i="1"/>
  <c r="P27" i="1"/>
  <c r="Q27" i="1"/>
  <c r="R27" i="1"/>
  <c r="S27" i="1"/>
  <c r="O26" i="1"/>
  <c r="P26" i="1"/>
  <c r="Q26" i="1"/>
  <c r="R26" i="1"/>
  <c r="S26" i="1"/>
  <c r="N28" i="1"/>
  <c r="N27" i="1"/>
  <c r="N26" i="1"/>
  <c r="O24" i="1"/>
  <c r="P24" i="1"/>
  <c r="Q24" i="1"/>
  <c r="R24" i="1"/>
  <c r="S24" i="1"/>
  <c r="O23" i="1"/>
  <c r="P23" i="1"/>
  <c r="Q23" i="1"/>
  <c r="R23" i="1"/>
  <c r="S23" i="1"/>
  <c r="O22" i="1"/>
  <c r="P22" i="1"/>
  <c r="Q22" i="1"/>
  <c r="R22" i="1"/>
  <c r="S22" i="1"/>
  <c r="N24" i="1"/>
  <c r="N23" i="1"/>
  <c r="N22" i="1"/>
  <c r="O20" i="1"/>
  <c r="P20" i="1"/>
  <c r="Q20" i="1"/>
  <c r="R20" i="1"/>
  <c r="S20" i="1"/>
  <c r="O19" i="1"/>
  <c r="P19" i="1"/>
  <c r="Q19" i="1"/>
  <c r="R19" i="1"/>
  <c r="S19" i="1"/>
  <c r="O18" i="1"/>
  <c r="P18" i="1"/>
  <c r="Q18" i="1"/>
  <c r="R18" i="1"/>
  <c r="S18" i="1"/>
  <c r="N20" i="1"/>
  <c r="N19" i="1"/>
  <c r="N18" i="1"/>
  <c r="N14" i="1"/>
  <c r="N16" i="1"/>
  <c r="O16" i="1"/>
  <c r="P16" i="1"/>
  <c r="Q16" i="1"/>
  <c r="R16" i="1"/>
  <c r="S16" i="1"/>
  <c r="O15" i="1"/>
  <c r="P15" i="1"/>
  <c r="Q15" i="1"/>
  <c r="R15" i="1"/>
  <c r="S15" i="1"/>
  <c r="O14" i="1"/>
  <c r="P14" i="1"/>
  <c r="Q14" i="1"/>
  <c r="R14" i="1"/>
  <c r="S14" i="1"/>
  <c r="N15" i="1"/>
  <c r="N10" i="1"/>
  <c r="O12" i="1"/>
  <c r="P12" i="1"/>
  <c r="Q12" i="1"/>
  <c r="R12" i="1"/>
  <c r="S12" i="1"/>
  <c r="O11" i="1"/>
  <c r="P11" i="1"/>
  <c r="Q11" i="1"/>
  <c r="R11" i="1"/>
  <c r="S11" i="1"/>
  <c r="O10" i="1"/>
  <c r="P10" i="1"/>
  <c r="Q10" i="1"/>
  <c r="R10" i="1"/>
  <c r="S10" i="1"/>
  <c r="N11" i="1"/>
  <c r="N12" i="1"/>
  <c r="N6" i="1"/>
  <c r="O6" i="1"/>
  <c r="P6" i="1"/>
  <c r="Q6" i="1"/>
  <c r="R6" i="1"/>
  <c r="S6" i="1"/>
  <c r="O8" i="1"/>
  <c r="P8" i="1"/>
  <c r="Q8" i="1"/>
  <c r="R8" i="1"/>
  <c r="S8" i="1"/>
  <c r="O7" i="1"/>
  <c r="P7" i="1"/>
  <c r="Q7" i="1"/>
  <c r="R7" i="1"/>
  <c r="S7" i="1"/>
  <c r="N8" i="1"/>
  <c r="N7" i="1"/>
  <c r="N2" i="1"/>
  <c r="N4" i="1"/>
  <c r="O4" i="1"/>
  <c r="P4" i="1"/>
  <c r="Q4" i="1"/>
  <c r="R4" i="1"/>
  <c r="S4" i="1"/>
  <c r="O3" i="1"/>
  <c r="P3" i="1"/>
  <c r="Q3" i="1"/>
  <c r="R3" i="1"/>
  <c r="S3" i="1"/>
  <c r="N3" i="1"/>
  <c r="O2" i="1"/>
  <c r="P2" i="1"/>
  <c r="Q2" i="1"/>
  <c r="R2" i="1"/>
  <c r="S2" i="1"/>
  <c r="I19" i="1"/>
  <c r="I20" i="1"/>
  <c r="T12" i="1" s="1"/>
  <c r="I18" i="1"/>
  <c r="T8" i="1" l="1"/>
  <c r="T14" i="1"/>
  <c r="T24" i="1"/>
  <c r="T16" i="1"/>
  <c r="T22" i="1"/>
  <c r="T18" i="1"/>
  <c r="T4" i="1"/>
  <c r="T19" i="1"/>
  <c r="T20" i="1"/>
  <c r="T23" i="1"/>
  <c r="T11" i="1"/>
  <c r="T27" i="1"/>
  <c r="T6" i="1"/>
  <c r="T28" i="1"/>
  <c r="T7" i="1"/>
  <c r="T10" i="1"/>
  <c r="T15" i="1"/>
</calcChain>
</file>

<file path=xl/sharedStrings.xml><?xml version="1.0" encoding="utf-8"?>
<sst xmlns="http://schemas.openxmlformats.org/spreadsheetml/2006/main" count="172" uniqueCount="67">
  <si>
    <t>T1</t>
  </si>
  <si>
    <t>T2</t>
  </si>
  <si>
    <t>T3</t>
  </si>
  <si>
    <t>T4</t>
  </si>
  <si>
    <t>T5</t>
  </si>
  <si>
    <t>T6</t>
  </si>
  <si>
    <t>D1</t>
  </si>
  <si>
    <t>D2</t>
  </si>
  <si>
    <t>D3</t>
  </si>
  <si>
    <t>D4</t>
  </si>
  <si>
    <t>D5</t>
  </si>
  <si>
    <t>D6</t>
  </si>
  <si>
    <t>D7</t>
  </si>
  <si>
    <t>欄2</t>
  </si>
  <si>
    <t>欄3</t>
  </si>
  <si>
    <t>欄4</t>
  </si>
  <si>
    <t>欄5</t>
  </si>
  <si>
    <t>欄6</t>
  </si>
  <si>
    <t>欄7</t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</si>
  <si>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</si>
  <si>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</si>
  <si>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</si>
  <si>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</si>
  <si>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</si>
  <si>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</si>
  <si>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欄1</t>
    <phoneticPr fontId="1" type="noConversion"/>
  </si>
  <si>
    <t>Clusters1</t>
    <phoneticPr fontId="1" type="noConversion"/>
  </si>
  <si>
    <t>D1 and C1</t>
    <phoneticPr fontId="1" type="noConversion"/>
  </si>
  <si>
    <t>D1 and C2</t>
    <phoneticPr fontId="1" type="noConversion"/>
  </si>
  <si>
    <t>D1 and C3</t>
    <phoneticPr fontId="1" type="noConversion"/>
  </si>
  <si>
    <t>D2 and C1</t>
    <phoneticPr fontId="1" type="noConversion"/>
  </si>
  <si>
    <t>D2 and C2</t>
    <phoneticPr fontId="1" type="noConversion"/>
  </si>
  <si>
    <t>D2 and C3</t>
    <phoneticPr fontId="1" type="noConversion"/>
  </si>
  <si>
    <t>D3 and C1</t>
    <phoneticPr fontId="1" type="noConversion"/>
  </si>
  <si>
    <t>D3 and C2</t>
    <phoneticPr fontId="1" type="noConversion"/>
  </si>
  <si>
    <t>D3 and C3</t>
    <phoneticPr fontId="1" type="noConversion"/>
  </si>
  <si>
    <t>D4 and C1</t>
    <phoneticPr fontId="1" type="noConversion"/>
  </si>
  <si>
    <t>D4 and C2</t>
    <phoneticPr fontId="1" type="noConversion"/>
  </si>
  <si>
    <t>D4 and C3</t>
    <phoneticPr fontId="1" type="noConversion"/>
  </si>
  <si>
    <t>D5 and C1</t>
    <phoneticPr fontId="1" type="noConversion"/>
  </si>
  <si>
    <t>D5 and C2</t>
    <phoneticPr fontId="1" type="noConversion"/>
  </si>
  <si>
    <t>D6 and C2</t>
    <phoneticPr fontId="1" type="noConversion"/>
  </si>
  <si>
    <t>D5 and C3</t>
    <phoneticPr fontId="1" type="noConversion"/>
  </si>
  <si>
    <t>D6 and C1</t>
    <phoneticPr fontId="1" type="noConversion"/>
  </si>
  <si>
    <t>D6 and C3</t>
    <phoneticPr fontId="1" type="noConversion"/>
  </si>
  <si>
    <t>D7 and C1</t>
    <phoneticPr fontId="1" type="noConversion"/>
  </si>
  <si>
    <t>D7 and C2</t>
    <phoneticPr fontId="1" type="noConversion"/>
  </si>
  <si>
    <t>D7 and C3</t>
    <phoneticPr fontId="1" type="noConversion"/>
  </si>
  <si>
    <t>Clusters 2</t>
    <phoneticPr fontId="1" type="noConversion"/>
  </si>
  <si>
    <t>Final</t>
    <phoneticPr fontId="1" type="noConversion"/>
  </si>
  <si>
    <t>Clusters</t>
    <phoneticPr fontId="1" type="noConversion"/>
  </si>
  <si>
    <t>DATA</t>
    <phoneticPr fontId="1" type="noConversion"/>
  </si>
  <si>
    <t xml:space="preserve">Distance </t>
  </si>
  <si>
    <t>Euclidean</t>
    <phoneticPr fontId="1" type="noConversion"/>
  </si>
  <si>
    <t>Calculation</t>
    <phoneticPr fontId="1" type="noConversion"/>
  </si>
  <si>
    <t>DATA1</t>
    <phoneticPr fontId="1" type="noConversion"/>
  </si>
  <si>
    <t>D2</t>
    <phoneticPr fontId="1" type="noConversion"/>
  </si>
  <si>
    <t>D3</t>
    <phoneticPr fontId="1" type="noConversion"/>
  </si>
  <si>
    <t>D5</t>
    <phoneticPr fontId="1" type="noConversion"/>
  </si>
  <si>
    <t>D1, D4</t>
    <phoneticPr fontId="1" type="noConversion"/>
  </si>
  <si>
    <t>D1, D4, D5</t>
    <phoneticPr fontId="1" type="noConversion"/>
  </si>
  <si>
    <t>DATA2</t>
    <phoneticPr fontId="1" type="noConversion"/>
  </si>
  <si>
    <t>Data</t>
    <phoneticPr fontId="1" type="noConversion"/>
  </si>
  <si>
    <t>D2, D3</t>
    <phoneticPr fontId="1" type="noConversion"/>
  </si>
  <si>
    <t>DATA3</t>
    <phoneticPr fontId="1" type="noConversion"/>
  </si>
  <si>
    <t>Cluster</t>
    <phoneticPr fontId="1" type="noConversion"/>
  </si>
  <si>
    <t>D1, D2, D3, D4, 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</si>
</sst>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E3BBF-C87F-4482-A6B8-8D6A18060F12}" name="表格1" displayName="表格1" ref="B11:H16" totalsRowShown="0" headerRowDxfId="19" dataDxfId="18">
  <autoFilter ref="B11:H16" xr:uid="{951E3BBF-C87F-4482-A6B8-8D6A18060F12}"/>
  <tableColumns count="7">
    <tableColumn id="1" xr3:uid="{D0C1AEDC-BEA7-42BF-9D52-37B7558DEC6F}" name="欄1" dataDxfId="26"/>
    <tableColumn id="2" xr3:uid="{A73467B8-4637-4DE8-A5AD-FDC3D7A29A80}" name="欄2" dataDxfId="25"/>
    <tableColumn id="3" xr3:uid="{F0423B4A-6E04-479B-AC2F-CCA1CC886002}" name="欄3" dataDxfId="24"/>
    <tableColumn id="4" xr3:uid="{78F5EF6E-DF8B-46CC-9C73-3B14ACF0180A}" name="欄4" dataDxfId="23"/>
    <tableColumn id="5" xr3:uid="{BEFA5AAD-40B0-4929-8BEB-E99204027CF8}" name="欄5" dataDxfId="22"/>
    <tableColumn id="6" xr3:uid="{701551F3-FB0E-4185-B9F5-A6BD18558DF3}" name="欄6" dataDxfId="21"/>
    <tableColumn id="7" xr3:uid="{FBE6A3C7-CEA6-4792-8360-5E5E1780EBF3}" name="欄7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A75CF-AF6D-4FF8-B84C-1B14E7DE4117}" name="表格1_3" displayName="表格1_3" ref="B31:H38" totalsRowShown="0" headerRowDxfId="17" dataDxfId="16">
  <autoFilter ref="B31:H38" xr:uid="{178A75CF-AF6D-4FF8-B84C-1B14E7DE4117}"/>
  <tableColumns count="7">
    <tableColumn id="1" xr3:uid="{59D39917-90CA-4254-BCE6-7286824ACF51}" name="欄1" dataDxfId="15"/>
    <tableColumn id="2" xr3:uid="{2997B123-0178-4F88-B5C4-D683EE5009F1}" name="欄2" dataDxfId="14"/>
    <tableColumn id="3" xr3:uid="{B44829B5-98B7-4611-90E5-4D557AACC20B}" name="欄3" dataDxfId="13"/>
    <tableColumn id="4" xr3:uid="{B40D14B9-D676-42D2-9894-90C5B07EE060}" name="欄4" dataDxfId="12"/>
    <tableColumn id="5" xr3:uid="{249D2E2B-052A-45F1-9C27-BEC87B2A62D5}" name="欄5" dataDxfId="11"/>
    <tableColumn id="6" xr3:uid="{77B0A3E5-4323-4627-9B5F-7ECA7F313FA5}" name="欄6" dataDxfId="10"/>
    <tableColumn id="7" xr3:uid="{052CD4C7-B25F-427B-AE8A-E33CB6883AC3}" name="欄7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99578-B084-4DF5-A3DA-F07567ACBFAA}" name="表格1_34" displayName="表格1_34" ref="B60:H67" totalsRowShown="0" headerRowDxfId="8" dataDxfId="7">
  <autoFilter ref="B60:H67" xr:uid="{C5399578-B084-4DF5-A3DA-F07567ACBFAA}"/>
  <tableColumns count="7">
    <tableColumn id="1" xr3:uid="{0EBAC7B2-4EB4-428A-8E56-4BB4AF927A9A}" name="欄1" dataDxfId="6"/>
    <tableColumn id="2" xr3:uid="{5ACEF289-799D-4C22-B905-BDCC8D7D6E07}" name="欄2" dataDxfId="5"/>
    <tableColumn id="3" xr3:uid="{8BD85A71-CAE5-4292-8357-5AA03B2DC938}" name="欄3" dataDxfId="4"/>
    <tableColumn id="4" xr3:uid="{6120B0C9-F583-47FF-A80E-6E8C3F6E64FD}" name="欄4" dataDxfId="3"/>
    <tableColumn id="5" xr3:uid="{F125C3C2-0C64-49D6-859F-E349CF8AE15B}" name="欄5" dataDxfId="2"/>
    <tableColumn id="6" xr3:uid="{A05918E9-B6B8-4DC5-8B92-F19391F50A59}" name="欄6" dataDxfId="1"/>
    <tableColumn id="7" xr3:uid="{14FD0204-A9CB-48CD-A4A9-C037BFA84E27}" name="欄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7"/>
  <sheetViews>
    <sheetView topLeftCell="A49" workbookViewId="0">
      <selection activeCell="J66" sqref="J66"/>
    </sheetView>
  </sheetViews>
  <sheetFormatPr defaultRowHeight="15.75" x14ac:dyDescent="0.25"/>
  <sheetData>
    <row r="2" spans="1:21" x14ac:dyDescent="0.25"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/>
      <c r="M2" s="3" t="s">
        <v>27</v>
      </c>
      <c r="N2" s="1">
        <f>C3*C18</f>
        <v>2</v>
      </c>
      <c r="O2" s="1">
        <f t="shared" ref="O2:T2" si="0">D3*D18</f>
        <v>6</v>
      </c>
      <c r="P2" s="1">
        <f t="shared" si="0"/>
        <v>0</v>
      </c>
      <c r="Q2" s="1">
        <f t="shared" si="0"/>
        <v>0</v>
      </c>
      <c r="R2" s="1">
        <f t="shared" si="0"/>
        <v>14</v>
      </c>
      <c r="S2" s="1">
        <f t="shared" si="0"/>
        <v>0</v>
      </c>
      <c r="T2" s="1">
        <f>SUM(N2:S2)/(I3*I18)</f>
        <v>0.74077853267162141</v>
      </c>
    </row>
    <row r="3" spans="1:21" x14ac:dyDescent="0.25">
      <c r="B3" s="5" t="s">
        <v>6</v>
      </c>
      <c r="C3" s="2">
        <v>2</v>
      </c>
      <c r="D3" s="2">
        <v>2</v>
      </c>
      <c r="E3" s="2">
        <v>1</v>
      </c>
      <c r="F3" s="2">
        <v>0</v>
      </c>
      <c r="G3" s="2">
        <v>2</v>
      </c>
      <c r="H3" s="2">
        <v>1</v>
      </c>
      <c r="I3" s="7">
        <v>3.74165738677394</v>
      </c>
      <c r="M3" s="3" t="s">
        <v>28</v>
      </c>
      <c r="N3" s="1">
        <f>C3*C19</f>
        <v>4</v>
      </c>
      <c r="O3" s="1">
        <f t="shared" ref="O3:S3" si="1">D3*D19</f>
        <v>2</v>
      </c>
      <c r="P3" s="1">
        <f t="shared" si="1"/>
        <v>3</v>
      </c>
      <c r="Q3" s="1">
        <f t="shared" si="1"/>
        <v>0</v>
      </c>
      <c r="R3" s="1">
        <f t="shared" si="1"/>
        <v>8</v>
      </c>
      <c r="S3" s="1">
        <f t="shared" si="1"/>
        <v>4</v>
      </c>
      <c r="T3" s="1">
        <f>SUM(N3:S3)/(I3*I19)</f>
        <v>0.64274003617198217</v>
      </c>
    </row>
    <row r="4" spans="1:21" x14ac:dyDescent="0.25">
      <c r="B4" s="5" t="s">
        <v>7</v>
      </c>
      <c r="C4" s="2">
        <v>1</v>
      </c>
      <c r="D4" s="2">
        <v>3</v>
      </c>
      <c r="E4" s="2">
        <v>0</v>
      </c>
      <c r="F4" s="2">
        <v>2</v>
      </c>
      <c r="G4" s="2">
        <v>7</v>
      </c>
      <c r="H4" s="2">
        <v>0</v>
      </c>
      <c r="I4" s="7">
        <v>7.9372539331937721</v>
      </c>
      <c r="M4" s="3" t="s">
        <v>29</v>
      </c>
      <c r="N4" s="1">
        <f>C3*C20</f>
        <v>11</v>
      </c>
      <c r="O4" s="1">
        <f t="shared" ref="O4:S4" si="2">D3*D20</f>
        <v>8</v>
      </c>
      <c r="P4" s="1">
        <f t="shared" si="2"/>
        <v>0.5</v>
      </c>
      <c r="Q4" s="1">
        <f t="shared" si="2"/>
        <v>0</v>
      </c>
      <c r="R4" s="1">
        <f t="shared" si="2"/>
        <v>6</v>
      </c>
      <c r="S4" s="1">
        <f t="shared" si="2"/>
        <v>0</v>
      </c>
      <c r="T4" s="8">
        <f>SUM(N4:S4)/(I3*I20)</f>
        <v>0.91275396192139524</v>
      </c>
      <c r="U4" s="3" t="s">
        <v>23</v>
      </c>
    </row>
    <row r="5" spans="1:21" x14ac:dyDescent="0.25">
      <c r="B5" s="5" t="s">
        <v>8</v>
      </c>
      <c r="C5" s="2">
        <v>0</v>
      </c>
      <c r="D5" s="2">
        <v>2</v>
      </c>
      <c r="E5" s="2">
        <v>3</v>
      </c>
      <c r="F5" s="2">
        <v>3</v>
      </c>
      <c r="G5" s="2">
        <v>0</v>
      </c>
      <c r="H5" s="2">
        <v>2</v>
      </c>
      <c r="I5" s="7">
        <v>5.0990195135927845</v>
      </c>
      <c r="M5" s="3"/>
      <c r="N5" s="1"/>
      <c r="O5" s="1"/>
      <c r="P5" s="1"/>
      <c r="Q5" s="1"/>
      <c r="R5" s="1"/>
      <c r="S5" s="1"/>
      <c r="T5" s="1"/>
      <c r="U5" s="3"/>
    </row>
    <row r="6" spans="1:21" x14ac:dyDescent="0.25">
      <c r="B6" s="5" t="s">
        <v>9</v>
      </c>
      <c r="C6" s="2">
        <v>2</v>
      </c>
      <c r="D6" s="2">
        <v>1</v>
      </c>
      <c r="E6" s="2">
        <v>0</v>
      </c>
      <c r="F6" s="2">
        <v>3</v>
      </c>
      <c r="G6" s="2">
        <v>8</v>
      </c>
      <c r="H6" s="2">
        <v>4</v>
      </c>
      <c r="I6" s="7">
        <v>9.6953597148326587</v>
      </c>
      <c r="M6" s="1" t="s">
        <v>30</v>
      </c>
      <c r="N6" s="1">
        <f>C4*C18</f>
        <v>1</v>
      </c>
      <c r="O6" s="1">
        <f>D4*D18</f>
        <v>9</v>
      </c>
      <c r="P6" s="1">
        <f>E4*E18</f>
        <v>0</v>
      </c>
      <c r="Q6" s="1">
        <f>F4*F18</f>
        <v>4</v>
      </c>
      <c r="R6" s="1">
        <f>G4*G18</f>
        <v>49</v>
      </c>
      <c r="S6" s="1">
        <f>H4*H18</f>
        <v>0</v>
      </c>
      <c r="T6" s="8">
        <f>SUM(N6:S6)/(I4*I18)</f>
        <v>0.99999999999999989</v>
      </c>
      <c r="U6" s="3" t="s">
        <v>19</v>
      </c>
    </row>
    <row r="7" spans="1:21" x14ac:dyDescent="0.25">
      <c r="B7" s="5" t="s">
        <v>10</v>
      </c>
      <c r="C7" s="2">
        <v>6</v>
      </c>
      <c r="D7" s="2">
        <v>5</v>
      </c>
      <c r="E7" s="2">
        <v>0</v>
      </c>
      <c r="F7" s="2">
        <v>1</v>
      </c>
      <c r="G7" s="2">
        <v>4</v>
      </c>
      <c r="H7" s="2">
        <v>0</v>
      </c>
      <c r="I7" s="7">
        <v>8.8317608663278477</v>
      </c>
      <c r="M7" s="1" t="s">
        <v>31</v>
      </c>
      <c r="N7" s="1">
        <f>C4*C19</f>
        <v>2</v>
      </c>
      <c r="O7" s="1">
        <f>D4*D19</f>
        <v>3</v>
      </c>
      <c r="P7" s="1">
        <f>E4*E19</f>
        <v>0</v>
      </c>
      <c r="Q7" s="1">
        <f>F4*F19</f>
        <v>11</v>
      </c>
      <c r="R7" s="1">
        <f>G4*G19</f>
        <v>28</v>
      </c>
      <c r="S7" s="1">
        <f>H4*H19</f>
        <v>0</v>
      </c>
      <c r="T7" s="1">
        <f>SUM(N7:S7)/(I4*I19)</f>
        <v>0.63483736117971412</v>
      </c>
      <c r="U7" s="3"/>
    </row>
    <row r="8" spans="1:21" x14ac:dyDescent="0.25">
      <c r="B8" s="5" t="s">
        <v>11</v>
      </c>
      <c r="C8" s="2">
        <v>2</v>
      </c>
      <c r="D8" s="2">
        <v>1</v>
      </c>
      <c r="E8" s="2">
        <v>6</v>
      </c>
      <c r="F8" s="2">
        <v>8</v>
      </c>
      <c r="G8" s="2">
        <v>0</v>
      </c>
      <c r="H8" s="2">
        <v>4</v>
      </c>
      <c r="I8" s="7">
        <v>11</v>
      </c>
      <c r="M8" s="1" t="s">
        <v>32</v>
      </c>
      <c r="N8" s="1">
        <f>C4*C20</f>
        <v>5.5</v>
      </c>
      <c r="O8" s="1">
        <f>D4*D20</f>
        <v>12</v>
      </c>
      <c r="P8" s="1">
        <f>E4*E20</f>
        <v>0</v>
      </c>
      <c r="Q8" s="1">
        <f>F4*F20</f>
        <v>1</v>
      </c>
      <c r="R8" s="1">
        <f>G4*G20</f>
        <v>21</v>
      </c>
      <c r="S8" s="1">
        <f>H4*H20</f>
        <v>0</v>
      </c>
      <c r="T8" s="1">
        <f>SUM(N8:S8)/(I4*I20)</f>
        <v>0.66650649367752912</v>
      </c>
      <c r="U8" s="3"/>
    </row>
    <row r="9" spans="1:21" x14ac:dyDescent="0.25">
      <c r="B9" s="5" t="s">
        <v>12</v>
      </c>
      <c r="C9" s="2">
        <v>5</v>
      </c>
      <c r="D9" s="2">
        <v>3</v>
      </c>
      <c r="E9" s="2">
        <v>1</v>
      </c>
      <c r="F9" s="2">
        <v>0</v>
      </c>
      <c r="G9" s="2">
        <v>2</v>
      </c>
      <c r="H9" s="2">
        <v>0</v>
      </c>
      <c r="I9" s="7">
        <v>6.2449979983983983</v>
      </c>
    </row>
    <row r="10" spans="1:21" x14ac:dyDescent="0.25">
      <c r="M10" s="1" t="s">
        <v>33</v>
      </c>
      <c r="N10" s="1">
        <f>C5*C18</f>
        <v>0</v>
      </c>
      <c r="O10" s="1">
        <f>D5*D18</f>
        <v>6</v>
      </c>
      <c r="P10" s="1">
        <f>E5*E18</f>
        <v>0</v>
      </c>
      <c r="Q10" s="1">
        <f>F5*F18</f>
        <v>6</v>
      </c>
      <c r="R10" s="1">
        <f>G5*G18</f>
        <v>0</v>
      </c>
      <c r="S10" s="1">
        <f>H5*H18</f>
        <v>0</v>
      </c>
      <c r="T10" s="1">
        <f>SUM(N10:S10)/(I5*I18)</f>
        <v>0.29649972666444047</v>
      </c>
    </row>
    <row r="11" spans="1:21" x14ac:dyDescent="0.25">
      <c r="B11" s="3" t="s">
        <v>25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M11" s="1" t="s">
        <v>34</v>
      </c>
      <c r="N11" s="1">
        <f>C5*C19</f>
        <v>0</v>
      </c>
      <c r="O11" s="1">
        <f>D5*D19</f>
        <v>2</v>
      </c>
      <c r="P11" s="1">
        <f>E5*E19</f>
        <v>9</v>
      </c>
      <c r="Q11" s="1">
        <f>F5*F19</f>
        <v>16.5</v>
      </c>
      <c r="R11" s="1">
        <f>G5*G19</f>
        <v>0</v>
      </c>
      <c r="S11" s="1">
        <f>H5*H19</f>
        <v>8</v>
      </c>
      <c r="T11" s="8">
        <f>SUM(N11:S11)/(I5*I19)</f>
        <v>0.79729998341660357</v>
      </c>
      <c r="U11" s="3" t="s">
        <v>21</v>
      </c>
    </row>
    <row r="12" spans="1:21" x14ac:dyDescent="0.25">
      <c r="B12" s="3" t="s">
        <v>20</v>
      </c>
      <c r="C12" s="3">
        <v>1</v>
      </c>
      <c r="D12" s="3">
        <v>3</v>
      </c>
      <c r="E12" s="3">
        <v>0</v>
      </c>
      <c r="F12" s="3">
        <v>2</v>
      </c>
      <c r="G12" s="3">
        <v>7</v>
      </c>
      <c r="H12" s="3">
        <v>0</v>
      </c>
      <c r="M12" s="1" t="s">
        <v>35</v>
      </c>
      <c r="N12" s="1">
        <f>C5*C20</f>
        <v>0</v>
      </c>
      <c r="O12" s="1">
        <f>D5*D20</f>
        <v>8</v>
      </c>
      <c r="P12" s="1">
        <f>E5*E20</f>
        <v>1.5</v>
      </c>
      <c r="Q12" s="1">
        <f>F5*F20</f>
        <v>1.5</v>
      </c>
      <c r="R12" s="1">
        <f>G5*G20</f>
        <v>0</v>
      </c>
      <c r="S12" s="1">
        <f>H5*H20</f>
        <v>0</v>
      </c>
      <c r="T12" s="1">
        <f>SUM(N12:S12)/(I5*I20)</f>
        <v>0.28892397106425144</v>
      </c>
      <c r="U12" s="9"/>
    </row>
    <row r="13" spans="1:21" x14ac:dyDescent="0.25">
      <c r="A13" t="s">
        <v>26</v>
      </c>
      <c r="B13" s="3" t="s">
        <v>22</v>
      </c>
      <c r="C13" s="3">
        <v>2</v>
      </c>
      <c r="D13" s="3">
        <v>1</v>
      </c>
      <c r="E13" s="3">
        <v>0</v>
      </c>
      <c r="F13" s="3">
        <v>3</v>
      </c>
      <c r="G13" s="3">
        <v>8</v>
      </c>
      <c r="H13" s="3">
        <v>4</v>
      </c>
    </row>
    <row r="14" spans="1:21" x14ac:dyDescent="0.25">
      <c r="B14" s="3" t="s">
        <v>22</v>
      </c>
      <c r="C14" s="3">
        <v>2</v>
      </c>
      <c r="D14" s="3">
        <v>1</v>
      </c>
      <c r="E14" s="3">
        <v>6</v>
      </c>
      <c r="F14" s="3">
        <v>8</v>
      </c>
      <c r="G14" s="3">
        <v>0</v>
      </c>
      <c r="H14" s="3">
        <v>4</v>
      </c>
      <c r="M14" s="1" t="s">
        <v>36</v>
      </c>
      <c r="N14" s="1">
        <f>C6*C18</f>
        <v>2</v>
      </c>
      <c r="O14" s="1">
        <f>D6*D18</f>
        <v>3</v>
      </c>
      <c r="P14" s="1">
        <f>E6*E18</f>
        <v>0</v>
      </c>
      <c r="Q14" s="1">
        <f>F6*F18</f>
        <v>6</v>
      </c>
      <c r="R14" s="1">
        <f>G6*G18</f>
        <v>56</v>
      </c>
      <c r="S14" s="1">
        <f>H6*H18</f>
        <v>0</v>
      </c>
      <c r="T14" s="8">
        <f>SUM(N14:S14)/($I$6*I18)</f>
        <v>0.87064397940375293</v>
      </c>
      <c r="U14" s="3" t="s">
        <v>19</v>
      </c>
    </row>
    <row r="15" spans="1:21" x14ac:dyDescent="0.25">
      <c r="B15" s="3" t="s">
        <v>24</v>
      </c>
      <c r="C15" s="3">
        <v>6</v>
      </c>
      <c r="D15" s="3">
        <v>5</v>
      </c>
      <c r="E15" s="3">
        <v>0</v>
      </c>
      <c r="F15" s="3">
        <v>1</v>
      </c>
      <c r="G15" s="3">
        <v>4</v>
      </c>
      <c r="H15" s="3">
        <v>0</v>
      </c>
      <c r="M15" s="1" t="s">
        <v>37</v>
      </c>
      <c r="N15" s="1">
        <f>C6*C19</f>
        <v>4</v>
      </c>
      <c r="O15" s="1">
        <f>D6*D19</f>
        <v>1</v>
      </c>
      <c r="P15" s="1">
        <f>E6*E19</f>
        <v>0</v>
      </c>
      <c r="Q15" s="1">
        <f>F6*F19</f>
        <v>16.5</v>
      </c>
      <c r="R15" s="1">
        <f>G6*G19</f>
        <v>32</v>
      </c>
      <c r="S15" s="1">
        <f>H6*H19</f>
        <v>16</v>
      </c>
      <c r="T15" s="1">
        <f>SUM(N15:S15)/($I$6*I19)</f>
        <v>0.82092022174136969</v>
      </c>
      <c r="U15" s="3"/>
    </row>
    <row r="16" spans="1:21" x14ac:dyDescent="0.25">
      <c r="B16" s="3" t="s">
        <v>24</v>
      </c>
      <c r="C16" s="3">
        <v>5</v>
      </c>
      <c r="D16" s="3">
        <v>3</v>
      </c>
      <c r="E16" s="3">
        <v>1</v>
      </c>
      <c r="F16" s="3">
        <v>0</v>
      </c>
      <c r="G16" s="3">
        <v>2</v>
      </c>
      <c r="H16" s="3">
        <v>0</v>
      </c>
      <c r="M16" s="1" t="s">
        <v>38</v>
      </c>
      <c r="N16" s="1">
        <f>C6*C20</f>
        <v>11</v>
      </c>
      <c r="O16" s="1">
        <f>D6*D20</f>
        <v>4</v>
      </c>
      <c r="P16" s="1">
        <f>E6*E20</f>
        <v>0</v>
      </c>
      <c r="Q16" s="1">
        <f>F6*F20</f>
        <v>1.5</v>
      </c>
      <c r="R16" s="1">
        <f>G6*G20</f>
        <v>24</v>
      </c>
      <c r="S16" s="1">
        <f>H6*H20</f>
        <v>0</v>
      </c>
      <c r="T16" s="1">
        <f>SUM(N16:S16)/($I$6*I20)</f>
        <v>0.55945950991167148</v>
      </c>
      <c r="U16" s="3"/>
    </row>
    <row r="18" spans="2:21" x14ac:dyDescent="0.25">
      <c r="B18" s="2" t="s">
        <v>20</v>
      </c>
      <c r="C18" s="2">
        <v>1</v>
      </c>
      <c r="D18" s="2">
        <v>3</v>
      </c>
      <c r="E18" s="2">
        <v>0</v>
      </c>
      <c r="F18" s="2">
        <v>2</v>
      </c>
      <c r="G18" s="2">
        <v>7</v>
      </c>
      <c r="H18" s="2">
        <v>0</v>
      </c>
      <c r="I18" s="2">
        <f>(SQRT(SUMSQ(C18:H18)))</f>
        <v>7.9372539331937721</v>
      </c>
      <c r="M18" s="1" t="s">
        <v>39</v>
      </c>
      <c r="N18" s="1">
        <f>C7*C18</f>
        <v>6</v>
      </c>
      <c r="O18" s="1">
        <f>D7*D18</f>
        <v>15</v>
      </c>
      <c r="P18" s="1">
        <f>E7*E18</f>
        <v>0</v>
      </c>
      <c r="Q18" s="1">
        <f>F7*F18</f>
        <v>2</v>
      </c>
      <c r="R18" s="1">
        <f>G7*G18</f>
        <v>28</v>
      </c>
      <c r="S18" s="1">
        <f>H7*H18</f>
        <v>0</v>
      </c>
      <c r="T18" s="1">
        <f>SUM(N18:S18)/($I$7*I18)</f>
        <v>0.72753283726855178</v>
      </c>
    </row>
    <row r="19" spans="2:21" x14ac:dyDescent="0.25">
      <c r="B19" s="2" t="s">
        <v>22</v>
      </c>
      <c r="C19" s="2">
        <v>2</v>
      </c>
      <c r="D19" s="2">
        <v>1</v>
      </c>
      <c r="E19" s="2">
        <v>3</v>
      </c>
      <c r="F19" s="2">
        <v>5.5</v>
      </c>
      <c r="G19" s="2">
        <v>4</v>
      </c>
      <c r="H19" s="2">
        <v>4</v>
      </c>
      <c r="I19" s="2">
        <f t="shared" ref="I19:I20" si="3">(SQRT(SUMSQ(C19:H19)))</f>
        <v>8.7321245982864895</v>
      </c>
      <c r="M19" s="1" t="s">
        <v>40</v>
      </c>
      <c r="N19" s="1">
        <f>C7*C19</f>
        <v>12</v>
      </c>
      <c r="O19" s="1">
        <f>D7*D19</f>
        <v>5</v>
      </c>
      <c r="P19" s="1">
        <f>E7*E19</f>
        <v>0</v>
      </c>
      <c r="Q19" s="1">
        <f>F7*F19</f>
        <v>5.5</v>
      </c>
      <c r="R19" s="1">
        <f>G7*G19</f>
        <v>16</v>
      </c>
      <c r="S19" s="1">
        <f>H7*H19</f>
        <v>0</v>
      </c>
      <c r="T19" s="1">
        <f>SUM(N19:S19)/($I$7*I19)</f>
        <v>0.49922175667444268</v>
      </c>
      <c r="U19" s="9"/>
    </row>
    <row r="20" spans="2:21" x14ac:dyDescent="0.25">
      <c r="B20" s="2" t="s">
        <v>24</v>
      </c>
      <c r="C20" s="2">
        <v>5.5</v>
      </c>
      <c r="D20" s="2">
        <v>4</v>
      </c>
      <c r="E20" s="2">
        <v>0.5</v>
      </c>
      <c r="F20" s="2">
        <v>0.5</v>
      </c>
      <c r="G20" s="2">
        <v>3</v>
      </c>
      <c r="H20" s="2">
        <v>0</v>
      </c>
      <c r="I20" s="2">
        <f t="shared" si="3"/>
        <v>7.4665922615340392</v>
      </c>
      <c r="M20" s="1" t="s">
        <v>42</v>
      </c>
      <c r="N20" s="1">
        <f>C7*C20</f>
        <v>33</v>
      </c>
      <c r="O20" s="1">
        <f>D7*D20</f>
        <v>20</v>
      </c>
      <c r="P20" s="1">
        <f>E7*E20</f>
        <v>0</v>
      </c>
      <c r="Q20" s="1">
        <f>F7*F20</f>
        <v>0.5</v>
      </c>
      <c r="R20" s="1">
        <f>G7*G20</f>
        <v>12</v>
      </c>
      <c r="S20" s="1">
        <f>H7*H20</f>
        <v>0</v>
      </c>
      <c r="T20" s="8">
        <f>SUM(N20:S20)/($I$7*I20)</f>
        <v>0.9932797069761744</v>
      </c>
      <c r="U20" s="3" t="s">
        <v>23</v>
      </c>
    </row>
    <row r="21" spans="2:21" x14ac:dyDescent="0.25"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5">
      <c r="M22" s="1" t="s">
        <v>43</v>
      </c>
      <c r="N22" s="1">
        <f>C8*C18</f>
        <v>2</v>
      </c>
      <c r="O22" s="1">
        <f>D8*D18</f>
        <v>3</v>
      </c>
      <c r="P22" s="1">
        <f>E8*E18</f>
        <v>0</v>
      </c>
      <c r="Q22" s="1">
        <f>F8*F18</f>
        <v>16</v>
      </c>
      <c r="R22" s="1">
        <f>G8*G18</f>
        <v>0</v>
      </c>
      <c r="S22" s="1">
        <f>H8*H18</f>
        <v>0</v>
      </c>
      <c r="T22" s="1">
        <f>SUM(N22:S22)/($I$8*I18)</f>
        <v>0.24052284646041733</v>
      </c>
    </row>
    <row r="23" spans="2:21" x14ac:dyDescent="0.25">
      <c r="M23" s="1" t="s">
        <v>41</v>
      </c>
      <c r="N23" s="1">
        <f>C8*C19</f>
        <v>4</v>
      </c>
      <c r="O23" s="1">
        <f>D8*D19</f>
        <v>1</v>
      </c>
      <c r="P23" s="1">
        <f>E8*E19</f>
        <v>18</v>
      </c>
      <c r="Q23" s="1">
        <f>F8*F19</f>
        <v>44</v>
      </c>
      <c r="R23" s="1">
        <f>G8*G19</f>
        <v>0</v>
      </c>
      <c r="S23" s="1">
        <f>H8*H19</f>
        <v>16</v>
      </c>
      <c r="T23" s="8">
        <f>SUM(N23:S23)/($I$8*I19)</f>
        <v>0.8641029408736558</v>
      </c>
      <c r="U23" s="3" t="s">
        <v>21</v>
      </c>
    </row>
    <row r="24" spans="2:21" x14ac:dyDescent="0.25">
      <c r="M24" s="1" t="s">
        <v>44</v>
      </c>
      <c r="N24" s="1">
        <f>C8*C20</f>
        <v>11</v>
      </c>
      <c r="O24" s="1">
        <f>D8*D20</f>
        <v>4</v>
      </c>
      <c r="P24" s="1">
        <f>E8*E20</f>
        <v>3</v>
      </c>
      <c r="Q24" s="1">
        <f>F8*F20</f>
        <v>4</v>
      </c>
      <c r="R24" s="1">
        <f>G8*G20</f>
        <v>0</v>
      </c>
      <c r="S24" s="1">
        <f>H8*H20</f>
        <v>0</v>
      </c>
      <c r="T24" s="1">
        <f>SUM(N24:S24)/($I$8*I20)</f>
        <v>0.26785981207296999</v>
      </c>
      <c r="U24" s="9"/>
    </row>
    <row r="25" spans="2:21" x14ac:dyDescent="0.25"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5">
      <c r="M26" s="1" t="s">
        <v>45</v>
      </c>
      <c r="N26" s="1">
        <f>C9*C18</f>
        <v>5</v>
      </c>
      <c r="O26" s="1">
        <f>D9*D18</f>
        <v>9</v>
      </c>
      <c r="P26" s="1">
        <f>E9*E18</f>
        <v>0</v>
      </c>
      <c r="Q26" s="1">
        <f>F9*F18</f>
        <v>0</v>
      </c>
      <c r="R26" s="1">
        <f>G9*G18</f>
        <v>14</v>
      </c>
      <c r="S26" s="1">
        <f>H9*H18</f>
        <v>0</v>
      </c>
      <c r="T26" s="1">
        <f>SUM(N26:S26)/($I$9*I18)</f>
        <v>0.56487903049088217</v>
      </c>
    </row>
    <row r="27" spans="2:21" x14ac:dyDescent="0.25">
      <c r="M27" s="1" t="s">
        <v>46</v>
      </c>
      <c r="N27" s="1">
        <f>C9*C19</f>
        <v>10</v>
      </c>
      <c r="O27" s="1">
        <f>D9*D19</f>
        <v>3</v>
      </c>
      <c r="P27" s="1">
        <f>E9*E19</f>
        <v>3</v>
      </c>
      <c r="Q27" s="1">
        <f>F9*F19</f>
        <v>0</v>
      </c>
      <c r="R27" s="1">
        <f>G9*G19</f>
        <v>8</v>
      </c>
      <c r="S27" s="1">
        <f>H9*H19</f>
        <v>0</v>
      </c>
      <c r="T27" s="1">
        <f>SUM(N27:S27)/($I$9*I19)</f>
        <v>0.44010774789862944</v>
      </c>
      <c r="U27" s="9"/>
    </row>
    <row r="28" spans="2:21" x14ac:dyDescent="0.25">
      <c r="M28" s="1" t="s">
        <v>47</v>
      </c>
      <c r="N28" s="1">
        <f>C9*C20</f>
        <v>27.5</v>
      </c>
      <c r="O28" s="1">
        <f>D9*D20</f>
        <v>12</v>
      </c>
      <c r="P28" s="1">
        <f>E9*E20</f>
        <v>0.5</v>
      </c>
      <c r="Q28" s="1">
        <f>F9*F20</f>
        <v>0</v>
      </c>
      <c r="R28" s="1">
        <f>G9*G20</f>
        <v>6</v>
      </c>
      <c r="S28" s="1">
        <f>H9*H20</f>
        <v>0</v>
      </c>
      <c r="T28" s="8">
        <f>SUM(N28:S28)/($I$9*I20)</f>
        <v>0.98651363527391245</v>
      </c>
      <c r="U28" s="3" t="s">
        <v>23</v>
      </c>
    </row>
    <row r="30" spans="2:21" x14ac:dyDescent="0.25"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5">
      <c r="B31" s="3" t="s">
        <v>25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M31" s="3" t="s">
        <v>27</v>
      </c>
      <c r="N31" s="1">
        <f>C3*C40</f>
        <v>3</v>
      </c>
      <c r="O31" s="1">
        <f t="shared" ref="O31:S31" si="4">D3*D40</f>
        <v>4</v>
      </c>
      <c r="P31" s="1">
        <f t="shared" si="4"/>
        <v>0</v>
      </c>
      <c r="Q31" s="1">
        <f t="shared" si="4"/>
        <v>0</v>
      </c>
      <c r="R31" s="1">
        <f t="shared" si="4"/>
        <v>15</v>
      </c>
      <c r="S31" s="1">
        <f t="shared" si="4"/>
        <v>2</v>
      </c>
      <c r="T31" s="1">
        <f>SUM(N31:S31)/(I3*I40)</f>
        <v>0.75202231032614808</v>
      </c>
      <c r="U31" s="1"/>
    </row>
    <row r="32" spans="2:21" x14ac:dyDescent="0.25">
      <c r="B32" s="3" t="s">
        <v>20</v>
      </c>
      <c r="C32" s="3">
        <v>1</v>
      </c>
      <c r="D32" s="3">
        <v>3</v>
      </c>
      <c r="E32" s="3">
        <v>0</v>
      </c>
      <c r="F32" s="3">
        <v>2</v>
      </c>
      <c r="G32" s="3">
        <v>7</v>
      </c>
      <c r="H32" s="3">
        <v>0</v>
      </c>
      <c r="M32" s="3" t="s">
        <v>28</v>
      </c>
      <c r="N32" s="1">
        <f>C3*C41</f>
        <v>2</v>
      </c>
      <c r="O32" s="1">
        <f t="shared" ref="O32:S32" si="5">D3*D41</f>
        <v>3</v>
      </c>
      <c r="P32" s="1">
        <f t="shared" si="5"/>
        <v>4.5</v>
      </c>
      <c r="Q32" s="1">
        <f t="shared" si="5"/>
        <v>0</v>
      </c>
      <c r="R32" s="1">
        <f t="shared" si="5"/>
        <v>0</v>
      </c>
      <c r="S32" s="1">
        <f t="shared" si="5"/>
        <v>3</v>
      </c>
      <c r="T32" s="1">
        <f>SUM(N32:S32)/(I3*I41)</f>
        <v>0.4217345001502259</v>
      </c>
      <c r="U32" s="1"/>
    </row>
    <row r="33" spans="1:21" x14ac:dyDescent="0.25">
      <c r="B33" s="3" t="s">
        <v>20</v>
      </c>
      <c r="C33" s="3">
        <v>2</v>
      </c>
      <c r="D33" s="3">
        <v>1</v>
      </c>
      <c r="E33" s="3">
        <v>0</v>
      </c>
      <c r="F33" s="3">
        <v>3</v>
      </c>
      <c r="G33" s="3">
        <v>8</v>
      </c>
      <c r="H33" s="3">
        <v>4</v>
      </c>
      <c r="M33" s="3" t="s">
        <v>29</v>
      </c>
      <c r="N33" s="1">
        <f>C3*C42</f>
        <v>8.6666666666666661</v>
      </c>
      <c r="O33" s="1">
        <f t="shared" ref="O33:S33" si="6">D3*D42</f>
        <v>6.666666666666667</v>
      </c>
      <c r="P33" s="1">
        <f t="shared" si="6"/>
        <v>0.66666666666666663</v>
      </c>
      <c r="Q33" s="1">
        <f t="shared" si="6"/>
        <v>0</v>
      </c>
      <c r="R33" s="1">
        <f t="shared" si="6"/>
        <v>5.333333333333333</v>
      </c>
      <c r="S33" s="1">
        <f t="shared" si="6"/>
        <v>0.33333333333333331</v>
      </c>
      <c r="T33" s="8">
        <f>SUM(N33:S33)/(I3*I42)</f>
        <v>0.94351647891044221</v>
      </c>
      <c r="U33" s="3" t="s">
        <v>23</v>
      </c>
    </row>
    <row r="34" spans="1:21" x14ac:dyDescent="0.25">
      <c r="A34" t="s">
        <v>48</v>
      </c>
      <c r="B34" s="3" t="s">
        <v>22</v>
      </c>
      <c r="C34" s="3">
        <v>0</v>
      </c>
      <c r="D34" s="3">
        <v>2</v>
      </c>
      <c r="E34" s="3">
        <v>3</v>
      </c>
      <c r="F34" s="3">
        <v>3</v>
      </c>
      <c r="G34" s="3">
        <v>0</v>
      </c>
      <c r="H34" s="3">
        <v>2</v>
      </c>
      <c r="M34" s="3"/>
      <c r="N34" s="1"/>
      <c r="O34" s="1"/>
      <c r="P34" s="1"/>
      <c r="Q34" s="1"/>
      <c r="R34" s="1"/>
      <c r="S34" s="1"/>
      <c r="T34" s="1"/>
      <c r="U34" s="3"/>
    </row>
    <row r="35" spans="1:21" x14ac:dyDescent="0.25">
      <c r="B35" s="3" t="s">
        <v>22</v>
      </c>
      <c r="C35" s="3">
        <v>2</v>
      </c>
      <c r="D35" s="3">
        <v>1</v>
      </c>
      <c r="E35" s="3">
        <v>6</v>
      </c>
      <c r="F35" s="3">
        <v>8</v>
      </c>
      <c r="G35" s="3">
        <v>0</v>
      </c>
      <c r="H35" s="3">
        <v>4</v>
      </c>
      <c r="M35" s="1" t="s">
        <v>30</v>
      </c>
      <c r="N35" s="1">
        <f>C4*C40</f>
        <v>1.5</v>
      </c>
      <c r="O35" s="1">
        <f t="shared" ref="O35:S35" si="7">D4*D40</f>
        <v>6</v>
      </c>
      <c r="P35" s="1">
        <f t="shared" si="7"/>
        <v>0</v>
      </c>
      <c r="Q35" s="1">
        <f t="shared" si="7"/>
        <v>5</v>
      </c>
      <c r="R35" s="1">
        <f t="shared" si="7"/>
        <v>52.5</v>
      </c>
      <c r="S35" s="1">
        <f t="shared" si="7"/>
        <v>0</v>
      </c>
      <c r="T35" s="8">
        <f>SUM(N35:S35)/(I4*I40)</f>
        <v>0.9601223580635434</v>
      </c>
      <c r="U35" s="3" t="s">
        <v>19</v>
      </c>
    </row>
    <row r="36" spans="1:21" x14ac:dyDescent="0.25">
      <c r="B36" s="3" t="s">
        <v>24</v>
      </c>
      <c r="C36" s="3">
        <v>2</v>
      </c>
      <c r="D36" s="3">
        <v>2</v>
      </c>
      <c r="E36" s="3">
        <v>1</v>
      </c>
      <c r="F36" s="3">
        <v>0</v>
      </c>
      <c r="G36" s="3">
        <v>2</v>
      </c>
      <c r="H36" s="3">
        <v>1</v>
      </c>
      <c r="M36" s="1" t="s">
        <v>31</v>
      </c>
      <c r="N36" s="1">
        <f>C4*C41</f>
        <v>1</v>
      </c>
      <c r="O36" s="1">
        <f t="shared" ref="O36:S36" si="8">D4*D41</f>
        <v>4.5</v>
      </c>
      <c r="P36" s="1">
        <f t="shared" si="8"/>
        <v>0</v>
      </c>
      <c r="Q36" s="1">
        <f t="shared" si="8"/>
        <v>11</v>
      </c>
      <c r="R36" s="1">
        <f t="shared" si="8"/>
        <v>0</v>
      </c>
      <c r="S36" s="1">
        <f t="shared" si="8"/>
        <v>0</v>
      </c>
      <c r="T36" s="1">
        <f>SUM(N36:S36)/(I4*I41)</f>
        <v>0.26242596592655842</v>
      </c>
      <c r="U36" s="3"/>
    </row>
    <row r="37" spans="1:21" x14ac:dyDescent="0.25">
      <c r="B37" s="3" t="s">
        <v>24</v>
      </c>
      <c r="C37" s="3">
        <v>6</v>
      </c>
      <c r="D37" s="3">
        <v>5</v>
      </c>
      <c r="E37" s="3">
        <v>0</v>
      </c>
      <c r="F37" s="3">
        <v>1</v>
      </c>
      <c r="G37" s="3">
        <v>4</v>
      </c>
      <c r="H37" s="3">
        <v>0</v>
      </c>
      <c r="M37" s="1" t="s">
        <v>32</v>
      </c>
      <c r="N37" s="1">
        <f>C4*C42</f>
        <v>4.333333333333333</v>
      </c>
      <c r="O37" s="1">
        <f t="shared" ref="O37:S37" si="9">D4*D42</f>
        <v>10</v>
      </c>
      <c r="P37" s="1">
        <f t="shared" si="9"/>
        <v>0</v>
      </c>
      <c r="Q37" s="1">
        <f t="shared" si="9"/>
        <v>0.66666666666666663</v>
      </c>
      <c r="R37" s="1">
        <f t="shared" si="9"/>
        <v>18.666666666666664</v>
      </c>
      <c r="S37" s="1">
        <f t="shared" si="9"/>
        <v>0</v>
      </c>
      <c r="T37" s="1">
        <f>SUM(N37:S37)/(I4*I42)</f>
        <v>0.69111648143878557</v>
      </c>
      <c r="U37" s="3"/>
    </row>
    <row r="38" spans="1:21" x14ac:dyDescent="0.25">
      <c r="B38" s="3" t="s">
        <v>24</v>
      </c>
      <c r="C38" s="3">
        <v>5</v>
      </c>
      <c r="D38" s="3">
        <v>3</v>
      </c>
      <c r="E38" s="3">
        <v>1</v>
      </c>
      <c r="F38" s="3">
        <v>0</v>
      </c>
      <c r="G38" s="3">
        <v>2</v>
      </c>
      <c r="H38" s="3">
        <v>0</v>
      </c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M39" s="1" t="s">
        <v>33</v>
      </c>
      <c r="N39" s="1">
        <f>C5*C40</f>
        <v>0</v>
      </c>
      <c r="O39" s="1">
        <f t="shared" ref="O39:S39" si="10">D5*D40</f>
        <v>4</v>
      </c>
      <c r="P39" s="1">
        <f t="shared" si="10"/>
        <v>0</v>
      </c>
      <c r="Q39" s="1">
        <f t="shared" si="10"/>
        <v>7.5</v>
      </c>
      <c r="R39" s="1">
        <f t="shared" si="10"/>
        <v>0</v>
      </c>
      <c r="S39" s="1">
        <f t="shared" si="10"/>
        <v>4</v>
      </c>
      <c r="T39" s="1">
        <f>SUM(N39:S39)/(I5*I40)</f>
        <v>0.35639247479115083</v>
      </c>
      <c r="U39" s="1"/>
    </row>
    <row r="40" spans="1:21" x14ac:dyDescent="0.25">
      <c r="B40" s="2" t="s">
        <v>20</v>
      </c>
      <c r="C40" s="2">
        <v>1.5</v>
      </c>
      <c r="D40" s="2">
        <v>2</v>
      </c>
      <c r="E40" s="2">
        <v>0</v>
      </c>
      <c r="F40" s="2">
        <v>2.5</v>
      </c>
      <c r="G40" s="2">
        <v>7.5</v>
      </c>
      <c r="H40" s="2">
        <v>2</v>
      </c>
      <c r="I40" s="2">
        <f>(SQRT(SUMSQ(C40:H40)))</f>
        <v>8.5293610546159897</v>
      </c>
      <c r="M40" s="1" t="s">
        <v>34</v>
      </c>
      <c r="N40" s="1">
        <f>C5*C41</f>
        <v>0</v>
      </c>
      <c r="O40" s="1">
        <f t="shared" ref="O40:S40" si="11">D5*D41</f>
        <v>3</v>
      </c>
      <c r="P40" s="1">
        <f t="shared" si="11"/>
        <v>13.5</v>
      </c>
      <c r="Q40" s="1">
        <f t="shared" si="11"/>
        <v>16.5</v>
      </c>
      <c r="R40" s="1">
        <f t="shared" si="11"/>
        <v>0</v>
      </c>
      <c r="S40" s="1">
        <f t="shared" si="11"/>
        <v>6</v>
      </c>
      <c r="T40" s="8">
        <f>SUM(N40:S40)/(I5*I41)</f>
        <v>0.96554177347987458</v>
      </c>
      <c r="U40" s="3" t="s">
        <v>21</v>
      </c>
    </row>
    <row r="41" spans="1:21" x14ac:dyDescent="0.25">
      <c r="B41" s="2" t="s">
        <v>22</v>
      </c>
      <c r="C41" s="2">
        <v>1</v>
      </c>
      <c r="D41" s="2">
        <v>1.5</v>
      </c>
      <c r="E41" s="2">
        <v>4.5</v>
      </c>
      <c r="F41" s="2">
        <v>5.5</v>
      </c>
      <c r="G41" s="2">
        <v>0</v>
      </c>
      <c r="H41" s="2">
        <v>3</v>
      </c>
      <c r="I41" s="2">
        <f t="shared" ref="I41:I42" si="12">(SQRT(SUMSQ(C41:H41)))</f>
        <v>7.9214897588774296</v>
      </c>
      <c r="M41" s="1" t="s">
        <v>35</v>
      </c>
      <c r="N41" s="1">
        <f>C5*C42</f>
        <v>0</v>
      </c>
      <c r="O41" s="1">
        <f t="shared" ref="O41:S41" si="13">D5*D42</f>
        <v>6.666666666666667</v>
      </c>
      <c r="P41" s="1">
        <f t="shared" si="13"/>
        <v>2</v>
      </c>
      <c r="Q41" s="1">
        <f t="shared" si="13"/>
        <v>1</v>
      </c>
      <c r="R41" s="1">
        <f t="shared" si="13"/>
        <v>0</v>
      </c>
      <c r="S41" s="1">
        <f t="shared" si="13"/>
        <v>0.66666666666666663</v>
      </c>
      <c r="T41" s="1">
        <f>SUM(N41:S41)/(I5*I42)</f>
        <v>0.33019855679150556</v>
      </c>
      <c r="U41" s="9"/>
    </row>
    <row r="42" spans="1:21" x14ac:dyDescent="0.25">
      <c r="B42" s="2" t="s">
        <v>24</v>
      </c>
      <c r="C42" s="6">
        <f>13/3</f>
        <v>4.333333333333333</v>
      </c>
      <c r="D42" s="2">
        <f>10/3</f>
        <v>3.3333333333333335</v>
      </c>
      <c r="E42" s="2">
        <f>2/3</f>
        <v>0.66666666666666663</v>
      </c>
      <c r="F42" s="2">
        <f>1/3</f>
        <v>0.33333333333333331</v>
      </c>
      <c r="G42" s="2">
        <f>8/3</f>
        <v>2.6666666666666665</v>
      </c>
      <c r="H42" s="2">
        <f>1/3</f>
        <v>0.33333333333333331</v>
      </c>
      <c r="I42" s="2">
        <f t="shared" si="12"/>
        <v>6.1373175465073224</v>
      </c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M43" s="1" t="s">
        <v>36</v>
      </c>
      <c r="N43" s="1">
        <f>C6*C40</f>
        <v>3</v>
      </c>
      <c r="O43" s="1">
        <f t="shared" ref="O43:S43" si="14">D6*D40</f>
        <v>2</v>
      </c>
      <c r="P43" s="1">
        <f t="shared" si="14"/>
        <v>0</v>
      </c>
      <c r="Q43" s="1">
        <f t="shared" si="14"/>
        <v>7.5</v>
      </c>
      <c r="R43" s="1">
        <f t="shared" si="14"/>
        <v>60</v>
      </c>
      <c r="S43" s="1">
        <f t="shared" si="14"/>
        <v>8</v>
      </c>
      <c r="T43" s="8">
        <f>SUM(N43:S43)/($I$6*I40)</f>
        <v>0.97345404646574696</v>
      </c>
      <c r="U43" s="3" t="s">
        <v>19</v>
      </c>
    </row>
    <row r="44" spans="1:21" x14ac:dyDescent="0.25">
      <c r="M44" s="1" t="s">
        <v>37</v>
      </c>
      <c r="N44" s="1">
        <f>C6*C41</f>
        <v>2</v>
      </c>
      <c r="O44" s="1">
        <f t="shared" ref="O44:S44" si="15">D6*D41</f>
        <v>1.5</v>
      </c>
      <c r="P44" s="1">
        <f t="shared" si="15"/>
        <v>0</v>
      </c>
      <c r="Q44" s="1">
        <f t="shared" si="15"/>
        <v>16.5</v>
      </c>
      <c r="R44" s="1">
        <f t="shared" si="15"/>
        <v>0</v>
      </c>
      <c r="S44" s="1">
        <f t="shared" si="15"/>
        <v>12</v>
      </c>
      <c r="T44" s="1">
        <f>SUM(N44:S44)/($I$6*I41)</f>
        <v>0.41665748343981529</v>
      </c>
      <c r="U44" s="3"/>
    </row>
    <row r="45" spans="1:21" x14ac:dyDescent="0.25">
      <c r="M45" s="1" t="s">
        <v>38</v>
      </c>
      <c r="N45" s="1">
        <f>C6*C42</f>
        <v>8.6666666666666661</v>
      </c>
      <c r="O45" s="1">
        <f t="shared" ref="O45:S45" si="16">D6*D42</f>
        <v>3.3333333333333335</v>
      </c>
      <c r="P45" s="1">
        <f t="shared" si="16"/>
        <v>0</v>
      </c>
      <c r="Q45" s="1">
        <f t="shared" si="16"/>
        <v>1</v>
      </c>
      <c r="R45" s="1">
        <f t="shared" si="16"/>
        <v>21.333333333333332</v>
      </c>
      <c r="S45" s="1">
        <f t="shared" si="16"/>
        <v>1.3333333333333333</v>
      </c>
      <c r="T45" s="1">
        <f>SUM(N45:S45)/($I$6*I42)</f>
        <v>0.5994045037504302</v>
      </c>
      <c r="U45" s="3"/>
    </row>
    <row r="46" spans="1:21" x14ac:dyDescent="0.25"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M47" s="1" t="s">
        <v>39</v>
      </c>
      <c r="N47" s="1">
        <f>C7*C40</f>
        <v>9</v>
      </c>
      <c r="O47" s="1">
        <f t="shared" ref="O47:S47" si="17">D7*D40</f>
        <v>10</v>
      </c>
      <c r="P47" s="1">
        <f t="shared" si="17"/>
        <v>0</v>
      </c>
      <c r="Q47" s="1">
        <f t="shared" si="17"/>
        <v>2.5</v>
      </c>
      <c r="R47" s="1">
        <f t="shared" si="17"/>
        <v>30</v>
      </c>
      <c r="S47" s="1">
        <f t="shared" si="17"/>
        <v>0</v>
      </c>
      <c r="T47" s="1">
        <f>SUM(N47:S47)/($I$7*I40)</f>
        <v>0.68366512901794396</v>
      </c>
      <c r="U47" s="1"/>
    </row>
    <row r="48" spans="1:21" x14ac:dyDescent="0.25">
      <c r="M48" s="1" t="s">
        <v>40</v>
      </c>
      <c r="N48" s="1">
        <f>C7*C41</f>
        <v>6</v>
      </c>
      <c r="O48" s="1">
        <f t="shared" ref="O48:S48" si="18">D7*D41</f>
        <v>7.5</v>
      </c>
      <c r="P48" s="1">
        <f t="shared" si="18"/>
        <v>0</v>
      </c>
      <c r="Q48" s="1">
        <f t="shared" si="18"/>
        <v>5.5</v>
      </c>
      <c r="R48" s="1">
        <f t="shared" si="18"/>
        <v>0</v>
      </c>
      <c r="S48" s="1">
        <f t="shared" si="18"/>
        <v>0</v>
      </c>
      <c r="T48" s="1">
        <f>SUM(N48:S48)/($I$7*I41)</f>
        <v>0.27158103214913459</v>
      </c>
      <c r="U48" s="9"/>
    </row>
    <row r="49" spans="1:21" x14ac:dyDescent="0.25">
      <c r="M49" s="1" t="s">
        <v>42</v>
      </c>
      <c r="N49" s="1">
        <f>C7*C42</f>
        <v>26</v>
      </c>
      <c r="O49" s="1">
        <f t="shared" ref="O49:S49" si="19">D7*D42</f>
        <v>16.666666666666668</v>
      </c>
      <c r="P49" s="1">
        <f t="shared" si="19"/>
        <v>0</v>
      </c>
      <c r="Q49" s="1">
        <f t="shared" si="19"/>
        <v>0.33333333333333331</v>
      </c>
      <c r="R49" s="1">
        <f t="shared" si="19"/>
        <v>10.666666666666666</v>
      </c>
      <c r="S49" s="1">
        <f t="shared" si="19"/>
        <v>0</v>
      </c>
      <c r="T49" s="8">
        <f>SUM(N49:S49)/($I$7*I42)</f>
        <v>0.9900992364382537</v>
      </c>
      <c r="U49" s="3" t="s">
        <v>23</v>
      </c>
    </row>
    <row r="50" spans="1:21" x14ac:dyDescent="0.25"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M51" s="1" t="s">
        <v>43</v>
      </c>
      <c r="N51" s="1">
        <f>C8*C40</f>
        <v>3</v>
      </c>
      <c r="O51" s="1">
        <f t="shared" ref="O51:S51" si="20">D8*D40</f>
        <v>2</v>
      </c>
      <c r="P51" s="1">
        <f t="shared" si="20"/>
        <v>0</v>
      </c>
      <c r="Q51" s="1">
        <f t="shared" si="20"/>
        <v>20</v>
      </c>
      <c r="R51" s="1">
        <f t="shared" si="20"/>
        <v>0</v>
      </c>
      <c r="S51" s="1">
        <f t="shared" si="20"/>
        <v>8</v>
      </c>
      <c r="T51" s="1">
        <f>SUM(N51:S51)/($I$8*I40)</f>
        <v>0.35172622905632955</v>
      </c>
      <c r="U51" s="1"/>
    </row>
    <row r="52" spans="1:21" x14ac:dyDescent="0.25">
      <c r="M52" s="1" t="s">
        <v>41</v>
      </c>
      <c r="N52" s="1">
        <f>C8*C41</f>
        <v>2</v>
      </c>
      <c r="O52" s="1">
        <f t="shared" ref="O52:S52" si="21">D8*D41</f>
        <v>1.5</v>
      </c>
      <c r="P52" s="1">
        <f t="shared" si="21"/>
        <v>27</v>
      </c>
      <c r="Q52" s="1">
        <f t="shared" si="21"/>
        <v>44</v>
      </c>
      <c r="R52" s="1">
        <f t="shared" si="21"/>
        <v>0</v>
      </c>
      <c r="S52" s="1">
        <f t="shared" si="21"/>
        <v>12</v>
      </c>
      <c r="T52" s="8">
        <f>SUM(N52:S52)/($I$8*I41)</f>
        <v>0.99269665214472691</v>
      </c>
      <c r="U52" s="3" t="s">
        <v>21</v>
      </c>
    </row>
    <row r="53" spans="1:21" x14ac:dyDescent="0.25">
      <c r="M53" s="1" t="s">
        <v>44</v>
      </c>
      <c r="N53" s="1">
        <f>C8*C42</f>
        <v>8.6666666666666661</v>
      </c>
      <c r="O53" s="1">
        <f t="shared" ref="O53:S53" si="22">D8*D42</f>
        <v>3.3333333333333335</v>
      </c>
      <c r="P53" s="1">
        <f t="shared" si="22"/>
        <v>4</v>
      </c>
      <c r="Q53" s="1">
        <f t="shared" si="22"/>
        <v>2.6666666666666665</v>
      </c>
      <c r="R53" s="1">
        <f t="shared" si="22"/>
        <v>0</v>
      </c>
      <c r="S53" s="1">
        <f t="shared" si="22"/>
        <v>1.3333333333333333</v>
      </c>
      <c r="T53" s="1">
        <f>SUM(N53:S53)/($I$8*I42)</f>
        <v>0.29625024359649188</v>
      </c>
      <c r="U53" s="9"/>
    </row>
    <row r="54" spans="1:21" x14ac:dyDescent="0.25"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M55" s="1" t="s">
        <v>45</v>
      </c>
      <c r="N55" s="1">
        <f>C9*C40</f>
        <v>7.5</v>
      </c>
      <c r="O55" s="1">
        <f t="shared" ref="O55:S55" si="23">D9*D40</f>
        <v>6</v>
      </c>
      <c r="P55" s="1">
        <f t="shared" si="23"/>
        <v>0</v>
      </c>
      <c r="Q55" s="1">
        <f t="shared" si="23"/>
        <v>0</v>
      </c>
      <c r="R55" s="1">
        <f t="shared" si="23"/>
        <v>15</v>
      </c>
      <c r="S55" s="1">
        <f t="shared" si="23"/>
        <v>0</v>
      </c>
      <c r="T55" s="1">
        <f>SUM(N55:S55)/($I$9*I40)</f>
        <v>0.53505208118434477</v>
      </c>
      <c r="U55" s="1"/>
    </row>
    <row r="56" spans="1:21" x14ac:dyDescent="0.25">
      <c r="M56" s="1" t="s">
        <v>46</v>
      </c>
      <c r="N56" s="1">
        <f>C9*C41</f>
        <v>5</v>
      </c>
      <c r="O56" s="1">
        <f t="shared" ref="O56:S56" si="24">D9*D41</f>
        <v>4.5</v>
      </c>
      <c r="P56" s="1">
        <f t="shared" si="24"/>
        <v>4.5</v>
      </c>
      <c r="Q56" s="1">
        <f t="shared" si="24"/>
        <v>0</v>
      </c>
      <c r="R56" s="1">
        <f t="shared" si="24"/>
        <v>0</v>
      </c>
      <c r="S56" s="1">
        <f t="shared" si="24"/>
        <v>0</v>
      </c>
      <c r="T56" s="1">
        <f>SUM(N56:S56)/($I$9*I41)</f>
        <v>0.28300158448843454</v>
      </c>
      <c r="U56" s="9"/>
    </row>
    <row r="57" spans="1:21" x14ac:dyDescent="0.25">
      <c r="M57" s="1" t="s">
        <v>47</v>
      </c>
      <c r="N57" s="1">
        <f>C9*C42</f>
        <v>21.666666666666664</v>
      </c>
      <c r="O57" s="1">
        <f t="shared" ref="O57:S57" si="25">D9*D42</f>
        <v>10</v>
      </c>
      <c r="P57" s="1">
        <f t="shared" si="25"/>
        <v>0.66666666666666663</v>
      </c>
      <c r="Q57" s="1">
        <f t="shared" si="25"/>
        <v>0</v>
      </c>
      <c r="R57" s="1">
        <f t="shared" si="25"/>
        <v>5.333333333333333</v>
      </c>
      <c r="S57" s="1">
        <f t="shared" si="25"/>
        <v>0</v>
      </c>
      <c r="T57" s="8">
        <f>SUM(N57:S57)/($I$9*I42)</f>
        <v>0.98275732803778459</v>
      </c>
      <c r="U57" s="3" t="s">
        <v>23</v>
      </c>
    </row>
    <row r="60" spans="1:21" x14ac:dyDescent="0.25">
      <c r="A60" s="1"/>
      <c r="B60" s="3" t="s">
        <v>25</v>
      </c>
      <c r="C60" s="3" t="s">
        <v>13</v>
      </c>
      <c r="D60" s="3" t="s">
        <v>14</v>
      </c>
      <c r="E60" s="3" t="s">
        <v>15</v>
      </c>
      <c r="F60" s="3" t="s">
        <v>16</v>
      </c>
      <c r="G60" s="3" t="s">
        <v>17</v>
      </c>
      <c r="H60" s="3" t="s">
        <v>18</v>
      </c>
    </row>
    <row r="61" spans="1:21" x14ac:dyDescent="0.25">
      <c r="A61" s="1"/>
      <c r="B61" s="3" t="s">
        <v>20</v>
      </c>
      <c r="C61" s="3">
        <v>1</v>
      </c>
      <c r="D61" s="3">
        <v>3</v>
      </c>
      <c r="E61" s="3">
        <v>0</v>
      </c>
      <c r="F61" s="3">
        <v>2</v>
      </c>
      <c r="G61" s="3">
        <v>7</v>
      </c>
      <c r="H61" s="3">
        <v>0</v>
      </c>
    </row>
    <row r="62" spans="1:21" x14ac:dyDescent="0.25">
      <c r="A62" s="1"/>
      <c r="B62" s="3" t="s">
        <v>20</v>
      </c>
      <c r="C62" s="3">
        <v>2</v>
      </c>
      <c r="D62" s="3">
        <v>1</v>
      </c>
      <c r="E62" s="3">
        <v>0</v>
      </c>
      <c r="F62" s="3">
        <v>3</v>
      </c>
      <c r="G62" s="3">
        <v>8</v>
      </c>
      <c r="H62" s="3">
        <v>4</v>
      </c>
    </row>
    <row r="63" spans="1:21" x14ac:dyDescent="0.25">
      <c r="A63" s="3" t="s">
        <v>49</v>
      </c>
      <c r="B63" s="3" t="s">
        <v>22</v>
      </c>
      <c r="C63" s="3">
        <v>0</v>
      </c>
      <c r="D63" s="3">
        <v>2</v>
      </c>
      <c r="E63" s="3">
        <v>3</v>
      </c>
      <c r="F63" s="3">
        <v>3</v>
      </c>
      <c r="G63" s="3">
        <v>0</v>
      </c>
      <c r="H63" s="3">
        <v>2</v>
      </c>
    </row>
    <row r="64" spans="1:21" x14ac:dyDescent="0.25">
      <c r="A64" s="3" t="s">
        <v>50</v>
      </c>
      <c r="B64" s="3" t="s">
        <v>22</v>
      </c>
      <c r="C64" s="3">
        <v>2</v>
      </c>
      <c r="D64" s="3">
        <v>1</v>
      </c>
      <c r="E64" s="3">
        <v>6</v>
      </c>
      <c r="F64" s="3">
        <v>8</v>
      </c>
      <c r="G64" s="3">
        <v>0</v>
      </c>
      <c r="H64" s="3">
        <v>4</v>
      </c>
    </row>
    <row r="65" spans="1:8" x14ac:dyDescent="0.25">
      <c r="A65" s="1"/>
      <c r="B65" s="3" t="s">
        <v>24</v>
      </c>
      <c r="C65" s="3">
        <v>2</v>
      </c>
      <c r="D65" s="3">
        <v>2</v>
      </c>
      <c r="E65" s="3">
        <v>1</v>
      </c>
      <c r="F65" s="3">
        <v>0</v>
      </c>
      <c r="G65" s="3">
        <v>2</v>
      </c>
      <c r="H65" s="3">
        <v>1</v>
      </c>
    </row>
    <row r="66" spans="1:8" x14ac:dyDescent="0.25">
      <c r="A66" s="1"/>
      <c r="B66" s="3" t="s">
        <v>24</v>
      </c>
      <c r="C66" s="3">
        <v>6</v>
      </c>
      <c r="D66" s="3">
        <v>5</v>
      </c>
      <c r="E66" s="3">
        <v>0</v>
      </c>
      <c r="F66" s="3">
        <v>1</v>
      </c>
      <c r="G66" s="3">
        <v>4</v>
      </c>
      <c r="H66" s="3">
        <v>0</v>
      </c>
    </row>
    <row r="67" spans="1:8" x14ac:dyDescent="0.25">
      <c r="A67" s="1"/>
      <c r="B67" s="3" t="s">
        <v>24</v>
      </c>
      <c r="C67" s="3">
        <v>5</v>
      </c>
      <c r="D67" s="3">
        <v>3</v>
      </c>
      <c r="E67" s="3">
        <v>1</v>
      </c>
      <c r="F67" s="3">
        <v>0</v>
      </c>
      <c r="G67" s="3">
        <v>2</v>
      </c>
      <c r="H67" s="3">
        <v>0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AF38-77BA-4393-90AD-4FE67439706F}">
  <dimension ref="A2:H52"/>
  <sheetViews>
    <sheetView tabSelected="1" topLeftCell="A37" workbookViewId="0">
      <selection activeCell="B52" sqref="B52"/>
    </sheetView>
  </sheetViews>
  <sheetFormatPr defaultRowHeight="15.75" x14ac:dyDescent="0.25"/>
  <cols>
    <col min="2" max="3" width="10.5703125" customWidth="1"/>
  </cols>
  <sheetData>
    <row r="2" spans="2:8" x14ac:dyDescent="0.25">
      <c r="C2" s="11" t="s">
        <v>6</v>
      </c>
      <c r="D2" s="10">
        <v>1</v>
      </c>
      <c r="E2" s="10">
        <v>-2</v>
      </c>
    </row>
    <row r="3" spans="2:8" x14ac:dyDescent="0.25">
      <c r="B3" s="9"/>
      <c r="C3" s="11" t="s">
        <v>7</v>
      </c>
      <c r="D3" s="10">
        <v>-1</v>
      </c>
      <c r="E3" s="10">
        <v>9</v>
      </c>
    </row>
    <row r="4" spans="2:8" x14ac:dyDescent="0.25">
      <c r="B4" s="9" t="s">
        <v>51</v>
      </c>
      <c r="C4" s="11" t="s">
        <v>8</v>
      </c>
      <c r="D4" s="10">
        <v>-6</v>
      </c>
      <c r="E4" s="10">
        <v>4</v>
      </c>
    </row>
    <row r="5" spans="2:8" x14ac:dyDescent="0.25">
      <c r="B5" s="9"/>
      <c r="C5" s="11" t="s">
        <v>9</v>
      </c>
      <c r="D5" s="10">
        <v>0</v>
      </c>
      <c r="E5" s="10">
        <v>-5</v>
      </c>
    </row>
    <row r="6" spans="2:8" x14ac:dyDescent="0.25">
      <c r="B6" s="9"/>
      <c r="C6" s="11" t="s">
        <v>10</v>
      </c>
      <c r="D6" s="10">
        <v>1</v>
      </c>
      <c r="E6" s="10">
        <v>-9</v>
      </c>
    </row>
    <row r="8" spans="2:8" x14ac:dyDescent="0.25">
      <c r="B8" s="14"/>
      <c r="C8" s="14"/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</row>
    <row r="9" spans="2:8" x14ac:dyDescent="0.25">
      <c r="B9" s="14"/>
      <c r="C9" s="15" t="s">
        <v>6</v>
      </c>
      <c r="D9" s="14">
        <v>0</v>
      </c>
      <c r="E9" s="14"/>
      <c r="F9" s="14"/>
      <c r="G9" s="14"/>
      <c r="H9" s="14"/>
    </row>
    <row r="10" spans="2:8" x14ac:dyDescent="0.25">
      <c r="B10" s="16" t="s">
        <v>53</v>
      </c>
      <c r="C10" s="15" t="s">
        <v>7</v>
      </c>
      <c r="D10" s="17">
        <f>SQRT(SUMXMY2($D$2:$E$2, D3:E3))</f>
        <v>11.180339887498949</v>
      </c>
      <c r="E10" s="14">
        <v>0</v>
      </c>
      <c r="F10" s="14"/>
      <c r="G10" s="14"/>
      <c r="H10" s="14"/>
    </row>
    <row r="11" spans="2:8" x14ac:dyDescent="0.25">
      <c r="B11" s="16" t="s">
        <v>52</v>
      </c>
      <c r="C11" s="15" t="s">
        <v>8</v>
      </c>
      <c r="D11" s="17">
        <f>SQRT(SUMXMY2($D$2:$E$2, D4:E4))</f>
        <v>9.2195444572928871</v>
      </c>
      <c r="E11" s="17">
        <f>SQRT(SUMXMY2($D$3:$E$3, D4:E4))</f>
        <v>7.0710678118654755</v>
      </c>
      <c r="F11" s="14">
        <v>0</v>
      </c>
      <c r="G11" s="14"/>
      <c r="H11" s="14"/>
    </row>
    <row r="12" spans="2:8" x14ac:dyDescent="0.25">
      <c r="B12" s="16" t="s">
        <v>54</v>
      </c>
      <c r="C12" s="15" t="s">
        <v>9</v>
      </c>
      <c r="D12" s="21">
        <f>SQRT(SUMXMY2($D$2:$E$2, D5:E5))</f>
        <v>3.1622776601683795</v>
      </c>
      <c r="E12" s="17">
        <f>SQRT(SUMXMY2($D$3:$E$3, D5:E5))</f>
        <v>14.035668847618199</v>
      </c>
      <c r="F12" s="17">
        <f>SQRT(SUMXMY2(D4:E4, D5:E5))</f>
        <v>10.816653826391969</v>
      </c>
      <c r="G12" s="14">
        <v>0</v>
      </c>
      <c r="H12" s="14"/>
    </row>
    <row r="13" spans="2:8" ht="15.75" customHeight="1" x14ac:dyDescent="0.25">
      <c r="B13" s="18"/>
      <c r="C13" s="15" t="s">
        <v>10</v>
      </c>
      <c r="D13" s="17">
        <f>SQRT(SUMXMY2($D$2:$E$2, D6:E6))</f>
        <v>7</v>
      </c>
      <c r="E13" s="17">
        <f>SQRT(SUMXMY2($D$3:$E$3, D6:E6))</f>
        <v>18.110770276274835</v>
      </c>
      <c r="F13" s="17">
        <f>SQRT(SUMXMY2(D4:E4, D6:E6))</f>
        <v>14.7648230602334</v>
      </c>
      <c r="G13" s="17">
        <f>SQRT(SUMXMY2(D5:E5, D6:E6))</f>
        <v>4.1231056256176606</v>
      </c>
      <c r="H13" s="14">
        <v>0</v>
      </c>
    </row>
    <row r="19" spans="1:6" x14ac:dyDescent="0.25">
      <c r="B19" s="19" t="s">
        <v>59</v>
      </c>
      <c r="C19" s="13">
        <v>0.5</v>
      </c>
      <c r="D19" s="13">
        <v>-3.5</v>
      </c>
    </row>
    <row r="20" spans="1:6" x14ac:dyDescent="0.25">
      <c r="A20" t="s">
        <v>55</v>
      </c>
      <c r="B20" s="13" t="s">
        <v>56</v>
      </c>
      <c r="C20" s="13">
        <v>-1</v>
      </c>
      <c r="D20" s="13">
        <v>9</v>
      </c>
    </row>
    <row r="21" spans="1:6" x14ac:dyDescent="0.25">
      <c r="B21" s="13" t="s">
        <v>57</v>
      </c>
      <c r="C21" s="13">
        <v>-6</v>
      </c>
      <c r="D21" s="13">
        <v>4</v>
      </c>
    </row>
    <row r="22" spans="1:6" x14ac:dyDescent="0.25">
      <c r="B22" s="13" t="s">
        <v>58</v>
      </c>
      <c r="C22" s="13">
        <v>1</v>
      </c>
      <c r="D22" s="13">
        <v>-9</v>
      </c>
    </row>
    <row r="24" spans="1:6" x14ac:dyDescent="0.25">
      <c r="C24" t="s">
        <v>59</v>
      </c>
      <c r="D24" t="s">
        <v>56</v>
      </c>
      <c r="E24" t="s">
        <v>57</v>
      </c>
      <c r="F24" t="s">
        <v>58</v>
      </c>
    </row>
    <row r="25" spans="1:6" x14ac:dyDescent="0.25">
      <c r="B25" s="13" t="s">
        <v>59</v>
      </c>
      <c r="C25" s="13">
        <v>0</v>
      </c>
      <c r="D25" s="13"/>
      <c r="E25" s="13"/>
      <c r="F25" s="13"/>
    </row>
    <row r="26" spans="1:6" x14ac:dyDescent="0.25">
      <c r="B26" s="13" t="s">
        <v>56</v>
      </c>
      <c r="C26" s="13">
        <f>SQRT(SUMXMY2($C$19:$D$19, C20:D20))</f>
        <v>12.589678312014172</v>
      </c>
      <c r="D26" s="13">
        <v>0</v>
      </c>
      <c r="E26" s="13"/>
      <c r="F26" s="13"/>
    </row>
    <row r="27" spans="1:6" x14ac:dyDescent="0.25">
      <c r="B27" s="13" t="s">
        <v>57</v>
      </c>
      <c r="C27" s="13">
        <f t="shared" ref="C27:C28" si="0">SQRT(SUMXMY2($C$19:$D$19, C21:D21))</f>
        <v>9.9247166206396038</v>
      </c>
      <c r="D27" s="13">
        <f>SQRT(SUMXMY2($C20:$D$20, C21:D21))</f>
        <v>7.0710678118654755</v>
      </c>
      <c r="E27" s="13">
        <v>0</v>
      </c>
      <c r="F27" s="13"/>
    </row>
    <row r="28" spans="1:6" x14ac:dyDescent="0.25">
      <c r="B28" s="13" t="s">
        <v>58</v>
      </c>
      <c r="C28" s="20">
        <f t="shared" si="0"/>
        <v>5.5226805085936306</v>
      </c>
      <c r="D28" s="13">
        <f>SQRT(SUMXMY2($C$20:$D20, C22:D22))</f>
        <v>18.110770276274835</v>
      </c>
      <c r="E28" s="13">
        <f>SQRT(SUMXMY2($C$21:$D$21, C22:D22))</f>
        <v>14.7648230602334</v>
      </c>
      <c r="F28" s="13">
        <v>0</v>
      </c>
    </row>
    <row r="31" spans="1:6" x14ac:dyDescent="0.25">
      <c r="A31" s="12"/>
      <c r="B31" s="19" t="s">
        <v>60</v>
      </c>
      <c r="C31" s="13">
        <f>2/3</f>
        <v>0.66666666666666663</v>
      </c>
      <c r="D31" s="13">
        <f>-16/3</f>
        <v>-5.333333333333333</v>
      </c>
    </row>
    <row r="32" spans="1:6" x14ac:dyDescent="0.25">
      <c r="A32" s="12" t="s">
        <v>61</v>
      </c>
      <c r="B32" s="13" t="s">
        <v>56</v>
      </c>
      <c r="C32" s="13">
        <v>-1</v>
      </c>
      <c r="D32" s="13">
        <v>9</v>
      </c>
    </row>
    <row r="33" spans="1:6" x14ac:dyDescent="0.25">
      <c r="A33" s="12"/>
      <c r="B33" s="13" t="s">
        <v>57</v>
      </c>
      <c r="C33" s="13">
        <v>-6</v>
      </c>
      <c r="D33" s="13">
        <v>4</v>
      </c>
    </row>
    <row r="37" spans="1:6" x14ac:dyDescent="0.25">
      <c r="B37" s="12"/>
      <c r="C37" s="12" t="s">
        <v>60</v>
      </c>
      <c r="D37" s="12" t="s">
        <v>56</v>
      </c>
      <c r="E37" s="12" t="s">
        <v>57</v>
      </c>
      <c r="F37" s="12"/>
    </row>
    <row r="38" spans="1:6" x14ac:dyDescent="0.25">
      <c r="B38" s="13" t="s">
        <v>60</v>
      </c>
      <c r="C38" s="13">
        <v>0</v>
      </c>
      <c r="D38" s="13"/>
      <c r="E38" s="13"/>
      <c r="F38" s="13"/>
    </row>
    <row r="39" spans="1:6" x14ac:dyDescent="0.25">
      <c r="B39" s="13" t="s">
        <v>56</v>
      </c>
      <c r="C39" s="13">
        <f>SQRT(SUMXMY2($C$31:$D$31, C32:D32))</f>
        <v>14.429907214608907</v>
      </c>
      <c r="D39" s="13">
        <v>0</v>
      </c>
      <c r="E39" s="13"/>
      <c r="F39" s="13"/>
    </row>
    <row r="40" spans="1:6" x14ac:dyDescent="0.25">
      <c r="B40" s="13" t="s">
        <v>57</v>
      </c>
      <c r="C40" s="13">
        <f>SQRT(SUMXMY2($C$31:$D$31, C33:D33))</f>
        <v>11.469767022723502</v>
      </c>
      <c r="D40" s="13">
        <f>SQRT(SUMXMY2($C$32:$D32, C33:D33))</f>
        <v>7.0710678118654755</v>
      </c>
      <c r="E40" s="13">
        <v>0</v>
      </c>
      <c r="F40" s="13"/>
    </row>
    <row r="43" spans="1:6" x14ac:dyDescent="0.25">
      <c r="A43" s="12"/>
      <c r="B43" s="19" t="s">
        <v>60</v>
      </c>
      <c r="C43" s="13">
        <f>2/3</f>
        <v>0.66666666666666663</v>
      </c>
      <c r="D43" s="13">
        <f>-16/3</f>
        <v>-5.333333333333333</v>
      </c>
    </row>
    <row r="44" spans="1:6" x14ac:dyDescent="0.25">
      <c r="A44" s="12" t="s">
        <v>64</v>
      </c>
      <c r="B44" s="13" t="s">
        <v>63</v>
      </c>
      <c r="C44" s="13">
        <f>-7/2</f>
        <v>-3.5</v>
      </c>
      <c r="D44" s="7">
        <f>13/2</f>
        <v>6.5</v>
      </c>
    </row>
    <row r="45" spans="1:6" x14ac:dyDescent="0.25">
      <c r="A45" s="12"/>
      <c r="B45" s="13"/>
      <c r="C45" s="13"/>
      <c r="D45" s="13"/>
    </row>
    <row r="46" spans="1:6" x14ac:dyDescent="0.25">
      <c r="E46" s="12"/>
      <c r="F46" s="12"/>
    </row>
    <row r="47" spans="1:6" x14ac:dyDescent="0.25">
      <c r="B47" s="12"/>
      <c r="C47" s="12" t="s">
        <v>60</v>
      </c>
      <c r="D47" s="12" t="s">
        <v>63</v>
      </c>
      <c r="E47" s="13"/>
      <c r="F47" s="13"/>
    </row>
    <row r="48" spans="1:6" x14ac:dyDescent="0.25">
      <c r="B48" s="13" t="s">
        <v>60</v>
      </c>
      <c r="C48" s="13">
        <v>0</v>
      </c>
      <c r="D48" s="13"/>
      <c r="E48" s="13"/>
      <c r="F48" s="13"/>
    </row>
    <row r="49" spans="1:8" x14ac:dyDescent="0.25">
      <c r="B49" s="13" t="s">
        <v>63</v>
      </c>
      <c r="C49" s="13">
        <f>SQRT(SUMXMY2($C$43:$D$43, C44:D44))</f>
        <v>12.545472844372542</v>
      </c>
      <c r="D49" s="13">
        <v>0</v>
      </c>
      <c r="E49" s="13"/>
      <c r="F49" s="13"/>
    </row>
    <row r="50" spans="1:8" x14ac:dyDescent="0.25">
      <c r="B50" s="13"/>
      <c r="C50" s="13"/>
      <c r="D50" s="13"/>
      <c r="F50" s="22"/>
      <c r="G50" s="22"/>
      <c r="H50" s="22"/>
    </row>
    <row r="51" spans="1:8" x14ac:dyDescent="0.25">
      <c r="A51" t="s">
        <v>49</v>
      </c>
      <c r="B51" s="13" t="s">
        <v>65</v>
      </c>
      <c r="C51" s="22" t="s">
        <v>66</v>
      </c>
      <c r="D51" s="22"/>
      <c r="E51" s="22"/>
      <c r="F51">
        <v>-1</v>
      </c>
      <c r="G51">
        <v>-0.6</v>
      </c>
    </row>
    <row r="52" spans="1:8" x14ac:dyDescent="0.25">
      <c r="A52" t="s">
        <v>62</v>
      </c>
      <c r="B52" s="13"/>
      <c r="C52" s="13"/>
      <c r="D52" s="13"/>
      <c r="E52" s="13"/>
    </row>
  </sheetData>
  <mergeCells count="2">
    <mergeCell ref="F50:H50"/>
    <mergeCell ref="C51:E5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Lu</cp:lastModifiedBy>
  <dcterms:created xsi:type="dcterms:W3CDTF">2015-06-05T18:19:34Z</dcterms:created>
  <dcterms:modified xsi:type="dcterms:W3CDTF">2023-10-15T01:40:30Z</dcterms:modified>
</cp:coreProperties>
</file>