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xternalLinks/externalLink6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405" windowWidth="20745" windowHeight="9270"/>
  </bookViews>
  <sheets>
    <sheet name="Penetration Rat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1__123Graph_A__200__BPF" hidden="1">#REF!</definedName>
    <definedName name="___10__123Graph_C__200__D50" hidden="1">#REF!</definedName>
    <definedName name="___11__123Graph_CGRANULOMETRIA_1" hidden="1">#REF!</definedName>
    <definedName name="___12__123Graph_D__200__BPF" hidden="1">#REF!</definedName>
    <definedName name="___13__123Graph_D__200__D50" hidden="1">#REF!</definedName>
    <definedName name="___14__123Graph_E__200__BPF" hidden="1">#REF!</definedName>
    <definedName name="___15__123Graph_E__200__D50" hidden="1">#REF!</definedName>
    <definedName name="___16__123Graph_F__200__BPF" hidden="1">#REF!</definedName>
    <definedName name="___17__123Graph_F__200__D50" hidden="1">#REF!</definedName>
    <definedName name="___18__123Graph_X__200__BPF" hidden="1">#REF!</definedName>
    <definedName name="___19__123Graph_X__200__D50" hidden="1">#REF!</definedName>
    <definedName name="___2__123Graph_A__200__D50" hidden="1">#REF!</definedName>
    <definedName name="___20__123Graph_XEFICIENCIA_1" hidden="1">#REF!</definedName>
    <definedName name="___21__123Graph_XGRANULOMETRIA_1" hidden="1">#REF!</definedName>
    <definedName name="___3__123Graph_AEFICIENCIA_1" hidden="1">#REF!</definedName>
    <definedName name="___4__123Graph_AGRANULOMETRIA_1" hidden="1">#REF!</definedName>
    <definedName name="___5__123Graph_B__200__BPF" hidden="1">#REF!</definedName>
    <definedName name="___6__123Graph_B__200__D50" hidden="1">#REF!</definedName>
    <definedName name="___7__123Graph_BEFICIENCIA_1" hidden="1">#REF!</definedName>
    <definedName name="___8__123Graph_BGRANULOMETRIA_1" hidden="1">#REF!</definedName>
    <definedName name="___9__123Graph_C__200__BPF" hidden="1">#REF!</definedName>
    <definedName name="_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wrn1" hidden="1">{#N/A,#N/A,TRUE,"Est. de Fact.";#N/A,#N/A,TRUE,"Capitulo 19";#N/A,#N/A,TRUE,"Proyecto P855"}</definedName>
    <definedName name="_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1__123Graph_A__200__BPF" hidden="1">#REF!</definedName>
    <definedName name="__10__123Graph_C__200__D50" hidden="1">#REF!</definedName>
    <definedName name="__11__123Graph_CGRANULOMETRIA_1" hidden="1">#REF!</definedName>
    <definedName name="__12__123Graph_D__200__BPF" hidden="1">#REF!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_13__123Graph_D__200__D50" hidden="1">#REF!</definedName>
    <definedName name="__14__123Graph_E__200__BPF" hidden="1">#REF!</definedName>
    <definedName name="__15__123Graph_E__200__D50" hidden="1">#REF!</definedName>
    <definedName name="__16__123Graph_F__200__BPF" hidden="1">#REF!</definedName>
    <definedName name="__17__123Graph_F__200__D50" hidden="1">#REF!</definedName>
    <definedName name="__18__123Graph_X__200__BPF" hidden="1">#REF!</definedName>
    <definedName name="__19__123Graph_X__200__D50" hidden="1">#REF!</definedName>
    <definedName name="__2__123Graph_A__200__D50" hidden="1">#REF!</definedName>
    <definedName name="__20__123Graph_XEFICIENCIA_1" hidden="1">#REF!</definedName>
    <definedName name="__21__123Graph_XGRANULOMETRIA_1" hidden="1">#REF!</definedName>
    <definedName name="__3__123Graph_AEFICIENCIA_1" hidden="1">#REF!</definedName>
    <definedName name="__4__123Graph_AGRANULOMETRIA_1" hidden="1">#REF!</definedName>
    <definedName name="__5__123Graph_B__200__BPF" hidden="1">#REF!</definedName>
    <definedName name="__6__123Graph_B__200__D50" hidden="1">#REF!</definedName>
    <definedName name="__7__123Graph_BEFICIENCIA_1" hidden="1">#REF!</definedName>
    <definedName name="__8__123Graph_BGRANULOMETRIA_1" hidden="1">#REF!</definedName>
    <definedName name="__9__123Graph_C__200__BPF" hidden="1">#REF!</definedName>
    <definedName name="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IntlFixup" hidden="1">TRUE</definedName>
    <definedName name="__IntlFixupTable" hidden="1">#REF!</definedName>
    <definedName name="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wrn1" hidden="1">{#N/A,#N/A,TRUE,"Est. de Fact.";#N/A,#N/A,TRUE,"Capitulo 19";#N/A,#N/A,TRUE,"Proyecto P855"}</definedName>
    <definedName name="__xlfn.BAHTTEXT" hidden="1">#NAME?</definedName>
    <definedName name="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1__123Graph_A__200__BPF" hidden="1">#REF!</definedName>
    <definedName name="_10__123Graph_C__200__D50" hidden="1">#REF!</definedName>
    <definedName name="_11__123Graph_CGRANULOMETRIA_1" hidden="1">#REF!</definedName>
    <definedName name="_12__123Graph_D__200__BPF" hidden="1">#REF!</definedName>
    <definedName name="_13__123Graph_D__200__D50" hidden="1">#REF!</definedName>
    <definedName name="_14__123Graph_E__200__BPF" hidden="1">#REF!</definedName>
    <definedName name="_15__123Graph_E__200__D50" hidden="1">#REF!</definedName>
    <definedName name="_16__123Graph_F__200__BPF" hidden="1">#REF!</definedName>
    <definedName name="_17__123Graph_F__200__D50" hidden="1">#REF!</definedName>
    <definedName name="_18__123Graph_X__200__BPF" hidden="1">#REF!</definedName>
    <definedName name="_19__123Graph_X__200__D50" hidden="1">#REF!</definedName>
    <definedName name="_2__123Graph_A__200__D50" hidden="1">#REF!</definedName>
    <definedName name="_20__123Graph_XEFICIENCIA_1" hidden="1">#REF!</definedName>
    <definedName name="_21__123Graph_XGRANULOMETRIA_1" hidden="1">#REF!</definedName>
    <definedName name="_3__123Graph_AEFICIENCIA_1" hidden="1">#REF!</definedName>
    <definedName name="_4__123Graph_AGRANULOMETRIA_1" hidden="1">#REF!</definedName>
    <definedName name="_5__123Graph_B__200__BPF" hidden="1">#REF!</definedName>
    <definedName name="_6__123Graph_B__200__D50" hidden="1">#REF!</definedName>
    <definedName name="_7__123Graph_BEFICIENCIA_1" hidden="1">#REF!</definedName>
    <definedName name="_8__123Graph_BGRANULOMETRIA_1" hidden="1">#REF!</definedName>
    <definedName name="_9__123Graph_C__200__BPF" hidden="1">#REF!</definedName>
    <definedName name="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Fill" hidden="1">#REF!</definedName>
    <definedName name="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wrn1" hidden="1">{#N/A,#N/A,TRUE,"Est. de Fact.";#N/A,#N/A,TRUE,"Capitulo 19";#N/A,#N/A,TRUE,"Proyecto P855"}</definedName>
    <definedName name="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" hidden="1">{#N/A,#N/A,FALSE,"Total_OC015";#N/A,#N/A,FALSE,"ADMIN";#N/A,#N/A,FALSE,"PROCES";#N/A,#N/A,FALSE,"mecan";#N/A,#N/A,FALSE,"civil";#N/A,#N/A,FALSE,"CAÑER";#N/A,#N/A,FALSE,"ELEC";#N/A,#N/A,FALSE,"INSTR"}</definedName>
    <definedName name="A_1" hidden="1">{#N/A,#N/A,FALSE,"Total_OC015";#N/A,#N/A,FALSE,"ADMIN";#N/A,#N/A,FALSE,"PROCES";#N/A,#N/A,FALSE,"mecan";#N/A,#N/A,FALSE,"civil";#N/A,#N/A,FALSE,"CAÑER";#N/A,#N/A,FALSE,"ELEC";#N/A,#N/A,FALSE,"INSTR"}</definedName>
    <definedName name="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aaa" hidden="1">{#N/A,#N/A,FALSE,"summary";#N/A,#N/A,FALSE,"SumGraph"}</definedName>
    <definedName name="aaaa_1" hidden="1">{#N/A,#N/A,FALSE,"summary";#N/A,#N/A,FALSE,"SumGraph"}</definedName>
    <definedName name="ab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BC" hidden="1">{#N/A,#N/A,FALSE,"Total_OC015";#N/A,#N/A,FALSE,"ADMIN";#N/A,#N/A,FALSE,"PROCES";#N/A,#N/A,FALSE,"mecan";#N/A,#N/A,FALSE,"civil";#N/A,#N/A,FALSE,"CAÑER";#N/A,#N/A,FALSE,"ELEC";#N/A,#N/A,FALSE,"INSTR"}</definedName>
    <definedName name="ABC_1" hidden="1">{#N/A,#N/A,FALSE,"Total_OC015";#N/A,#N/A,FALSE,"ADMIN";#N/A,#N/A,FALSE,"PROCES";#N/A,#N/A,FALSE,"mecan";#N/A,#N/A,FALSE,"civil";#N/A,#N/A,FALSE,"CAÑER";#N/A,#N/A,FALSE,"ELEC";#N/A,#N/A,FALSE,"INSTR"}</definedName>
    <definedName name="anscount" hidden="1">1</definedName>
    <definedName name="avc" hidden="1">{#N/A,#N/A,FALSE,"Total_OC015";#N/A,#N/A,FALSE,"ADMIN";#N/A,#N/A,FALSE,"PROCES";#N/A,#N/A,FALSE,"mecan";#N/A,#N/A,FALSE,"civil";#N/A,#N/A,FALSE,"CAÑER";#N/A,#N/A,FALSE,"ELEC";#N/A,#N/A,FALSE,"INSTR"}</definedName>
    <definedName name="avc_1" hidden="1">{#N/A,#N/A,FALSE,"Total_OC015";#N/A,#N/A,FALSE,"ADMIN";#N/A,#N/A,FALSE,"PROCES";#N/A,#N/A,FALSE,"mecan";#N/A,#N/A,FALSE,"civil";#N/A,#N/A,FALSE,"CAÑER";#N/A,#N/A,FALSE,"ELEC";#N/A,#N/A,FALSE,"INSTR"}</definedName>
    <definedName name="cas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asa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BWorkbookPriority" hidden="1">-255825735</definedName>
    <definedName name="CHSF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HSF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ribroom">#REF!</definedName>
    <definedName name="cub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cub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d" hidden="1">#REF!</definedName>
    <definedName name="dcr">#REF!</definedName>
    <definedName name="DDD" hidden="1">{#N/A,#N/A,FALSE,"summary";#N/A,#N/A,FALSE,"SumGraph"}</definedName>
    <definedName name="DDD_1" hidden="1">{#N/A,#N/A,FALSE,"summary";#N/A,#N/A,FALSE,"SumGraph"}</definedName>
    <definedName name="DESARROLLOSRIODELMEDIO" hidden="1">{#N/A,#N/A,FALSE,"summary";#N/A,#N/A,FALSE,"SumGraph"}</definedName>
    <definedName name="DESARROLLOSRIODELMEDIO_1" hidden="1">{#N/A,#N/A,FALSE,"summary";#N/A,#N/A,FALSE,"SumGraph"}</definedName>
    <definedName name="dr_bc1">'[2]Dig Rate'!#REF!</definedName>
    <definedName name="dr_bc2">'[2]Dig Rate'!#REF!</definedName>
    <definedName name="dr_bes1">'[2]Dig Rate'!$M$58:$U$61</definedName>
    <definedName name="dr_bes2">'[2]Dig Rate'!#REF!</definedName>
    <definedName name="dr_bes3">'[2]Dig Rate'!#REF!</definedName>
    <definedName name="dr_mns1">'[2]Dig Rate'!$M$8:$U$21</definedName>
    <definedName name="dr_mns2">'[2]Dig Rate'!$M$22:$U$32</definedName>
    <definedName name="dr_mns3">'[2]Dig Rate'!$M$33:$U$42</definedName>
    <definedName name="dr_mns4">'[2]Dig Rate'!$M$43:$U$57</definedName>
    <definedName name="dr_ms1">'[2]Dig Rate'!#REF!</definedName>
    <definedName name="dr_pit1">'[2]Dig Rate'!$M$8:$U$23</definedName>
    <definedName name="dr_pit2">'[2]Dig Rate'!$M$24:$U$41</definedName>
    <definedName name="dr_pit3">'[2]Dig Rate'!$M$42:$U$61</definedName>
    <definedName name="dr_rb1">'[2]Dig Rate'!#REF!</definedName>
    <definedName name="eee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ee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ngine">'[3]Road train haulage cost'!Engine</definedName>
    <definedName name="eq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" hidden="1">{#N/A,#N/A,TRUE,"Est. de Fact.";#N/A,#N/A,TRUE,"Capitulo 19";#N/A,#N/A,TRUE,"Proyecto P855"}</definedName>
    <definedName name="equ_1" hidden="1">{#N/A,#N/A,TRUE,"Est. de Fact.";#N/A,#N/A,TRUE,"Capitulo 19";#N/A,#N/A,TRUE,"Proyecto P855"}</definedName>
    <definedName name="equi" hidden="1">{#N/A,#N/A,FALSE,"Total_OC015";#N/A,#N/A,FALSE,"ADMIN";#N/A,#N/A,FALSE,"PROCES";#N/A,#N/A,FALSE,"mecan";#N/A,#N/A,FALSE,"civil";#N/A,#N/A,FALSE,"CAÑER";#N/A,#N/A,FALSE,"ELEC";#N/A,#N/A,FALSE,"INSTR"}</definedName>
    <definedName name="equi_1" hidden="1">{#N/A,#N/A,FALSE,"Total_OC015";#N/A,#N/A,FALSE,"ADMIN";#N/A,#N/A,FALSE,"PROCES";#N/A,#N/A,FALSE,"mecan";#N/A,#N/A,FALSE,"civil";#N/A,#N/A,FALSE,"CAÑER";#N/A,#N/A,FALSE,"ELEC";#N/A,#N/A,FALSE,"INSTR"}</definedName>
    <definedName name="equu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u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rd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erd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FAC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ACY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c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E7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HSFJKSG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HSFJKSG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uelpr">#REF!</definedName>
    <definedName name="gigi" hidden="1">{#N/A,#N/A,FALSE,"summary";#N/A,#N/A,FALSE,"SumGraph"}</definedName>
    <definedName name="gigi_1" hidden="1">{#N/A,#N/A,FALSE,"summary";#N/A,#N/A,FALSE,"SumGraph"}</definedName>
    <definedName name="GJLHÑÑGHK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GJLHÑÑGHK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aulmq">'[4]Physical Summary'!#REF!</definedName>
    <definedName name="haulper">'[4]Physical Summary'!#REF!</definedName>
    <definedName name="HGH" hidden="1">{#N/A,#N/A,FALSE,"summary";#N/A,#N/A,FALSE,"SumGraph"}</definedName>
    <definedName name="HGH_1" hidden="1">{#N/A,#N/A,FALSE,"summary";#N/A,#N/A,FALSE,"SumGraph"}</definedName>
    <definedName name="hhhh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hhhhh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III" hidden="1">{#N/A,#N/A,FALSE,"summary";#N/A,#N/A,FALSE,"SumGraph"}</definedName>
    <definedName name="III_1" hidden="1">{#N/A,#N/A,FALSE,"summary";#N/A,#N/A,FALSE,"SumGraph"}</definedName>
    <definedName name="Indicated" hidden="1">#REF!</definedName>
    <definedName name="JUPO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UPO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y5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lots" hidden="1">{#N/A,#N/A,FALSE,"Total_OC015";#N/A,#N/A,FALSE,"ADMIN";#N/A,#N/A,FALSE,"PROCES";#N/A,#N/A,FALSE,"mecan";#N/A,#N/A,FALSE,"civil";#N/A,#N/A,FALSE,"CAÑER";#N/A,#N/A,FALSE,"ELEC";#N/A,#N/A,FALSE,"INSTR"}</definedName>
    <definedName name="lots_1" hidden="1">{#N/A,#N/A,FALSE,"Total_OC015";#N/A,#N/A,FALSE,"ADMIN";#N/A,#N/A,FALSE,"PROCES";#N/A,#N/A,FALSE,"mecan";#N/A,#N/A,FALSE,"civil";#N/A,#N/A,FALSE,"CAÑER";#N/A,#N/A,FALSE,"ELEC";#N/A,#N/A,FALSE,"INSTR"}</definedName>
    <definedName name="Macro1">'[3]Road train haulage cost'!Macro1</definedName>
    <definedName name="mcr">#REF!</definedName>
    <definedName name="q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q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mhd">#REF!</definedName>
    <definedName name="rmmuc">#REF!</definedName>
    <definedName name="RO" hidden="1">#REF!</definedName>
    <definedName name="rthd">#REF!</definedName>
    <definedName name="rthuc">#REF!</definedName>
    <definedName name="rtmt">#REF!</definedName>
    <definedName name="rt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ty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GAST5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GAST5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ST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STR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ss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tempr">#REF!</definedName>
    <definedName name="tcr">#REF!</definedName>
    <definedName name="tuu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uu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yl2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U_T_Assay_Rate">#REF!</definedName>
    <definedName name="VCXNVJHKKLY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CXNVJHKKLYJ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io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STS_ValidationRange_1b901b2ed63b467da94c4aa6a0a33614" hidden="1">[5]VSTS_ValidationWS_1!$D$1</definedName>
    <definedName name="VSTS_ValidationRange_8d88f62a07444b5f9dac89dd2061e2ac" hidden="1">[5]VSTS_ValidationWS_1!$A$1</definedName>
    <definedName name="VSTS_ValidationRange_d82c575f2ffa4620b52165e77a1c2f82" hidden="1">[5]VSTS_ValidationWS_1!$C$1</definedName>
    <definedName name="VSTS_ValidationRange_fb6fe5a252eb440aa3aafa8787336407" hidden="1">[5]VSTS_ValidationWS_1!$B$1</definedName>
    <definedName name="WE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" hidden="1">{#N/A,#N/A,TRUE,"Est. de Fact.";#N/A,#N/A,TRUE,"Capitulo 19";#N/A,#N/A,TRUE,"Proyecto P855"}</definedName>
    <definedName name="wrn.Día._.API.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Día._.API._1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El._.Indio._.Production._.Summary." hidden="1">{#N/A,#N/A,FALSE,"summary";#N/A,#N/A,FALSE,"SumGraph"}</definedName>
    <definedName name="wrn.El._.Indio._.Production._.Summary._1" hidden="1">{#N/A,#N/A,FALSE,"summary";#N/A,#N/A,FALSE,"SumGraph"}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ep10.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print1." hidden="1">{#N/A,#N/A,TRUE,"Est. de Fact.";#N/A,#N/A,TRUE,"Capitulo 19";#N/A,#N/A,TRUE,"Proyecto P855"}</definedName>
    <definedName name="wrn.print1._1" hidden="1">{#N/A,#N/A,TRUE,"Est. de Fact.";#N/A,#N/A,TRUE,"Capitulo 19";#N/A,#N/A,TRUE,"Proyecto P855"}</definedName>
    <definedName name="wrn.PRINTBAS." hidden="1">{#N/A,#N/A,FALSE,"Total_OC015";#N/A,#N/A,FALSE,"ADMIN";#N/A,#N/A,FALSE,"PROCES";#N/A,#N/A,FALSE,"mecan";#N/A,#N/A,FALSE,"civil";#N/A,#N/A,FALSE,"CAÑER";#N/A,#N/A,FALSE,"ELEC";#N/A,#N/A,FALSE,"INSTR"}</definedName>
    <definedName name="wrn.PRINTBAS._1" hidden="1">{#N/A,#N/A,FALSE,"Total_OC015";#N/A,#N/A,FALSE,"ADMIN";#N/A,#N/A,FALSE,"PROCES";#N/A,#N/A,FALSE,"mecan";#N/A,#N/A,FALSE,"civil";#N/A,#N/A,FALSE,"CAÑER";#N/A,#N/A,FALSE,"ELEC";#N/A,#N/A,FALSE,"INSTR"}</definedName>
    <definedName name="wrn.PRINTEPRS.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.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_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unidades.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.unidades._1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_1" hidden="1">{#N/A,#N/A,TRUE,"Est. de Fact.";#N/A,#N/A,TRUE,"Capitulo 19";#N/A,#N/A,TRUE,"Proyecto P855"}</definedName>
    <definedName name="wrn1_1" hidden="1">{#N/A,#N/A,TRUE,"Est. de Fact.";#N/A,#N/A,TRUE,"Capitulo 19";#N/A,#N/A,TRUE,"Proyecto P855"}</definedName>
    <definedName name="ws" hidden="1">{#N/A,#N/A,FALSE,"Total_OC015";#N/A,#N/A,FALSE,"ADMIN";#N/A,#N/A,FALSE,"PROCES";#N/A,#N/A,FALSE,"mecan";#N/A,#N/A,FALSE,"civil";#N/A,#N/A,FALSE,"CAÑER";#N/A,#N/A,FALSE,"ELEC";#N/A,#N/A,FALSE,"INSTR"}</definedName>
    <definedName name="ws_1" hidden="1">{#N/A,#N/A,FALSE,"Total_OC015";#N/A,#N/A,FALSE,"ADMIN";#N/A,#N/A,FALSE,"PROCES";#N/A,#N/A,FALSE,"mecan";#N/A,#N/A,FALSE,"civil";#N/A,#N/A,FALSE,"CAÑER";#N/A,#N/A,FALSE,"ELEC";#N/A,#N/A,FALSE,"INSTR"}</definedName>
    <definedName name="www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ww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xxxxx_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yy" hidden="1">{#N/A,#N/A,FALSE,"Total_OC015";#N/A,#N/A,FALSE,"ADMIN";#N/A,#N/A,FALSE,"PROCES";#N/A,#N/A,FALSE,"mecan";#N/A,#N/A,FALSE,"civil";#N/A,#N/A,FALSE,"CAÑER";#N/A,#N/A,FALSE,"ELEC";#N/A,#N/A,FALSE,"INSTR"}</definedName>
    <definedName name="yy_1" hidden="1">{#N/A,#N/A,FALSE,"Total_OC015";#N/A,#N/A,FALSE,"ADMIN";#N/A,#N/A,FALSE,"PROCES";#N/A,#N/A,FALSE,"mecan";#N/A,#N/A,FALSE,"civil";#N/A,#N/A,FALSE,"CAÑER";#N/A,#N/A,FALSE,"ELEC";#N/A,#N/A,FALSE,"INSTR"}</definedName>
    <definedName name="Z_4D0BEB98_E28C_47DE_A092_DE597F3EEB28_.wvu.Cols" hidden="1">'[6]Montara Opex'!#REF!,'[6]Montara Opex'!#REF!,'[6]Montara Opex'!#REF!</definedName>
    <definedName name="Z_936A1CE5_AE51_4610_A27F_7D368525C02F_.wvu.Cols" hidden="1">'[6]Montara Opex'!#REF!,'[6]Montara Opex'!#REF!,'[6]Montara Opex'!#REF!</definedName>
    <definedName name="Z_EA947C29_EF8A_41D8_A416_1F920211BE7C_.wvu.Cols" hidden="1">'[6]Montara Opex'!#REF!,'[6]Montara Opex'!#REF!,'[6]Montara Opex'!#REF!</definedName>
    <definedName name="zx2_1" hidden="1">{#N/A,#N/A,FALSE,"masez (10)";#N/A,#N/A,FALSE,"masez (7)";#N/A,#N/A,FALSE,"masez (6)";#N/A,#N/A,FALSE,"masez (5)";#N/A,#N/A,FALSE,"masez (4)";#N/A,#N/A,FALSE,"masez (3)";#N/A,#N/A,FALSE,"masez (2)";#N/A,#N/A,FALSE,"GME";#N/A,#N/A,FALSE,"masez"}</definedName>
  </definedNames>
  <calcPr calcId="125725"/>
</workbook>
</file>

<file path=xl/calcChain.xml><?xml version="1.0" encoding="utf-8"?>
<calcChain xmlns="http://schemas.openxmlformats.org/spreadsheetml/2006/main">
  <c r="E13" i="1"/>
  <c r="F13" s="1"/>
  <c r="G13" s="1"/>
  <c r="H13"/>
  <c r="I13"/>
  <c r="L13" s="1"/>
  <c r="J13"/>
  <c r="K13"/>
  <c r="M13"/>
  <c r="O13"/>
  <c r="Q13"/>
  <c r="E14"/>
  <c r="F14" s="1"/>
  <c r="G14" s="1"/>
  <c r="H14"/>
  <c r="I14"/>
  <c r="L14" s="1"/>
  <c r="J14"/>
  <c r="K14"/>
  <c r="M14"/>
  <c r="O14"/>
  <c r="Q14"/>
  <c r="E15"/>
  <c r="F15" s="1"/>
  <c r="G15" s="1"/>
  <c r="H15"/>
  <c r="I15"/>
  <c r="K15" s="1"/>
  <c r="L15"/>
  <c r="N15"/>
  <c r="Q15"/>
  <c r="E16"/>
  <c r="F16" s="1"/>
  <c r="G16" s="1"/>
  <c r="H16"/>
  <c r="I16"/>
  <c r="L16" s="1"/>
  <c r="J16"/>
  <c r="K16"/>
  <c r="M16"/>
  <c r="O16"/>
  <c r="Q16"/>
  <c r="E17"/>
  <c r="F17" s="1"/>
  <c r="G17" s="1"/>
  <c r="H17"/>
  <c r="I17"/>
  <c r="L17" s="1"/>
  <c r="J17"/>
  <c r="K17"/>
  <c r="M17"/>
  <c r="O17"/>
  <c r="Q17"/>
  <c r="E18"/>
  <c r="F18" s="1"/>
  <c r="G18" s="1"/>
  <c r="H18"/>
  <c r="I18"/>
  <c r="L18" s="1"/>
  <c r="J18"/>
  <c r="K18"/>
  <c r="M18"/>
  <c r="O18"/>
  <c r="Q18"/>
  <c r="E19"/>
  <c r="F19" s="1"/>
  <c r="G19" s="1"/>
  <c r="H19"/>
  <c r="I19"/>
  <c r="L19" s="1"/>
  <c r="J19"/>
  <c r="K19"/>
  <c r="M19"/>
  <c r="O19"/>
  <c r="Q19"/>
  <c r="E20"/>
  <c r="F20" s="1"/>
  <c r="H20"/>
  <c r="I20"/>
  <c r="J20"/>
  <c r="K20"/>
  <c r="L20"/>
  <c r="M20"/>
  <c r="N20"/>
  <c r="O20"/>
  <c r="P20"/>
  <c r="Q20"/>
  <c r="S20"/>
  <c r="O21"/>
  <c r="Q21"/>
  <c r="O22"/>
  <c r="Q22"/>
  <c r="O23"/>
  <c r="Q23"/>
  <c r="L21" l="1"/>
  <c r="L22"/>
  <c r="L23" s="1"/>
  <c r="S19"/>
  <c r="P19"/>
  <c r="N19"/>
  <c r="S18"/>
  <c r="P18"/>
  <c r="N18"/>
  <c r="S17"/>
  <c r="P17"/>
  <c r="N17"/>
  <c r="S16"/>
  <c r="P16"/>
  <c r="N16"/>
  <c r="S15"/>
  <c r="P15"/>
  <c r="M15"/>
  <c r="S14"/>
  <c r="P14"/>
  <c r="N14"/>
  <c r="S13"/>
  <c r="P13"/>
  <c r="N13"/>
  <c r="P21" l="1"/>
  <c r="P22"/>
  <c r="P23" s="1"/>
  <c r="N21"/>
  <c r="N22"/>
  <c r="N23" s="1"/>
  <c r="S21"/>
  <c r="S22"/>
  <c r="S23" s="1"/>
  <c r="M22"/>
  <c r="M21"/>
  <c r="M23" l="1"/>
</calcChain>
</file>

<file path=xl/sharedStrings.xml><?xml version="1.0" encoding="utf-8"?>
<sst xmlns="http://schemas.openxmlformats.org/spreadsheetml/2006/main" count="47" uniqueCount="42">
  <si>
    <t>Metasandsotne</t>
  </si>
  <si>
    <t>Marl</t>
  </si>
  <si>
    <t>Diabase</t>
  </si>
  <si>
    <t>Limestone</t>
  </si>
  <si>
    <t>Dolomite</t>
  </si>
  <si>
    <t>sandstone</t>
  </si>
  <si>
    <t>Altered sandstone</t>
  </si>
  <si>
    <t>UCS^0.5</t>
  </si>
  <si>
    <t>UCS/E</t>
  </si>
  <si>
    <t>UCS</t>
  </si>
  <si>
    <t>ln(UCS)</t>
  </si>
  <si>
    <t>UCS/E^0.5</t>
  </si>
  <si>
    <t>UCS^2/2/E</t>
  </si>
  <si>
    <t>ROP</t>
  </si>
  <si>
    <t>SE=ln(UCS)</t>
  </si>
  <si>
    <t>ROP (m/hour)</t>
  </si>
  <si>
    <t>SE=1/ln(UCS)</t>
  </si>
  <si>
    <t>SE^-0.5</t>
  </si>
  <si>
    <t>1/SE</t>
  </si>
  <si>
    <t>Specific Energy (UCS^2/2/E)</t>
  </si>
  <si>
    <t>ROP (m/min)</t>
  </si>
  <si>
    <t>E (MPa)</t>
  </si>
  <si>
    <t>UCS (MPa)</t>
  </si>
  <si>
    <t>Rock</t>
  </si>
  <si>
    <t>button</t>
  </si>
  <si>
    <t>Bit type</t>
  </si>
  <si>
    <t>mm</t>
  </si>
  <si>
    <t>Bit Diameter</t>
  </si>
  <si>
    <t>bar</t>
  </si>
  <si>
    <t>Air Pressure</t>
  </si>
  <si>
    <t>Rotational Pressure</t>
  </si>
  <si>
    <t>Blow Pressure</t>
  </si>
  <si>
    <t>Pulldown Pressure</t>
  </si>
  <si>
    <t>bpm</t>
  </si>
  <si>
    <t>Blow per Minute</t>
  </si>
  <si>
    <t>kW</t>
  </si>
  <si>
    <t>Power</t>
  </si>
  <si>
    <t>Unit</t>
  </si>
  <si>
    <t>Tamrock DHA 600 S</t>
  </si>
  <si>
    <t>Drill</t>
  </si>
  <si>
    <t>Calibration (as per S. Kahraman, N. Bilgin, C. Feridunoglu, "Dominate rock properties affecting the penetration rate of percussive drills", International Journal of Rock Mechanics &amp; Mining Sciences 40 (2003))</t>
  </si>
  <si>
    <t>Drill rig calibration</t>
  </si>
</sst>
</file>

<file path=xl/styles.xml><?xml version="1.0" encoding="utf-8"?>
<styleSheet xmlns="http://schemas.openxmlformats.org/spreadsheetml/2006/main">
  <numFmts count="16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&quot;$&quot;#,##0_);\(&quot;$&quot;#,##0\)"/>
    <numFmt numFmtId="166" formatCode="&quot;$&quot;#,##0.00_);[Red]\(&quot;$&quot;#,##0.00\)"/>
    <numFmt numFmtId="167" formatCode="&quot;$&quot;#,##0_);[Red]\(&quot;$&quot;#,##0\)"/>
    <numFmt numFmtId="168" formatCode="&quot;$&quot;#,##0.0_);\(&quot;$&quot;#,##0.0\)"/>
    <numFmt numFmtId="169" formatCode="#,##0.0_);\(#,##0.0\)"/>
    <numFmt numFmtId="170" formatCode="#,##0_);\(#,##0\);&quot;—  &quot;"/>
    <numFmt numFmtId="171" formatCode="#,##0.00_x"/>
    <numFmt numFmtId="172" formatCode="#,###,_);\(#,###,\);&quot;–  &quot;\ \ \ \ \ "/>
    <numFmt numFmtId="173" formatCode="#,##0.00\x"/>
    <numFmt numFmtId="174" formatCode="_(* dd\.mm\.yyyy_)_%"/>
    <numFmt numFmtId="175" formatCode="#,##0_,;_(* \(#,##0,\);_(* &quot;-&quot;??_);_(@_)"/>
    <numFmt numFmtId="176" formatCode="#,##0.00_);\(#,##0.00\);\-_)"/>
    <numFmt numFmtId="177" formatCode="#,##0&quot;x&quot;_);\(#,##0&quot;x&quot;\)"/>
    <numFmt numFmtId="178" formatCode="General_)"/>
    <numFmt numFmtId="179" formatCode="0\ \ ;\(0\)\ \ \ "/>
    <numFmt numFmtId="180" formatCode="\+#,##0.0_);\(#,##0.0\)"/>
    <numFmt numFmtId="181" formatCode="_(* #,##0.0\¢_m;[Red]_(* \-#,##0.0\¢_m;[Green]_(* 0.0\¢_m;_(@_)_%"/>
    <numFmt numFmtId="182" formatCode="_(* #,##0.00\¢_m;[Red]_(* \-#,##0.00\¢_m;[Green]_(* 0.00\¢_m;_(@_)_%"/>
    <numFmt numFmtId="183" formatCode="_(* #,##0.000\¢_m;[Red]_(* \-#,##0.000\¢_m;[Green]_(* 0.000\¢_m;_(@_)_%"/>
    <numFmt numFmtId="184" formatCode="_(_(\£* #,##0_)_%;[Red]_(\(\£* #,##0\)_%;[Green]_(_(\£* #,##0_)_%;_(@_)_%"/>
    <numFmt numFmtId="185" formatCode="_(_(\£* #,##0.0_)_%;[Red]_(\(\£* #,##0.0\)_%;[Green]_(_(\£* #,##0.0_)_%;_(@_)_%"/>
    <numFmt numFmtId="186" formatCode="_(_(\£* #,##0.00_)_%;[Red]_(\(\£* #,##0.00\)_%;[Green]_(_(\£* #,##0.00_)_%;_(@_)_%"/>
    <numFmt numFmtId="187" formatCode="&quot;S/&quot;#,##0;\-&quot;S/&quot;#,##0"/>
    <numFmt numFmtId="188" formatCode="#,##0_);[Red]\(#,##0_);\-_);@_)"/>
    <numFmt numFmtId="189" formatCode="0.0"/>
    <numFmt numFmtId="190" formatCode="#,##0,_);[Red]\(#,##0,\)_);\-_);@_)"/>
    <numFmt numFmtId="191" formatCode="&quot;S/&quot;#,##0;[Red]\-&quot;S/&quot;#,##0"/>
    <numFmt numFmtId="192" formatCode="#,##0.00,_);[Red]\(#,##0.00,\);._)"/>
    <numFmt numFmtId="193" formatCode="#,##0.00,,_);[Red]\(#,##0.00,,\);._)"/>
    <numFmt numFmtId="194" formatCode="&quot;S/&quot;#,##0.00;\-&quot;S/&quot;#,##0.00"/>
    <numFmt numFmtId="195" formatCode="&quot;S/&quot;#,##0.00;[Red]\-&quot;S/&quot;#,##0.00"/>
    <numFmt numFmtId="196" formatCode="_(* #,##0.0000000_);_(* \(#,##0.0000000\);_(* &quot;-&quot;_);_(@_)"/>
    <numFmt numFmtId="197" formatCode="_-&quot;S/&quot;* #,##0_-;\-&quot;S/&quot;* #,##0_-;_-&quot;S/&quot;* &quot;-&quot;_-;_-@_-"/>
    <numFmt numFmtId="198" formatCode="_-&quot;S/&quot;* #,##0.00_-;\-&quot;S/&quot;* #,##0.00_-;_-&quot;S/&quot;* &quot;-&quot;??_-;_-@_-"/>
    <numFmt numFmtId="199" formatCode="_(* #,##0.000000000_);_(* \(#,##0.000000000\);_(* &quot;-&quot;_);_(@_)"/>
    <numFmt numFmtId="200" formatCode="&quot;öS&quot;\ #,##0;\-&quot;öS&quot;\ #,##0"/>
    <numFmt numFmtId="201" formatCode="_(&quot;$&quot;* #,##0.0_);_(&quot;$&quot;* \(#,##0.0\);_(&quot;$&quot;* &quot;-&quot;_);_(@_)"/>
    <numFmt numFmtId="202" formatCode="&quot;$&quot;#,##0.0_);\(&quot;$&quot;#,##0.0\);&quot;-&quot;\-\)"/>
    <numFmt numFmtId="203" formatCode="&quot;$&quot;&quot; &quot;#,##0_);\(&quot;$&quot;&quot; &quot;#,##0\);\-_)"/>
    <numFmt numFmtId="204" formatCode="#,##0_);\(#,##0\);\-_)"/>
    <numFmt numFmtId="205" formatCode="&quot;$&quot;&quot; &quot;#,##0.0_);\(&quot;$&quot;&quot; &quot;#,##0.0\);\-_)"/>
    <numFmt numFmtId="206" formatCode="0.0%_);\(0.0%\);\-_)"/>
    <numFmt numFmtId="207" formatCode="#,##0.0_);\(#,##0.0\);\-_)"/>
    <numFmt numFmtId="208" formatCode="&quot;$&quot;&quot; &quot;#,##0.00_);\(&quot;$&quot;&quot; &quot;#,##0.00\);\-_)"/>
    <numFmt numFmtId="209" formatCode="0.00%_);\(0.00%\);\-_)"/>
    <numFmt numFmtId="210" formatCode="&quot;$&quot;&quot; &quot;#,##0.000_);\(&quot;$&quot;&quot; &quot;#,##0.000\);\-_)"/>
    <numFmt numFmtId="211" formatCode="#,##0.000_);\(#,##0.000\);\-_)"/>
    <numFmt numFmtId="212" formatCode="#,##0.0_);[Red]\(#,##0.0\)"/>
    <numFmt numFmtId="213" formatCode="&quot;öS&quot;\ #,##0;[Red]\-&quot;öS&quot;\ #,##0"/>
    <numFmt numFmtId="214" formatCode="#,##0\ ;\(#,##0\);\-\ \ \ \ \ "/>
    <numFmt numFmtId="215" formatCode="#,##0\ ;\(#,##0\);\–\ \ \ \ \ "/>
    <numFmt numFmtId="216" formatCode="#,##0_);\(#,##0\);\-_);@\ "/>
    <numFmt numFmtId="217" formatCode="#,##0.00_);\(#,##0.00\);\-_);@\ "/>
    <numFmt numFmtId="218" formatCode="_(* #,##0_);_(* \(#,##0\);_(* &quot;-&quot;??_);_(@_)"/>
    <numFmt numFmtId="219" formatCode="_(_(\•_ #0_)_%;[Red]_(_(\•_ \-#0\)_%;[Green]_(_(\•_ #0_)_%;_(_(\•_ @_)_%"/>
    <numFmt numFmtId="220" formatCode="_(_(_•_ \•_ #0_)_%;[Red]_(_(_•_ \•_ \-#0\)_%;[Green]_(_(_•_ \•_ #0_)_%;_(_(_•_ \•_ @_)_%"/>
    <numFmt numFmtId="221" formatCode="_(_(_•_ _•_ \•_ #0_)_%;[Red]_(_(_•_ _•_ \•_ \-#0\)_%;[Green]_(_(_•_ _•_ \•_ #0_)_%;_(_(_•_ \•_ @_)_%"/>
    <numFmt numFmtId="222" formatCode="_([$C$-240A]* #,##0.00_);_([$C$-240A]* \(#,##0.00\);_([$C$-240A]* &quot;-&quot;??_);_(@_)"/>
    <numFmt numFmtId="223" formatCode="_(* &quot;$&quot;#,##0;_(* \(&quot;$&quot;#,##0;_(* &quot;$0&quot;\)"/>
    <numFmt numFmtId="224" formatCode="_ &quot;$&quot;* #,##0_ ;_ &quot;$&quot;* \-#,##0_ ;_ &quot;$&quot;* &quot;-&quot;_ ;_ @_ "/>
    <numFmt numFmtId="225" formatCode="0.000"/>
    <numFmt numFmtId="226" formatCode="#,##0;\(#,##0\);\-\ "/>
    <numFmt numFmtId="227" formatCode="d\.mmm\.yy"/>
    <numFmt numFmtId="228" formatCode="0_);[Red]\(0.0\);_(* &quot;-&quot;_)"/>
    <numFmt numFmtId="229" formatCode="_(* #,##0.00_);_(* \(#,##0.00\);_(* &quot;-&quot;??_);_(@_)"/>
    <numFmt numFmtId="230" formatCode="_(* #,##0.0_);_(* \(#,##0.0\);_(* &quot;-&quot;_);_(@_)"/>
    <numFmt numFmtId="231" formatCode="_(* #,##0_);[Red]_(* \(#,##0\);_(* &quot;-&quot;_);_(@_)"/>
    <numFmt numFmtId="232" formatCode="&quot;öS&quot;\ #,##0.00;[Red]\-&quot;öS&quot;\ #,##0.00"/>
    <numFmt numFmtId="233" formatCode="_(* #,##0.0_);_(* \(#,##0.0\);_(* &quot;-&quot;??_);_(@_)"/>
    <numFmt numFmtId="234" formatCode="&quot;N$&quot;\ #,##0.00;[Red]&quot;N$&quot;\ \-#,##0.00"/>
    <numFmt numFmtId="235" formatCode="_(* #,##0.00_);_(* \(#,##0.00\);_(* &quot;-&quot;_);_(@_)"/>
    <numFmt numFmtId="236" formatCode="#,##0.000_);[Red]\(#,##0.000\);._)"/>
    <numFmt numFmtId="237" formatCode="#,##0.0000_);[Red]\(#,##0.0000\);._)"/>
    <numFmt numFmtId="238" formatCode="#,##0_%_);\(#,##0\)_%;#,##0_%_);@_%_)"/>
    <numFmt numFmtId="239" formatCode="#,##0_%_);\(#,##0\)_%;**;@_%_)"/>
    <numFmt numFmtId="240" formatCode="#,##0_);\(#,##0\);\-_);&quot;        &quot;@_)"/>
    <numFmt numFmtId="241" formatCode="#,##0.00_);[Red]\(#,##0.00\);._)"/>
    <numFmt numFmtId="242" formatCode="#,##0.0"/>
    <numFmt numFmtId="243" formatCode="#,##0.00_%_);\(#,##0.00\)_%;**;@_%_)"/>
    <numFmt numFmtId="244" formatCode="#,##0.00_%_);\(#,##0.00\)_%;#,##0.00_%_);@_%_)"/>
    <numFmt numFmtId="245" formatCode="#,##0.000_%_);\(#,##0.000\)_%;**;@_%_)"/>
    <numFmt numFmtId="246" formatCode="_(* #,##0.00_);[Red]_(* \(#,##0.00\);_(* &quot;-&quot;_);_(@_)"/>
    <numFmt numFmtId="247" formatCode="#,##0.0_%_);\(#,##0.0\)_%;**;@_%_)"/>
    <numFmt numFmtId="248" formatCode="_(&quot;$&quot;* #,##0_);[Red]_(&quot;$&quot;* \(#,##0\);_(&quot;$&quot;* &quot;-&quot;_);_(@_)"/>
    <numFmt numFmtId="249" formatCode="&quot;$&quot;&quot; &quot;#,##0.0_);\(&quot;$&quot;&quot; &quot;#,##0.0\)"/>
    <numFmt numFmtId="250" formatCode="_(&quot;$&quot;* #,##0.0_);_(&quot;$&quot;* \(#,##0.0\);_(&quot;$&quot;* &quot;-&quot;??_);_(@_)"/>
    <numFmt numFmtId="251" formatCode="_(&quot;$&quot;* #,##0.00_);_(&quot;$&quot;* \(#,##0.00\);_(&quot;$&quot;* &quot;-&quot;??_);_(@_)"/>
    <numFmt numFmtId="252" formatCode="&quot;$&quot;&quot; &quot;#,##0.000_);\(&quot;$&quot;&quot; &quot;#,##0.000\)"/>
    <numFmt numFmtId="253" formatCode="&quot;$&quot;#,##0_%_);\(&quot;$&quot;#,##0\)_%;&quot;$&quot;#,##0_%_);@_%_)"/>
    <numFmt numFmtId="254" formatCode="&quot;$&quot;#,##0.00_);\(&quot;$&quot;#,##0.00\)"/>
    <numFmt numFmtId="255" formatCode="&quot;$&quot;#,##0.00_%_);\(&quot;$&quot;#,##0.00\)_%;**;@_%_)"/>
    <numFmt numFmtId="256" formatCode="&quot;$&quot;#,##0.000_%_);\(&quot;$&quot;#,##0.000\)_%;**;@_%_)"/>
    <numFmt numFmtId="257" formatCode="_(&quot;$&quot;* #,##0.00_);[Red]_(&quot;$&quot;* \(#,##0.00\);_(&quot;$&quot;* &quot;-&quot;_);_(@_)"/>
    <numFmt numFmtId="258" formatCode="&quot;$&quot;#,##0.0_%_);\(&quot;$&quot;#,##0.0\)_%;**;@_%_)"/>
    <numFmt numFmtId="259" formatCode="m/d/yy\ h:mm"/>
    <numFmt numFmtId="260" formatCode="&quot;$&quot;#,##0.00_)\ \ ;\(&quot;$&quot;#,##0.00\)\ \ "/>
    <numFmt numFmtId="261" formatCode="&quot;$&quot;#,##0.0\ \ \ ;\(&quot;$&quot;#,##0.0\)\ \ "/>
    <numFmt numFmtId="262" formatCode="_-* #,##0_ _D_M_-;\-* #,##0_ _D_M_-;_-* &quot;-&quot;_ _D_M_-;_-@_-"/>
    <numFmt numFmtId="263" formatCode="_(* #,##0.0_);_(* \(#,##0.0\);_(* &quot;-&quot;?_);_(@_)"/>
    <numFmt numFmtId="264" formatCode="_(* dd\-mmm\-yy_)_%"/>
    <numFmt numFmtId="265" formatCode="d\-mmm\-yy_)"/>
    <numFmt numFmtId="266" formatCode="_(* dd\ mmmm\ yyyy_)_%"/>
    <numFmt numFmtId="267" formatCode="_(* mmmm\ dd\,\ yyyy_)_%"/>
    <numFmt numFmtId="268" formatCode="m/yy_)"/>
    <numFmt numFmtId="269" formatCode="mmm\-d\-yyyy"/>
    <numFmt numFmtId="270" formatCode="mmm\-yyyy"/>
    <numFmt numFmtId="271" formatCode="mmm\-yy_)"/>
    <numFmt numFmtId="272" formatCode="m/d/yy_%_)"/>
    <numFmt numFmtId="273" formatCode="m/d/yy_%_);;**"/>
    <numFmt numFmtId="274" formatCode="#,##0.00%_);\(#,##0.00%\);0.00%_);@_%_)"/>
    <numFmt numFmtId="275" formatCode="&quot;öS&quot;\ #,##0.00;\-&quot;öS&quot;\ #,##0.00"/>
    <numFmt numFmtId="276" formatCode="&quot;$&quot;\ #,##0;&quot;$&quot;\ \-#,##0"/>
    <numFmt numFmtId="277" formatCode="&quot;$&quot;\ #,##0;[Red]&quot;$&quot;\ \-#,##0"/>
    <numFmt numFmtId="278" formatCode="#,##0.000;\(#,##0.000\)"/>
    <numFmt numFmtId="279" formatCode="_(* #,##0_);_(* \(#,##0\);_(* &quot;-&quot;_);_(@_)"/>
    <numFmt numFmtId="280" formatCode="#,##0.0\ ;\(#,##0.0\)\ "/>
    <numFmt numFmtId="281" formatCode="_-* #,##0.00_-;* \(#,##0.00\)_-;_-* &quot;-&quot;??_-;_-@_-"/>
    <numFmt numFmtId="282" formatCode="#,##0.0\ ;\(#,##0.0\);&quot;-&quot;??"/>
    <numFmt numFmtId="283" formatCode="&quot;$&quot;#,##0.00"/>
    <numFmt numFmtId="284" formatCode="0_%_);\(0\)_%;0_%_);@_%_)"/>
    <numFmt numFmtId="285" formatCode="_(&quot;$&quot;* #,##0_);_(&quot;$&quot;* \(#,##0\);_(&quot;$&quot;* &quot;-&quot;_);_(@_)"/>
    <numFmt numFmtId="286" formatCode="_(* &quot;$&quot;#,##0_);_(* \(&quot;$&quot;#,##0\);_(* &quot;$0.0&quot;_);_(@_)"/>
    <numFmt numFmtId="287" formatCode="_(&quot;$&quot;* #,##0_);_(&quot;$&quot;* \(#,##0\);_(&quot;$&quot;* &quot;-&quot;??_);_(@_)"/>
    <numFmt numFmtId="288" formatCode="0.00\ &quot;x&quot;"/>
    <numFmt numFmtId="289" formatCode="[Blue]#,##0.00_);[Blue]\(#,##0.00\);[Blue]0.00_);[Blue]@_)"/>
    <numFmt numFmtId="290" formatCode="_-* #,##0.00\ [$€-1]_-;\-* #,##0.00\ [$€-1]_-;_-* &quot;-&quot;??\ [$€-1]_-"/>
    <numFmt numFmtId="291" formatCode="_-[$€-2]* #,##0.00_-;\-[$€-2]* #,##0.00_-;_-[$€-2]* &quot;-&quot;??_-"/>
    <numFmt numFmtId="292" formatCode="#,##0_);\(#,##0\);&quot;-  &quot;;&quot;  &quot;@"/>
    <numFmt numFmtId="293" formatCode="#,##0_-;\ \(#,##0\);_-* &quot;-&quot;??;_-@_-"/>
    <numFmt numFmtId="294" formatCode="\+0.00%;\-0.00%;0.00%"/>
    <numFmt numFmtId="295" formatCode="#\ 0/0_)"/>
    <numFmt numFmtId="296" formatCode="#\ ?/?_)"/>
    <numFmt numFmtId="297" formatCode="General_)_%"/>
    <numFmt numFmtId="298" formatCode="&quot;$&quot;#,##0"/>
    <numFmt numFmtId="299" formatCode="0.0\%_);\(0.0\%\);0.0\%_);@_%_)"/>
    <numFmt numFmtId="300" formatCode="0.0_);[Red]\(0.0\);_(* &quot;-&quot;_)"/>
    <numFmt numFmtId="301" formatCode=";;;"/>
    <numFmt numFmtId="302" formatCode="#,##0_);\(#,##0\);\-_);\—&quot; &quot;@"/>
    <numFmt numFmtId="303" formatCode="_(_(#0_)_%;[Red]_(_(\-#0\)_%;[Green]_(_(#0_)_%;_(_(@_)_%"/>
    <numFmt numFmtId="304" formatCode="_(_(_•_ #0_)_%;[Red]_(_(_•_ \-#0\)_%;[Green]_(_(_•_ #0_)_%;_(_(_•_ @_)_%"/>
    <numFmt numFmtId="305" formatCode="_(_(_•_ _•_ #0_)_%;[Red]_(_(_•_ _•_ \-#0\)_%;[Green]_(_(_•_ _•_ #0_)_%;_(_(_•_ _•_ @_)_%"/>
    <numFmt numFmtId="306" formatCode="_(_(_•_ _•_ _•_ #0_)_%;[Red]_(_(_•_ _•_ _•_ \-#0\)_%;[Green]_(_(_•_ _•_ _•_ #0_)_%;_(_(_•_ _•_ _•_ @_)_%"/>
    <numFmt numFmtId="307" formatCode="_-* #,##0.00_-;\(#,##0.00\);_-* &quot;-&quot;??_-;_-@_-"/>
    <numFmt numFmtId="308" formatCode="#,##0\ \ \ ;\(#,##0\)\ \ "/>
    <numFmt numFmtId="309" formatCode="&quot;$&quot;#,##0.0_)\ \ ;\(&quot;$&quot;#,##0.0\)\ \ "/>
    <numFmt numFmtId="310" formatCode="0.0\ \x\ \ \ \ ;&quot;NM      &quot;;\ 0.0\ \x\ \ \ \ "/>
    <numFmt numFmtId="311" formatCode="0.0%_)\ \ ;\(0.0%\)\ \ "/>
    <numFmt numFmtId="312" formatCode="0.00%_);[Red]\(0.00%\);._)"/>
    <numFmt numFmtId="313" formatCode="_-* #,##0_-;\-* #,##0_-;_-* &quot;-&quot;??_-;_-@_-"/>
    <numFmt numFmtId="314" formatCode="\¥#,##0_);\(\¥#,##0\)"/>
    <numFmt numFmtId="315" formatCode="_-* #,##0.00_ _D_M_-;\-* #,##0.00_ _D_M_-;_-* &quot;-&quot;??_ _D_M_-;_-@_-"/>
    <numFmt numFmtId="316" formatCode="0.0;\(0.0\)"/>
    <numFmt numFmtId="317" formatCode="0.0;;&quot;TBD&quot;"/>
    <numFmt numFmtId="318" formatCode="#,##0.0\ \ \ ;\(#,##0.0\)\ \ "/>
    <numFmt numFmtId="319" formatCode="0.000;\(0.000\);0.000"/>
    <numFmt numFmtId="320" formatCode="&quot;Ch$&quot;#,##0.00_);\(&quot;Ch$&quot;#,##0.00\)"/>
    <numFmt numFmtId="321" formatCode="&quot;Ch$&quot;#,##0_);\(&quot;Ch$&quot;#,##0\)"/>
    <numFmt numFmtId="322" formatCode="0.0\x_)_);&quot;NM&quot;_x_)_);0.0\x_)_);@_%_)"/>
    <numFmt numFmtId="323" formatCode="#,##0.0_x_)_);&quot;NM&quot;_x_)_);#,##0.0_x_)_);@_x_)_)"/>
    <numFmt numFmtId="324" formatCode="_-&quot;fl&quot;\ * #,##0.00_-;_-&quot;fl&quot;\ * #,##0.00\-;_-&quot;fl&quot;\ * &quot;-&quot;??_-;_-@_-"/>
    <numFmt numFmtId="325" formatCode="0.0\ _x\ ;&quot;NM   &quot;;0.0\ \x"/>
    <numFmt numFmtId="326" formatCode="#,##0.00_)\ \ ;\(#,##0.00\)\ \ "/>
    <numFmt numFmtId="327" formatCode="&quot;$&quot;#,##0\ \ \ ;\(&quot;$&quot;#,##0\)\ \ "/>
    <numFmt numFmtId="328" formatCode="&quot;$&quot;#,##0.0"/>
    <numFmt numFmtId="329" formatCode="#,##0.00\x_);[Red]\(#,##0.00\x\);&quot;--  &quot;"/>
  </numFmts>
  <fonts count="14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10"/>
      <name val="Palatino"/>
      <family val="1"/>
    </font>
    <font>
      <sz val="10"/>
      <name val="Geneva"/>
    </font>
    <font>
      <sz val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C Helvetica Condensed"/>
    </font>
    <font>
      <b/>
      <sz val="1"/>
      <color indexed="8"/>
      <name val="Courier"/>
      <family val="3"/>
    </font>
    <font>
      <sz val="8"/>
      <name val="Ariel"/>
    </font>
    <font>
      <sz val="8.25"/>
      <name val="Helv"/>
    </font>
    <font>
      <sz val="10"/>
      <name val="Times"/>
      <family val="1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sz val="12"/>
      <name val="¹ÙÅÁÃ¼"/>
      <charset val="129"/>
    </font>
    <font>
      <b/>
      <sz val="12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rgb="FFB42319"/>
      <name val="Arial"/>
      <family val="2"/>
    </font>
    <font>
      <sz val="11"/>
      <color indexed="9"/>
      <name val="Calibri"/>
      <family val="2"/>
    </font>
    <font>
      <sz val="10"/>
      <name val="Book Antiqua"/>
      <family val="1"/>
    </font>
    <font>
      <sz val="12"/>
      <name val="Arial"/>
      <family val="2"/>
    </font>
    <font>
      <sz val="10"/>
      <color indexed="8"/>
      <name val="Arial"/>
      <family val="2"/>
    </font>
    <font>
      <sz val="10"/>
      <color indexed="18"/>
      <name val="Arial"/>
      <family val="2"/>
    </font>
    <font>
      <b/>
      <i/>
      <sz val="9"/>
      <color indexed="8"/>
      <name val="Arial"/>
      <family val="2"/>
    </font>
    <font>
      <sz val="11"/>
      <color indexed="20"/>
      <name val="Calibri"/>
      <family val="2"/>
    </font>
    <font>
      <sz val="9"/>
      <name val="Arial"/>
      <family val="2"/>
    </font>
    <font>
      <sz val="10"/>
      <color indexed="8"/>
      <name val="Geneva"/>
    </font>
    <font>
      <sz val="8"/>
      <color indexed="8"/>
      <name val="Arial"/>
      <family val="2"/>
    </font>
    <font>
      <sz val="10"/>
      <color indexed="8"/>
      <name val="Times New Roman"/>
      <family val="1"/>
    </font>
    <font>
      <sz val="8"/>
      <color indexed="12"/>
      <name val="Tms Rmn"/>
    </font>
    <font>
      <sz val="9"/>
      <color indexed="18"/>
      <name val="CharterITC BT"/>
      <family val="1"/>
    </font>
    <font>
      <sz val="9"/>
      <color indexed="12"/>
      <name val="Tms Rmn"/>
    </font>
    <font>
      <sz val="8"/>
      <name val="Helv"/>
    </font>
    <font>
      <sz val="12"/>
      <name val="Times"/>
      <family val="1"/>
    </font>
    <font>
      <b/>
      <sz val="10"/>
      <name val="MS Sans Serif"/>
      <family val="2"/>
    </font>
    <font>
      <sz val="11"/>
      <name val="Times New Roman"/>
      <family val="1"/>
    </font>
    <font>
      <b/>
      <i/>
      <sz val="12"/>
      <name val="Times New Roman"/>
      <family val="1"/>
    </font>
    <font>
      <u val="singleAccounting"/>
      <sz val="10"/>
      <name val="Arial"/>
      <family val="2"/>
    </font>
    <font>
      <sz val="10"/>
      <name val="CG Omega"/>
      <family val="2"/>
    </font>
    <font>
      <sz val="12"/>
      <name val="±¼¸²Ã¼"/>
      <charset val="129"/>
    </font>
    <font>
      <b/>
      <sz val="18"/>
      <name val="Arial"/>
      <family val="2"/>
    </font>
    <font>
      <sz val="9"/>
      <name val="Times New Roman"/>
      <family val="1"/>
    </font>
    <font>
      <b/>
      <sz val="11"/>
      <color indexed="52"/>
      <name val="Calibri"/>
      <family val="2"/>
    </font>
    <font>
      <sz val="10"/>
      <color indexed="14"/>
      <name val="Helv"/>
    </font>
    <font>
      <b/>
      <sz val="11"/>
      <name val="Times New Roman"/>
      <family val="1"/>
    </font>
    <font>
      <b/>
      <sz val="11"/>
      <name val="Tahoma"/>
      <family val="2"/>
    </font>
    <font>
      <b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color indexed="8"/>
      <name val="Courier New"/>
      <family val="3"/>
    </font>
    <font>
      <sz val="8"/>
      <color indexed="12"/>
      <name val="Times New Roman"/>
      <family val="1"/>
    </font>
    <font>
      <sz val="10"/>
      <name val="Frutiger 55 Roman"/>
    </font>
    <font>
      <b/>
      <sz val="10"/>
      <color indexed="24"/>
      <name val="Arial"/>
      <family val="2"/>
    </font>
    <font>
      <sz val="10"/>
      <name val="BERNHARD"/>
    </font>
    <font>
      <sz val="10"/>
      <name val="MS Serif"/>
      <family val="1"/>
    </font>
    <font>
      <sz val="10"/>
      <color indexed="28"/>
      <name val="Century Gothic"/>
      <family val="2"/>
    </font>
    <font>
      <sz val="10"/>
      <name val="MS Sans Serif"/>
      <family val="2"/>
    </font>
    <font>
      <sz val="11"/>
      <color indexed="12"/>
      <name val="Book Antiqua"/>
      <family val="1"/>
    </font>
    <font>
      <sz val="8"/>
      <color indexed="16"/>
      <name val="Palatino"/>
      <family val="1"/>
    </font>
    <font>
      <b/>
      <sz val="14"/>
      <color indexed="18"/>
      <name val="Arial"/>
      <family val="2"/>
    </font>
    <font>
      <sz val="10"/>
      <name val="Lucida Bright"/>
      <family val="1"/>
    </font>
    <font>
      <sz val="12"/>
      <name val="Times New Roman"/>
      <family val="1"/>
    </font>
    <font>
      <sz val="8"/>
      <name val="CG Times"/>
      <family val="1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b/>
      <i/>
      <sz val="8"/>
      <color indexed="12"/>
      <name val="Arial"/>
      <family val="2"/>
    </font>
    <font>
      <sz val="10"/>
      <color indexed="33"/>
      <name val="Arial"/>
      <family val="2"/>
    </font>
    <font>
      <sz val="10"/>
      <color indexed="16"/>
      <name val="MS Serif"/>
      <family val="1"/>
    </font>
    <font>
      <b/>
      <sz val="10"/>
      <color indexed="10"/>
      <name val="Century Gothic"/>
      <family val="2"/>
    </font>
    <font>
      <sz val="10"/>
      <color indexed="55"/>
      <name val="Arial"/>
      <family val="2"/>
    </font>
    <font>
      <b/>
      <sz val="14"/>
      <color indexed="9"/>
      <name val="Arial"/>
      <family val="2"/>
    </font>
    <font>
      <b/>
      <sz val="14"/>
      <color indexed="25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sz val="24"/>
      <color indexed="25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6"/>
      <name val="Arial"/>
      <family val="2"/>
    </font>
    <font>
      <sz val="6"/>
      <name val="Times New Roman"/>
      <family val="1"/>
    </font>
    <font>
      <sz val="5"/>
      <name val="Times New Roman"/>
      <family val="1"/>
    </font>
    <font>
      <sz val="10"/>
      <color indexed="23"/>
      <name val="Century Gothic"/>
      <family val="2"/>
    </font>
    <font>
      <sz val="9.5"/>
      <color indexed="23"/>
      <name val="Helvetica-Black"/>
    </font>
    <font>
      <sz val="7"/>
      <name val="Palatino"/>
      <family val="1"/>
    </font>
    <font>
      <u val="singleAccounting"/>
      <sz val="9"/>
      <color indexed="12"/>
      <name val="Arial"/>
      <family val="2"/>
    </font>
    <font>
      <b/>
      <sz val="18"/>
      <color indexed="55"/>
      <name val="Arial"/>
      <family val="2"/>
    </font>
    <font>
      <b/>
      <sz val="10"/>
      <name val="Courier New"/>
      <family val="3"/>
    </font>
    <font>
      <sz val="9"/>
      <name val="CharterITC BT"/>
      <family val="1"/>
    </font>
    <font>
      <sz val="9"/>
      <name val="Tms Rmn"/>
    </font>
    <font>
      <b/>
      <sz val="10"/>
      <color indexed="9"/>
      <name val="GillSans"/>
    </font>
    <font>
      <b/>
      <sz val="10"/>
      <color indexed="8"/>
      <name val="GillSans"/>
    </font>
    <font>
      <sz val="9"/>
      <name val="Tahoma"/>
      <family val="2"/>
    </font>
    <font>
      <sz val="6"/>
      <name val="Palatino"/>
      <family val="1"/>
    </font>
    <font>
      <u/>
      <sz val="11"/>
      <name val="Century Gothic"/>
      <family val="2"/>
    </font>
    <font>
      <b/>
      <sz val="8"/>
      <name val="Palatino"/>
      <family val="1"/>
    </font>
    <font>
      <sz val="18"/>
      <color indexed="24"/>
      <name val="Arial"/>
      <family val="2"/>
    </font>
    <font>
      <sz val="10"/>
      <name val="Helvetica-Black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i/>
      <sz val="14"/>
      <name val="Palatino"/>
      <family val="1"/>
    </font>
    <font>
      <u/>
      <sz val="11"/>
      <name val="Arial"/>
      <family val="2"/>
    </font>
    <font>
      <b/>
      <sz val="14"/>
      <color indexed="60"/>
      <name val="Arial"/>
      <family val="2"/>
    </font>
    <font>
      <b/>
      <sz val="8"/>
      <name val="MS Sans Serif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indexed="62"/>
      <name val="Calibri"/>
      <family val="2"/>
    </font>
    <font>
      <sz val="12"/>
      <color indexed="12"/>
      <name val="Times New Roman"/>
      <family val="1"/>
    </font>
    <font>
      <sz val="12"/>
      <color indexed="23"/>
      <name val="Times New Roman"/>
      <family val="1"/>
    </font>
    <font>
      <sz val="10"/>
      <color indexed="18"/>
      <name val="Times New Roman"/>
      <family val="1"/>
    </font>
    <font>
      <sz val="8"/>
      <color indexed="12"/>
      <name val="Helv"/>
    </font>
    <font>
      <sz val="10"/>
      <color indexed="60"/>
      <name val="Arial"/>
      <family val="2"/>
    </font>
    <font>
      <sz val="8"/>
      <color indexed="12"/>
      <name val="Palatino"/>
      <family val="1"/>
    </font>
    <font>
      <b/>
      <sz val="12"/>
      <color indexed="9"/>
      <name val="Century Gothic"/>
      <family val="2"/>
    </font>
    <font>
      <sz val="10"/>
      <name val="Century Gothic"/>
      <family val="2"/>
    </font>
    <font>
      <sz val="10"/>
      <name val="CG Times (WN)"/>
      <family val="1"/>
    </font>
    <font>
      <sz val="10"/>
      <name val="GillSans Light"/>
    </font>
    <font>
      <b/>
      <i/>
      <sz val="9"/>
      <color indexed="12"/>
      <name val="Arial"/>
      <family val="2"/>
    </font>
    <font>
      <i/>
      <sz val="9"/>
      <name val="Arial Narrow"/>
      <family val="2"/>
    </font>
    <font>
      <sz val="10"/>
      <name val="Garamond"/>
      <family val="1"/>
    </font>
    <font>
      <b/>
      <sz val="10"/>
      <color indexed="12"/>
      <name val="Arial"/>
      <family val="2"/>
    </font>
    <font>
      <u/>
      <sz val="7.5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6"/>
      <name val="Arial"/>
      <family val="2"/>
    </font>
    <font>
      <sz val="9"/>
      <name val="Geneva"/>
    </font>
    <font>
      <sz val="8"/>
      <color indexed="8"/>
      <name val="Palatino"/>
      <family val="1"/>
    </font>
    <font>
      <sz val="9"/>
      <color indexed="9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8"/>
      <color indexed="23"/>
      <name val="Arial"/>
      <family val="2"/>
    </font>
    <font>
      <sz val="12"/>
      <name val="Helv"/>
    </font>
    <font>
      <sz val="10"/>
      <color indexed="8"/>
      <name val="Garamond"/>
      <family val="1"/>
    </font>
    <font>
      <sz val="10"/>
      <color indexed="8"/>
      <name val="MS Sans Serif"/>
      <family val="2"/>
    </font>
    <font>
      <sz val="8"/>
      <name val="Helvetica"/>
      <family val="2"/>
    </font>
  </fonts>
  <fills count="49">
    <fill>
      <patternFill patternType="none"/>
    </fill>
    <fill>
      <patternFill patternType="gray125"/>
    </fill>
    <fill>
      <patternFill patternType="solid">
        <fgColor rgb="FFC00000"/>
        <bgColor rgb="FFB42319"/>
      </patternFill>
    </fill>
    <fill>
      <patternFill patternType="solid">
        <fgColor rgb="FFB423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37"/>
      </patternFill>
    </fill>
    <fill>
      <patternFill patternType="solid">
        <fgColor indexed="53"/>
      </patternFill>
    </fill>
    <fill>
      <patternFill patternType="solid">
        <fgColor indexed="6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mediumGray"/>
    </fill>
    <fill>
      <patternFill patternType="lightUp"/>
    </fill>
    <fill>
      <patternFill patternType="solid">
        <fgColor indexed="15"/>
        <bgColor indexed="64"/>
      </patternFill>
    </fill>
    <fill>
      <patternFill patternType="lightUp">
        <fgColor indexed="16"/>
        <bgColor indexed="45"/>
      </patternFill>
    </fill>
    <fill>
      <patternFill patternType="solid">
        <fgColor indexed="29"/>
        <bgColor indexed="22"/>
      </patternFill>
    </fill>
    <fill>
      <patternFill patternType="lightDown">
        <fgColor indexed="23"/>
      </patternFill>
    </fill>
    <fill>
      <patternFill patternType="solid">
        <fgColor indexed="38"/>
        <bgColor indexed="33"/>
      </patternFill>
    </fill>
    <fill>
      <patternFill patternType="solid">
        <fgColor indexed="37"/>
        <bgColor indexed="64"/>
      </patternFill>
    </fill>
    <fill>
      <patternFill patternType="solid">
        <fgColor indexed="2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47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42019"/>
      </left>
      <right style="thin">
        <color rgb="FFB42019"/>
      </right>
      <top style="thin">
        <color rgb="FFB42019"/>
      </top>
      <bottom style="thin">
        <color rgb="FFB42019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32"/>
      </top>
      <bottom style="thin">
        <color indexed="32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16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33"/>
      </left>
      <right style="thin">
        <color indexed="3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4723">
    <xf numFmtId="0" fontId="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1" fillId="0" borderId="0" applyFill="0" applyBorder="0" applyProtection="0">
      <alignment horizontal="right"/>
    </xf>
    <xf numFmtId="0" fontId="9" fillId="0" borderId="0"/>
    <xf numFmtId="168" fontId="12" fillId="0" borderId="0">
      <alignment horizontal="right"/>
    </xf>
    <xf numFmtId="9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2" fillId="0" borderId="0"/>
    <xf numFmtId="0" fontId="13" fillId="0" borderId="0" applyFont="0" applyFill="0" applyBorder="0" applyAlignment="0"/>
    <xf numFmtId="0" fontId="14" fillId="0" borderId="0"/>
    <xf numFmtId="0" fontId="2" fillId="0" borderId="0">
      <alignment vertical="top"/>
    </xf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39" fontId="2" fillId="0" borderId="0" applyFont="0" applyFill="0" applyBorder="0" applyAlignment="0" applyProtection="0"/>
    <xf numFmtId="0" fontId="2" fillId="0" borderId="0">
      <alignment vertical="top"/>
    </xf>
    <xf numFmtId="0" fontId="2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1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1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4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>
      <alignment vertical="top"/>
    </xf>
    <xf numFmtId="0" fontId="16" fillId="0" borderId="1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0" fontId="2" fillId="0" borderId="0" applyFont="0" applyFill="0" applyBorder="0" applyAlignment="0"/>
    <xf numFmtId="0" fontId="2" fillId="0" borderId="0"/>
    <xf numFmtId="181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2" fillId="0" borderId="0"/>
    <xf numFmtId="0" fontId="18" fillId="0" borderId="0">
      <protection locked="0"/>
    </xf>
    <xf numFmtId="0" fontId="18" fillId="0" borderId="0">
      <protection locked="0"/>
    </xf>
    <xf numFmtId="0" fontId="16" fillId="0" borderId="1">
      <protection locked="0"/>
    </xf>
    <xf numFmtId="188" fontId="19" fillId="0" borderId="2" applyFont="0" applyFill="0" applyBorder="0" applyAlignment="0" applyProtection="0">
      <alignment vertical="center"/>
    </xf>
    <xf numFmtId="3" fontId="11" fillId="0" borderId="0"/>
    <xf numFmtId="189" fontId="20" fillId="0" borderId="2" applyFont="0" applyFill="0" applyBorder="0" applyAlignment="0" applyProtection="0">
      <alignment horizontal="right"/>
    </xf>
    <xf numFmtId="164" fontId="21" fillId="0" borderId="0"/>
    <xf numFmtId="0" fontId="2" fillId="0" borderId="0"/>
    <xf numFmtId="190" fontId="19" fillId="0" borderId="2" applyFont="0" applyFill="0" applyBorder="0" applyAlignment="0" applyProtection="0">
      <alignment vertical="center"/>
    </xf>
    <xf numFmtId="3" fontId="22" fillId="2" borderId="0">
      <alignment horizontal="left" indent="1"/>
    </xf>
    <xf numFmtId="0" fontId="23" fillId="3" borderId="3">
      <alignment horizontal="center"/>
    </xf>
    <xf numFmtId="191" fontId="2" fillId="0" borderId="0"/>
    <xf numFmtId="191" fontId="2" fillId="0" borderId="0"/>
    <xf numFmtId="169" fontId="12" fillId="0" borderId="0"/>
    <xf numFmtId="192" fontId="2" fillId="0" borderId="0" applyBorder="0" applyAlignment="0"/>
    <xf numFmtId="192" fontId="24" fillId="4" borderId="0" applyBorder="0" applyAlignment="0"/>
    <xf numFmtId="192" fontId="25" fillId="5" borderId="0" applyBorder="0" applyAlignment="0">
      <protection locked="0"/>
    </xf>
    <xf numFmtId="192" fontId="2" fillId="0" borderId="0" applyBorder="0" applyAlignment="0"/>
    <xf numFmtId="193" fontId="2" fillId="0" borderId="0" applyBorder="0" applyAlignment="0"/>
    <xf numFmtId="193" fontId="24" fillId="4" borderId="0" applyBorder="0" applyAlignment="0"/>
    <xf numFmtId="193" fontId="25" fillId="5" borderId="0" applyBorder="0" applyAlignment="0">
      <protection locked="0"/>
    </xf>
    <xf numFmtId="193" fontId="2" fillId="0" borderId="0" applyBorder="0" applyAlignment="0"/>
    <xf numFmtId="0" fontId="2" fillId="6" borderId="4" applyAlignment="0">
      <alignment horizontal="left"/>
    </xf>
    <xf numFmtId="0" fontId="2" fillId="6" borderId="4" applyAlignment="0">
      <alignment horizontal="left"/>
    </xf>
    <xf numFmtId="0" fontId="2" fillId="6" borderId="4" applyAlignment="0">
      <alignment horizontal="left"/>
    </xf>
    <xf numFmtId="0" fontId="2" fillId="6" borderId="4" applyAlignment="0">
      <alignment horizontal="left"/>
    </xf>
    <xf numFmtId="194" fontId="2" fillId="0" borderId="0"/>
    <xf numFmtId="195" fontId="2" fillId="0" borderId="0"/>
    <xf numFmtId="196" fontId="2" fillId="0" borderId="0"/>
    <xf numFmtId="9" fontId="26" fillId="0" borderId="0" applyFont="0" applyFill="0" applyBorder="0" applyAlignment="0" applyProtection="0"/>
    <xf numFmtId="0" fontId="27" fillId="0" borderId="0">
      <alignment horizontal="left"/>
    </xf>
    <xf numFmtId="0" fontId="28" fillId="0" borderId="0"/>
    <xf numFmtId="0" fontId="28" fillId="0" borderId="0"/>
    <xf numFmtId="0" fontId="28" fillId="0" borderId="0"/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8" fillId="0" borderId="0"/>
    <xf numFmtId="0" fontId="28" fillId="0" borderId="0"/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5" applyNumberFormat="0"/>
    <xf numFmtId="0" fontId="30" fillId="12" borderId="5" applyNumberFormat="0"/>
    <xf numFmtId="0" fontId="30" fillId="12" borderId="5" applyNumberFormat="0"/>
    <xf numFmtId="0" fontId="2" fillId="0" borderId="4" applyAlignment="0">
      <alignment horizontal="left"/>
    </xf>
    <xf numFmtId="0" fontId="2" fillId="0" borderId="4" applyAlignment="0">
      <alignment horizontal="left"/>
    </xf>
    <xf numFmtId="0" fontId="2" fillId="0" borderId="4" applyAlignment="0">
      <alignment horizontal="left"/>
    </xf>
    <xf numFmtId="197" fontId="2" fillId="0" borderId="0"/>
    <xf numFmtId="198" fontId="2" fillId="0" borderId="0"/>
    <xf numFmtId="199" fontId="2" fillId="0" borderId="0"/>
    <xf numFmtId="200" fontId="2" fillId="0" borderId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0" borderId="0" applyNumberFormat="0" applyBorder="0" applyAlignment="0" applyProtection="0"/>
    <xf numFmtId="0" fontId="29" fillId="16" borderId="0" applyNumberFormat="0" applyBorder="0" applyAlignment="0" applyProtection="0"/>
    <xf numFmtId="0" fontId="28" fillId="0" borderId="0"/>
    <xf numFmtId="0" fontId="31" fillId="17" borderId="0" applyNumberFormat="0" applyBorder="0" applyAlignment="0" applyProtection="0"/>
    <xf numFmtId="0" fontId="31" fillId="15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18" borderId="0" applyNumberFormat="0" applyBorder="0" applyAlignment="0" applyProtection="0"/>
    <xf numFmtId="0" fontId="31" fillId="23" borderId="0" applyNumberFormat="0" applyBorder="0" applyAlignment="0" applyProtection="0"/>
    <xf numFmtId="0" fontId="32" fillId="0" borderId="0" applyNumberFormat="0" applyFont="0" applyFill="0" applyBorder="0" applyProtection="0">
      <alignment horizontal="centerContinuous"/>
    </xf>
    <xf numFmtId="166" fontId="3" fillId="5" borderId="0" applyNumberFormat="0" applyFont="0" applyBorder="0" applyAlignment="0">
      <alignment horizontal="right" wrapText="1"/>
    </xf>
    <xf numFmtId="0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0" fontId="2" fillId="0" borderId="0"/>
    <xf numFmtId="0" fontId="11" fillId="0" borderId="0">
      <alignment horizontal="center" wrapText="1"/>
      <protection locked="0"/>
    </xf>
    <xf numFmtId="0" fontId="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" fillId="24" borderId="6" applyNumberFormat="0"/>
    <xf numFmtId="15" fontId="34" fillId="25" borderId="7" applyAlignment="0">
      <protection locked="0"/>
    </xf>
    <xf numFmtId="3" fontId="35" fillId="26" borderId="8" applyNumberFormat="0"/>
    <xf numFmtId="20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36" fillId="0" borderId="0"/>
    <xf numFmtId="2" fontId="36" fillId="0" borderId="0"/>
    <xf numFmtId="0" fontId="37" fillId="8" borderId="0" applyNumberFormat="0" applyBorder="0" applyAlignment="0" applyProtection="0"/>
    <xf numFmtId="0" fontId="38" fillId="0" borderId="0"/>
    <xf numFmtId="3" fontId="3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0" fillId="27" borderId="0" applyNumberFormat="0" applyFill="0" applyBorder="0" applyAlignment="0" applyProtection="0">
      <protection locked="0"/>
    </xf>
    <xf numFmtId="0" fontId="12" fillId="0" borderId="0" applyNumberFormat="0" applyFont="0" applyAlignment="0"/>
    <xf numFmtId="20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4" fontId="41" fillId="0" borderId="0" applyFont="0" applyFill="0" applyBorder="0" applyAlignment="0" applyProtection="0"/>
    <xf numFmtId="205" fontId="13" fillId="0" borderId="0" applyFont="0" applyFill="0" applyBorder="0" applyAlignment="0" applyProtection="0"/>
    <xf numFmtId="206" fontId="41" fillId="0" borderId="0" applyFont="0" applyFill="0" applyBorder="0" applyAlignment="0" applyProtection="0"/>
    <xf numFmtId="207" fontId="13" fillId="0" borderId="0" applyFont="0" applyFill="0" applyBorder="0" applyAlignment="0" applyProtection="0"/>
    <xf numFmtId="208" fontId="13" fillId="0" borderId="0" applyFont="0" applyFill="0" applyBorder="0" applyAlignment="0" applyProtection="0"/>
    <xf numFmtId="209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/>
    <xf numFmtId="212" fontId="44" fillId="0" borderId="0" applyNumberFormat="0" applyFill="0" applyBorder="0" applyAlignment="0" applyProtection="0"/>
    <xf numFmtId="0" fontId="45" fillId="0" borderId="0" applyBorder="0" applyProtection="0"/>
    <xf numFmtId="0" fontId="45" fillId="0" borderId="0"/>
    <xf numFmtId="0" fontId="46" fillId="0" borderId="0" applyNumberFormat="0" applyFill="0" applyBorder="0" applyAlignment="0" applyProtection="0"/>
    <xf numFmtId="0" fontId="2" fillId="27" borderId="9" applyNumberFormat="0" applyFill="0" applyBorder="0" applyAlignment="0" applyProtection="0">
      <protection locked="0"/>
    </xf>
    <xf numFmtId="213" fontId="2" fillId="0" borderId="0"/>
    <xf numFmtId="165" fontId="47" fillId="0" borderId="10" applyAlignment="0" applyProtection="0"/>
    <xf numFmtId="0" fontId="10" fillId="0" borderId="11" applyNumberFormat="0" applyFont="0" applyFill="0" applyAlignment="0" applyProtection="0"/>
    <xf numFmtId="0" fontId="10" fillId="0" borderId="2" applyNumberFormat="0" applyFont="0" applyFill="0" applyAlignment="0" applyProtection="0"/>
    <xf numFmtId="0" fontId="10" fillId="0" borderId="9" applyNumberFormat="0" applyFont="0" applyFill="0" applyAlignment="0" applyProtection="0"/>
    <xf numFmtId="0" fontId="10" fillId="0" borderId="10" applyNumberFormat="0" applyFont="0" applyFill="0" applyAlignment="0" applyProtection="0"/>
    <xf numFmtId="0" fontId="32" fillId="0" borderId="11" applyNumberFormat="0" applyFont="0" applyFill="0" applyAlignment="0" applyProtection="0"/>
    <xf numFmtId="214" fontId="48" fillId="0" borderId="12" applyNumberFormat="0" applyFill="0" applyAlignment="0" applyProtection="0">
      <alignment horizontal="center"/>
    </xf>
    <xf numFmtId="0" fontId="49" fillId="0" borderId="13" applyFill="0" applyProtection="0">
      <alignment horizontal="right"/>
    </xf>
    <xf numFmtId="215" fontId="48" fillId="0" borderId="11" applyFill="0" applyAlignment="0" applyProtection="0">
      <alignment horizontal="center"/>
    </xf>
    <xf numFmtId="216" fontId="2" fillId="0" borderId="0"/>
    <xf numFmtId="216" fontId="25" fillId="0" borderId="0"/>
    <xf numFmtId="217" fontId="2" fillId="0" borderId="0"/>
    <xf numFmtId="217" fontId="25" fillId="0" borderId="0"/>
    <xf numFmtId="0" fontId="50" fillId="0" borderId="0" applyFont="0" applyFill="0" applyBorder="0" applyAlignment="0" applyProtection="0"/>
    <xf numFmtId="218" fontId="2" fillId="0" borderId="0">
      <alignment horizontal="center"/>
    </xf>
    <xf numFmtId="219" fontId="17" fillId="0" borderId="0" applyFont="0" applyFill="0" applyBorder="0" applyProtection="0">
      <alignment horizontal="left"/>
    </xf>
    <xf numFmtId="220" fontId="17" fillId="0" borderId="0" applyFont="0" applyFill="0" applyBorder="0" applyProtection="0">
      <alignment horizontal="left"/>
    </xf>
    <xf numFmtId="221" fontId="17" fillId="0" borderId="0" applyFont="0" applyFill="0" applyBorder="0" applyProtection="0">
      <alignment horizontal="left"/>
    </xf>
    <xf numFmtId="0" fontId="2" fillId="0" borderId="0" applyNumberFormat="0" applyFill="0" applyBorder="0" applyAlignment="0" applyProtection="0"/>
    <xf numFmtId="222" fontId="51" fillId="0" borderId="0"/>
    <xf numFmtId="223" fontId="13" fillId="0" borderId="0"/>
    <xf numFmtId="224" fontId="12" fillId="0" borderId="0"/>
    <xf numFmtId="0" fontId="52" fillId="0" borderId="0"/>
    <xf numFmtId="0" fontId="2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4" fillId="0" borderId="0" applyFill="0" applyBorder="0" applyAlignment="0"/>
    <xf numFmtId="178" fontId="54" fillId="0" borderId="0" applyFill="0" applyBorder="0" applyAlignment="0"/>
    <xf numFmtId="225" fontId="54" fillId="0" borderId="0" applyFill="0" applyBorder="0" applyAlignment="0"/>
    <xf numFmtId="0" fontId="54" fillId="0" borderId="0" applyFill="0" applyBorder="0" applyAlignment="0"/>
    <xf numFmtId="0" fontId="54" fillId="0" borderId="0" applyFill="0" applyBorder="0" applyAlignment="0"/>
    <xf numFmtId="0" fontId="54" fillId="0" borderId="0" applyFill="0" applyBorder="0" applyAlignment="0"/>
    <xf numFmtId="0" fontId="54" fillId="0" borderId="0" applyFill="0" applyBorder="0" applyAlignment="0"/>
    <xf numFmtId="178" fontId="54" fillId="0" borderId="0" applyFill="0" applyBorder="0" applyAlignment="0"/>
    <xf numFmtId="0" fontId="55" fillId="28" borderId="14" applyNumberFormat="0" applyAlignment="0" applyProtection="0"/>
    <xf numFmtId="0" fontId="2" fillId="0" borderId="0" applyFill="0" applyBorder="0" applyProtection="0"/>
    <xf numFmtId="0" fontId="32" fillId="0" borderId="0" applyNumberFormat="0" applyFont="0" applyFill="0" applyBorder="0" applyProtection="0">
      <alignment horizontal="center"/>
    </xf>
    <xf numFmtId="166" fontId="2" fillId="0" borderId="15" applyFont="0" applyFill="0" applyBorder="0" applyProtection="0">
      <alignment horizontal="right"/>
    </xf>
    <xf numFmtId="0" fontId="27" fillId="0" borderId="0">
      <alignment horizontal="center" wrapText="1"/>
    </xf>
    <xf numFmtId="38" fontId="56" fillId="0" borderId="0" applyNumberFormat="0" applyFill="0" applyBorder="0" applyAlignment="0" applyProtection="0"/>
    <xf numFmtId="0" fontId="57" fillId="0" borderId="0" applyProtection="0"/>
    <xf numFmtId="226" fontId="2" fillId="0" borderId="0" applyFont="0" applyFill="0" applyBorder="0" applyProtection="0"/>
    <xf numFmtId="227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228" fontId="58" fillId="0" borderId="0"/>
    <xf numFmtId="0" fontId="9" fillId="0" borderId="11" applyNumberFormat="0" applyFill="0" applyBorder="0" applyProtection="0">
      <alignment horizontal="left" vertical="center"/>
    </xf>
    <xf numFmtId="0" fontId="9" fillId="0" borderId="11" applyNumberFormat="0" applyFill="0" applyBorder="0" applyProtection="0">
      <alignment horizontal="right" vertical="center"/>
    </xf>
    <xf numFmtId="227" fontId="12" fillId="0" borderId="0">
      <alignment horizontal="center"/>
    </xf>
    <xf numFmtId="214" fontId="57" fillId="0" borderId="0" applyFill="0" applyBorder="0" applyProtection="0">
      <alignment horizontal="center"/>
    </xf>
    <xf numFmtId="0" fontId="59" fillId="0" borderId="16">
      <alignment horizontal="center"/>
    </xf>
    <xf numFmtId="0" fontId="59" fillId="0" borderId="0" applyNumberFormat="0" applyFill="0" applyBorder="0" applyProtection="0">
      <alignment wrapText="1"/>
    </xf>
    <xf numFmtId="0" fontId="27" fillId="0" borderId="0" applyNumberFormat="0" applyFill="0" applyBorder="0" applyProtection="0"/>
    <xf numFmtId="0" fontId="60" fillId="0" borderId="0" applyNumberFormat="0" applyFill="0" applyBorder="0" applyProtection="0">
      <alignment horizontal="center" wrapText="1"/>
    </xf>
    <xf numFmtId="0" fontId="59" fillId="0" borderId="11" applyNumberFormat="0" applyFill="0" applyProtection="0">
      <alignment horizontal="right" wrapText="1"/>
    </xf>
    <xf numFmtId="0" fontId="59" fillId="0" borderId="11" applyNumberFormat="0" applyFill="0" applyProtection="0">
      <alignment horizontal="left" wrapText="1"/>
    </xf>
    <xf numFmtId="0" fontId="22" fillId="29" borderId="0">
      <alignment horizontal="left"/>
    </xf>
    <xf numFmtId="0" fontId="61" fillId="29" borderId="0">
      <alignment horizontal="right"/>
    </xf>
    <xf numFmtId="0" fontId="62" fillId="30" borderId="0">
      <alignment horizontal="center"/>
    </xf>
    <xf numFmtId="1" fontId="63" fillId="0" borderId="17" applyNumberFormat="0">
      <alignment horizontal="centerContinuous" vertical="center"/>
    </xf>
    <xf numFmtId="1" fontId="64" fillId="0" borderId="0" applyNumberFormat="0">
      <alignment horizontal="right"/>
    </xf>
    <xf numFmtId="0" fontId="61" fillId="29" borderId="0">
      <alignment horizontal="right"/>
    </xf>
    <xf numFmtId="0" fontId="65" fillId="30" borderId="0">
      <alignment horizontal="left"/>
    </xf>
    <xf numFmtId="229" fontId="2" fillId="0" borderId="0" applyFont="0" applyFill="0" applyBorder="0" applyAlignment="0" applyProtection="0"/>
    <xf numFmtId="230" fontId="38" fillId="0" borderId="0">
      <protection locked="0"/>
    </xf>
    <xf numFmtId="231" fontId="2" fillId="0" borderId="10" applyFont="0" applyFill="0" applyAlignment="0" applyProtection="0"/>
    <xf numFmtId="231" fontId="2" fillId="0" borderId="1"/>
    <xf numFmtId="0" fontId="54" fillId="0" borderId="0" applyFont="0" applyFill="0" applyBorder="0" applyAlignment="0" applyProtection="0"/>
    <xf numFmtId="232" fontId="2" fillId="0" borderId="0"/>
    <xf numFmtId="233" fontId="27" fillId="0" borderId="10"/>
    <xf numFmtId="233" fontId="66" fillId="0" borderId="0" applyFont="0" applyFill="0" applyBorder="0" applyAlignment="0" applyProtection="0"/>
    <xf numFmtId="234" fontId="2" fillId="0" borderId="0"/>
    <xf numFmtId="235" fontId="27" fillId="0" borderId="10"/>
    <xf numFmtId="229" fontId="33" fillId="0" borderId="0"/>
    <xf numFmtId="236" fontId="2" fillId="0" borderId="0" applyFont="0" applyFill="0" applyBorder="0" applyAlignment="0" applyProtection="0"/>
    <xf numFmtId="237" fontId="2" fillId="0" borderId="0" applyFont="0" applyFill="0" applyBorder="0" applyAlignment="0" applyProtection="0"/>
    <xf numFmtId="238" fontId="15" fillId="0" borderId="0" applyFont="0" applyFill="0" applyBorder="0" applyAlignment="0" applyProtection="0">
      <alignment horizontal="right"/>
    </xf>
    <xf numFmtId="239" fontId="15" fillId="0" borderId="0" applyFont="0" applyFill="0" applyBorder="0" applyAlignment="0" applyProtection="0"/>
    <xf numFmtId="238" fontId="15" fillId="0" borderId="0" applyFont="0" applyFill="0" applyBorder="0" applyAlignment="0" applyProtection="0">
      <alignment horizontal="right"/>
    </xf>
    <xf numFmtId="240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41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43" fontId="15" fillId="0" borderId="0" applyFont="0" applyFill="0" applyBorder="0" applyAlignment="0" applyProtection="0"/>
    <xf numFmtId="244" fontId="15" fillId="0" borderId="0" applyFont="0" applyFill="0" applyBorder="0" applyAlignment="0" applyProtection="0">
      <alignment horizontal="right"/>
    </xf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45" fontId="15" fillId="0" borderId="0" applyFont="0" applyFill="0" applyBorder="0" applyAlignment="0" applyProtection="0"/>
    <xf numFmtId="184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229" fontId="2" fillId="0" borderId="0" applyFont="0" applyFill="0" applyBorder="0" applyAlignment="0" applyProtection="0"/>
    <xf numFmtId="40" fontId="2" fillId="0" borderId="0" applyFont="0" applyFill="0" applyBorder="0" applyProtection="0">
      <alignment horizontal="right"/>
    </xf>
    <xf numFmtId="37" fontId="67" fillId="0" borderId="0" applyFill="0" applyBorder="0" applyAlignment="0" applyProtection="0"/>
    <xf numFmtId="246" fontId="12" fillId="0" borderId="10"/>
    <xf numFmtId="246" fontId="12" fillId="0" borderId="1"/>
    <xf numFmtId="247" fontId="15" fillId="0" borderId="0" applyFont="0" applyFill="0" applyBorder="0" applyAlignment="0" applyProtection="0"/>
    <xf numFmtId="169" fontId="12" fillId="0" borderId="0"/>
    <xf numFmtId="3" fontId="68" fillId="0" borderId="0" applyFont="0" applyFill="0" applyBorder="0" applyAlignment="0" applyProtection="0"/>
    <xf numFmtId="0" fontId="69" fillId="0" borderId="0"/>
    <xf numFmtId="0" fontId="14" fillId="0" borderId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/>
    <xf numFmtId="0" fontId="14" fillId="0" borderId="0"/>
    <xf numFmtId="0" fontId="70" fillId="0" borderId="0" applyNumberFormat="0" applyAlignment="0">
      <alignment horizontal="left"/>
    </xf>
    <xf numFmtId="0" fontId="2" fillId="0" borderId="0">
      <alignment horizontal="left"/>
    </xf>
    <xf numFmtId="0" fontId="2" fillId="0" borderId="0"/>
    <xf numFmtId="0" fontId="2" fillId="0" borderId="0">
      <alignment horizontal="left"/>
    </xf>
    <xf numFmtId="0" fontId="71" fillId="0" borderId="0"/>
    <xf numFmtId="248" fontId="12" fillId="0" borderId="1" applyFill="0" applyProtection="0"/>
    <xf numFmtId="178" fontId="54" fillId="0" borderId="0" applyFont="0" applyFill="0" applyBorder="0" applyAlignment="0" applyProtection="0"/>
    <xf numFmtId="167" fontId="72" fillId="0" borderId="0" applyFont="0" applyFill="0" applyBorder="0" applyAlignment="0" applyProtection="0"/>
    <xf numFmtId="249" fontId="13" fillId="0" borderId="0" applyFont="0" applyFill="0" applyBorder="0" applyAlignment="0" applyProtection="0"/>
    <xf numFmtId="250" fontId="27" fillId="0" borderId="10"/>
    <xf numFmtId="207" fontId="2" fillId="0" borderId="0" applyFont="0" applyFill="0" applyBorder="0" applyAlignment="0" applyProtection="0"/>
    <xf numFmtId="166" fontId="32" fillId="0" borderId="0" applyBorder="0"/>
    <xf numFmtId="251" fontId="27" fillId="0" borderId="10"/>
    <xf numFmtId="166" fontId="73" fillId="0" borderId="18">
      <protection locked="0"/>
    </xf>
    <xf numFmtId="252" fontId="13" fillId="0" borderId="0" applyFont="0" applyFill="0" applyBorder="0" applyAlignment="0" applyProtection="0"/>
    <xf numFmtId="253" fontId="15" fillId="0" borderId="0" applyFont="0" applyFill="0" applyBorder="0" applyAlignment="0" applyProtection="0">
      <alignment horizontal="right"/>
    </xf>
    <xf numFmtId="44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254" fontId="27" fillId="0" borderId="10"/>
    <xf numFmtId="255" fontId="74" fillId="0" borderId="0" applyFont="0" applyFill="0" applyBorder="0" applyAlignment="0" applyProtection="0"/>
    <xf numFmtId="0" fontId="15" fillId="0" borderId="0" applyFill="0" applyBorder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256" fontId="7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9" fillId="0" borderId="0" applyFont="0" applyFill="0" applyBorder="0" applyAlignment="0" applyProtection="0"/>
    <xf numFmtId="165" fontId="67" fillId="0" borderId="0" applyFill="0" applyBorder="0" applyAlignment="0" applyProtection="0"/>
    <xf numFmtId="257" fontId="12" fillId="0" borderId="1"/>
    <xf numFmtId="38" fontId="48" fillId="0" borderId="19" applyBorder="0"/>
    <xf numFmtId="258" fontId="15" fillId="0" borderId="0" applyFont="0" applyFill="0" applyBorder="0" applyAlignment="0" applyProtection="0"/>
    <xf numFmtId="178" fontId="12" fillId="0" borderId="0" applyFont="0" applyFill="0" applyBorder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59" fontId="2" fillId="0" borderId="0" applyFont="0" applyFill="0" applyBorder="0" applyAlignment="0" applyProtection="0"/>
    <xf numFmtId="260" fontId="15" fillId="0" borderId="0" applyFill="0" applyBorder="0" applyProtection="0">
      <alignment vertical="center"/>
    </xf>
    <xf numFmtId="233" fontId="12" fillId="27" borderId="0" applyFont="0" applyFill="0" applyBorder="0" applyAlignment="0" applyProtection="0">
      <alignment vertical="center"/>
      <protection locked="0"/>
    </xf>
    <xf numFmtId="261" fontId="12" fillId="27" borderId="0" applyFont="0" applyFill="0" applyBorder="0" applyAlignment="0" applyProtection="0">
      <alignment vertical="center"/>
      <protection locked="0"/>
    </xf>
    <xf numFmtId="262" fontId="12" fillId="27" borderId="0" applyFont="0" applyFill="0" applyBorder="0" applyAlignment="0" applyProtection="0">
      <alignment vertical="center"/>
      <protection locked="0"/>
    </xf>
    <xf numFmtId="0" fontId="12" fillId="12" borderId="9">
      <alignment horizontal="right"/>
    </xf>
    <xf numFmtId="263" fontId="12" fillId="12" borderId="9">
      <alignment horizontal="right"/>
    </xf>
    <xf numFmtId="0" fontId="68" fillId="0" borderId="0" applyFont="0" applyFill="0" applyBorder="0" applyAlignment="0" applyProtection="0"/>
    <xf numFmtId="264" fontId="17" fillId="0" borderId="0" applyFont="0" applyFill="0" applyBorder="0" applyProtection="0"/>
    <xf numFmtId="265" fontId="13" fillId="0" borderId="0" applyFont="0" applyFill="0" applyBorder="0" applyAlignment="0" applyProtection="0"/>
    <xf numFmtId="266" fontId="17" fillId="0" borderId="0" applyFont="0" applyFill="0" applyBorder="0" applyProtection="0"/>
    <xf numFmtId="267" fontId="17" fillId="0" borderId="0" applyFont="0" applyFill="0" applyBorder="0" applyAlignment="0" applyProtection="0"/>
    <xf numFmtId="0" fontId="13" fillId="0" borderId="0" applyFont="0" applyFill="0" applyBorder="0" applyAlignment="0" applyProtection="0"/>
    <xf numFmtId="268" fontId="13" fillId="0" borderId="0" applyFont="0" applyFill="0" applyBorder="0" applyAlignment="0" applyProtection="0"/>
    <xf numFmtId="269" fontId="12" fillId="31" borderId="0" applyFont="0" applyFill="0" applyBorder="0" applyAlignment="0" applyProtection="0"/>
    <xf numFmtId="17" fontId="2" fillId="0" borderId="0" applyFill="0" applyBorder="0">
      <alignment horizontal="right"/>
    </xf>
    <xf numFmtId="270" fontId="59" fillId="0" borderId="11"/>
    <xf numFmtId="271" fontId="13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272" fontId="15" fillId="0" borderId="0" applyFont="0" applyFill="0" applyBorder="0" applyAlignment="0" applyProtection="0"/>
    <xf numFmtId="273" fontId="15" fillId="0" borderId="0" applyFont="0" applyFill="0" applyBorder="0" applyAlignment="0" applyProtection="0"/>
    <xf numFmtId="272" fontId="15" fillId="0" borderId="0" applyFont="0" applyFill="0" applyBorder="0" applyAlignment="0" applyProtection="0"/>
    <xf numFmtId="15" fontId="75" fillId="0" borderId="0" applyFont="0" applyFill="0" applyBorder="0" applyAlignment="0" applyProtection="0"/>
    <xf numFmtId="14" fontId="34" fillId="0" borderId="0" applyFill="0" applyBorder="0" applyAlignment="0"/>
    <xf numFmtId="274" fontId="15" fillId="0" borderId="0"/>
    <xf numFmtId="15" fontId="2" fillId="27" borderId="0" applyFont="0" applyFill="0" applyBorder="0" applyAlignment="0" applyProtection="0">
      <protection locked="0"/>
    </xf>
    <xf numFmtId="14" fontId="76" fillId="0" borderId="0" applyFont="0" applyFill="0" applyBorder="0" applyAlignment="0"/>
    <xf numFmtId="275" fontId="2" fillId="0" borderId="0">
      <alignment horizontal="right"/>
    </xf>
    <xf numFmtId="276" fontId="2" fillId="0" borderId="0">
      <alignment horizontal="right"/>
      <protection locked="0"/>
    </xf>
    <xf numFmtId="234" fontId="2" fillId="0" borderId="0"/>
    <xf numFmtId="277" fontId="2" fillId="0" borderId="0">
      <alignment horizontal="right"/>
      <protection locked="0"/>
    </xf>
    <xf numFmtId="278" fontId="2" fillId="0" borderId="0"/>
    <xf numFmtId="38" fontId="72" fillId="0" borderId="20">
      <alignment vertical="center"/>
    </xf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279" fontId="2" fillId="0" borderId="0" applyFont="0" applyFill="0" applyBorder="0" applyAlignment="0" applyProtection="0"/>
    <xf numFmtId="280" fontId="2" fillId="0" borderId="10" applyFont="0" applyFill="0" applyBorder="0" applyAlignment="0" applyProtection="0">
      <alignment horizontal="center"/>
    </xf>
    <xf numFmtId="229" fontId="2" fillId="0" borderId="0" applyFont="0" applyFill="0" applyBorder="0" applyAlignment="0" applyProtection="0"/>
    <xf numFmtId="0" fontId="2" fillId="0" borderId="0">
      <protection locked="0"/>
    </xf>
    <xf numFmtId="0" fontId="14" fillId="32" borderId="0" applyNumberFormat="0" applyFont="0" applyAlignment="0" applyProtection="0"/>
    <xf numFmtId="165" fontId="78" fillId="0" borderId="0"/>
    <xf numFmtId="166" fontId="11" fillId="0" borderId="0" applyFont="0" applyFill="0" applyBorder="0" applyAlignment="0" applyProtection="0"/>
    <xf numFmtId="281" fontId="2" fillId="0" borderId="0" applyFont="0" applyFill="0" applyBorder="0" applyAlignment="0" applyProtection="0"/>
    <xf numFmtId="282" fontId="77" fillId="0" borderId="0" applyFont="0" applyFill="0" applyBorder="0" applyAlignment="0" applyProtection="0"/>
    <xf numFmtId="283" fontId="79" fillId="0" borderId="0" applyFont="0" applyFill="0" applyBorder="0" applyAlignment="0" applyProtection="0"/>
    <xf numFmtId="284" fontId="15" fillId="0" borderId="21" applyNumberFormat="0" applyFont="0" applyFill="0" applyAlignment="0" applyProtection="0"/>
    <xf numFmtId="0" fontId="32" fillId="0" borderId="22" applyNumberFormat="0" applyFont="0" applyFill="0" applyAlignment="0" applyProtection="0"/>
    <xf numFmtId="285" fontId="80" fillId="0" borderId="0" applyFill="0" applyBorder="0" applyAlignment="0" applyProtection="0"/>
    <xf numFmtId="214" fontId="48" fillId="0" borderId="22" applyNumberFormat="0" applyFill="0" applyAlignment="0" applyProtection="0"/>
    <xf numFmtId="191" fontId="2" fillId="0" borderId="0"/>
    <xf numFmtId="286" fontId="13" fillId="0" borderId="0"/>
    <xf numFmtId="0" fontId="13" fillId="0" borderId="0"/>
    <xf numFmtId="164" fontId="81" fillId="0" borderId="23" applyNumberFormat="0" applyAlignment="0" applyProtection="0">
      <alignment vertical="top"/>
    </xf>
    <xf numFmtId="241" fontId="82" fillId="12" borderId="24"/>
    <xf numFmtId="0" fontId="2" fillId="33" borderId="25" applyNumberFormat="0" applyFont="0" applyBorder="0" applyAlignment="0"/>
    <xf numFmtId="0" fontId="2" fillId="0" borderId="0">
      <protection locked="0"/>
    </xf>
    <xf numFmtId="0" fontId="2" fillId="0" borderId="0"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4" fillId="0" borderId="0" applyFill="0" applyBorder="0" applyAlignment="0"/>
    <xf numFmtId="178" fontId="54" fillId="0" borderId="0" applyFill="0" applyBorder="0" applyAlignment="0"/>
    <xf numFmtId="0" fontId="54" fillId="0" borderId="0" applyFill="0" applyBorder="0" applyAlignment="0"/>
    <xf numFmtId="0" fontId="54" fillId="0" borderId="0" applyFill="0" applyBorder="0" applyAlignment="0"/>
    <xf numFmtId="178" fontId="54" fillId="0" borderId="0" applyFill="0" applyBorder="0" applyAlignment="0"/>
    <xf numFmtId="0" fontId="83" fillId="0" borderId="0" applyNumberFormat="0" applyAlignment="0">
      <alignment horizontal="left"/>
    </xf>
    <xf numFmtId="250" fontId="12" fillId="34" borderId="0"/>
    <xf numFmtId="287" fontId="12" fillId="34" borderId="0"/>
    <xf numFmtId="0" fontId="12" fillId="34" borderId="0"/>
    <xf numFmtId="288" fontId="12" fillId="0" borderId="0"/>
    <xf numFmtId="250" fontId="12" fillId="0" borderId="0"/>
    <xf numFmtId="0" fontId="12" fillId="34" borderId="0"/>
    <xf numFmtId="289" fontId="2" fillId="0" borderId="0"/>
    <xf numFmtId="0" fontId="84" fillId="35" borderId="5" applyNumberFormat="0" applyAlignment="0">
      <alignment horizontal="center"/>
    </xf>
    <xf numFmtId="241" fontId="2" fillId="0" borderId="0">
      <alignment horizontal="right"/>
    </xf>
    <xf numFmtId="241" fontId="85" fillId="0" borderId="0" applyBorder="0"/>
    <xf numFmtId="290" fontId="38" fillId="0" borderId="0" applyFont="0" applyFill="0" applyBorder="0" applyAlignment="0" applyProtection="0"/>
    <xf numFmtId="291" fontId="2" fillId="0" borderId="0" applyFont="0" applyFill="0" applyBorder="0" applyAlignment="0" applyProtection="0"/>
    <xf numFmtId="291" fontId="2" fillId="0" borderId="0" applyFont="0" applyFill="0" applyBorder="0" applyAlignment="0" applyProtection="0"/>
    <xf numFmtId="290" fontId="38" fillId="0" borderId="0" applyFont="0" applyFill="0" applyBorder="0" applyAlignment="0" applyProtection="0"/>
    <xf numFmtId="0" fontId="86" fillId="36" borderId="25"/>
    <xf numFmtId="0" fontId="87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0" fontId="27" fillId="0" borderId="0" applyNumberFormat="0"/>
    <xf numFmtId="3" fontId="2" fillId="0" borderId="0" applyFill="0" applyBorder="0" applyAlignment="0" applyProtection="0"/>
    <xf numFmtId="3" fontId="2" fillId="0" borderId="0" applyFill="0" applyBorder="0" applyAlignment="0" applyProtection="0"/>
    <xf numFmtId="3" fontId="2" fillId="0" borderId="0" applyFill="0" applyBorder="0" applyAlignment="0" applyProtection="0"/>
    <xf numFmtId="3" fontId="2" fillId="0" borderId="0" applyFill="0" applyBorder="0" applyAlignment="0" applyProtection="0"/>
    <xf numFmtId="3" fontId="92" fillId="0" borderId="0" applyFill="0" applyBorder="0" applyAlignment="0" applyProtection="0"/>
    <xf numFmtId="3" fontId="92" fillId="0" borderId="0" applyFill="0" applyBorder="0" applyAlignment="0" applyProtection="0"/>
    <xf numFmtId="3" fontId="92" fillId="0" borderId="0" applyFill="0" applyBorder="0" applyAlignment="0" applyProtection="0"/>
    <xf numFmtId="3" fontId="92" fillId="0" borderId="0" applyFill="0" applyBorder="0" applyAlignment="0" applyProtection="0"/>
    <xf numFmtId="3" fontId="93" fillId="0" borderId="0" applyFill="0" applyBorder="0" applyAlignment="0" applyProtection="0"/>
    <xf numFmtId="3" fontId="93" fillId="0" borderId="0" applyFill="0" applyBorder="0" applyAlignment="0" applyProtection="0"/>
    <xf numFmtId="3" fontId="93" fillId="0" borderId="0" applyFill="0" applyBorder="0" applyAlignment="0" applyProtection="0"/>
    <xf numFmtId="3" fontId="93" fillId="0" borderId="0" applyFill="0" applyBorder="0" applyAlignment="0" applyProtection="0"/>
    <xf numFmtId="3" fontId="94" fillId="0" borderId="0" applyFill="0" applyBorder="0" applyAlignment="0" applyProtection="0"/>
    <xf numFmtId="3" fontId="94" fillId="0" borderId="0" applyFill="0" applyBorder="0" applyAlignment="0" applyProtection="0"/>
    <xf numFmtId="3" fontId="94" fillId="0" borderId="0" applyFill="0" applyBorder="0" applyAlignment="0" applyProtection="0"/>
    <xf numFmtId="3" fontId="94" fillId="0" borderId="0" applyFill="0" applyBorder="0" applyAlignment="0" applyProtection="0"/>
    <xf numFmtId="3" fontId="94" fillId="0" borderId="0" applyFill="0" applyBorder="0" applyAlignment="0" applyProtection="0"/>
    <xf numFmtId="3" fontId="94" fillId="0" borderId="0" applyFill="0" applyBorder="0" applyAlignment="0" applyProtection="0"/>
    <xf numFmtId="3" fontId="94" fillId="0" borderId="0" applyFill="0" applyBorder="0" applyAlignment="0" applyProtection="0"/>
    <xf numFmtId="3" fontId="94" fillId="0" borderId="0" applyFill="0" applyBorder="0" applyAlignment="0" applyProtection="0"/>
    <xf numFmtId="3" fontId="77" fillId="0" borderId="0" applyFill="0" applyBorder="0" applyAlignment="0" applyProtection="0"/>
    <xf numFmtId="3" fontId="77" fillId="0" borderId="0" applyFill="0" applyBorder="0" applyAlignment="0" applyProtection="0"/>
    <xf numFmtId="3" fontId="77" fillId="0" borderId="0" applyFill="0" applyBorder="0" applyAlignment="0" applyProtection="0"/>
    <xf numFmtId="3" fontId="77" fillId="0" borderId="0" applyFill="0" applyBorder="0" applyAlignment="0" applyProtection="0"/>
    <xf numFmtId="3" fontId="95" fillId="0" borderId="0" applyFill="0" applyBorder="0" applyAlignment="0" applyProtection="0"/>
    <xf numFmtId="3" fontId="95" fillId="0" borderId="0" applyFill="0" applyBorder="0" applyAlignment="0" applyProtection="0"/>
    <xf numFmtId="3" fontId="95" fillId="0" borderId="0" applyFill="0" applyBorder="0" applyAlignment="0" applyProtection="0"/>
    <xf numFmtId="3" fontId="95" fillId="0" borderId="0" applyFill="0" applyBorder="0" applyAlignment="0" applyProtection="0"/>
    <xf numFmtId="292" fontId="34" fillId="0" borderId="0" applyFont="0" applyFill="0" applyBorder="0" applyProtection="0">
      <alignment vertical="top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>
      <protection locked="0"/>
    </xf>
    <xf numFmtId="2" fontId="68" fillId="0" borderId="0" applyFont="0" applyFill="0" applyBorder="0" applyAlignment="0" applyProtection="0"/>
    <xf numFmtId="2" fontId="68" fillId="0" borderId="0" applyFont="0" applyFill="0" applyBorder="0" applyAlignment="0" applyProtection="0"/>
    <xf numFmtId="2" fontId="68" fillId="0" borderId="0" applyFont="0" applyFill="0" applyBorder="0" applyAlignment="0" applyProtection="0"/>
    <xf numFmtId="293" fontId="96" fillId="37" borderId="14"/>
    <xf numFmtId="294" fontId="2" fillId="5" borderId="26" applyAlignment="0"/>
    <xf numFmtId="0" fontId="2" fillId="0" borderId="0">
      <alignment horizontal="left"/>
    </xf>
    <xf numFmtId="0" fontId="97" fillId="0" borderId="0">
      <alignment horizontal="left"/>
    </xf>
    <xf numFmtId="0" fontId="98" fillId="0" borderId="0" applyFill="0" applyBorder="0" applyProtection="0">
      <alignment vertical="center"/>
    </xf>
    <xf numFmtId="0" fontId="98" fillId="0" borderId="0" applyNumberFormat="0" applyFill="0" applyBorder="0" applyProtection="0">
      <alignment horizontal="left"/>
    </xf>
    <xf numFmtId="0" fontId="98" fillId="0" borderId="0">
      <alignment horizontal="left"/>
    </xf>
    <xf numFmtId="0" fontId="2" fillId="0" borderId="0" applyNumberFormat="0" applyFill="0" applyBorder="0" applyAlignment="0" applyProtection="0"/>
    <xf numFmtId="265" fontId="2" fillId="0" borderId="0"/>
    <xf numFmtId="0" fontId="38" fillId="0" borderId="0"/>
    <xf numFmtId="279" fontId="99" fillId="0" borderId="0"/>
    <xf numFmtId="209" fontId="2" fillId="27" borderId="27" applyFont="0" applyBorder="0" applyAlignment="0" applyProtection="0">
      <alignment vertical="top"/>
    </xf>
    <xf numFmtId="29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96" fontId="13" fillId="0" borderId="0" applyFont="0" applyFill="0" applyBorder="0" applyAlignment="0" applyProtection="0"/>
    <xf numFmtId="0" fontId="100" fillId="0" borderId="0" applyNumberFormat="0"/>
    <xf numFmtId="287" fontId="12" fillId="0" borderId="28"/>
    <xf numFmtId="174" fontId="12" fillId="12" borderId="9">
      <alignment horizontal="right"/>
    </xf>
    <xf numFmtId="0" fontId="101" fillId="0" borderId="27" applyNumberFormat="0">
      <alignment horizontal="right"/>
    </xf>
    <xf numFmtId="0" fontId="12" fillId="0" borderId="0">
      <alignment horizontal="left" indent="5"/>
    </xf>
    <xf numFmtId="238" fontId="102" fillId="0" borderId="0"/>
    <xf numFmtId="0" fontId="17" fillId="0" borderId="0" applyFont="0" applyFill="0" applyBorder="0" applyProtection="0">
      <alignment horizontal="center" wrapText="1"/>
    </xf>
    <xf numFmtId="297" fontId="17" fillId="0" borderId="0" applyFont="0" applyFill="0" applyBorder="0" applyProtection="0">
      <alignment horizontal="right"/>
    </xf>
    <xf numFmtId="0" fontId="103" fillId="0" borderId="0"/>
    <xf numFmtId="0" fontId="12" fillId="0" borderId="0" applyNumberFormat="0" applyFill="0" applyBorder="0" applyProtection="0">
      <alignment wrapText="1"/>
    </xf>
    <xf numFmtId="0" fontId="33" fillId="0" borderId="0" applyNumberFormat="0" applyFill="0" applyBorder="0" applyProtection="0">
      <alignment wrapText="1"/>
    </xf>
    <xf numFmtId="38" fontId="12" fillId="12" borderId="0" applyNumberFormat="0" applyBorder="0" applyAlignment="0" applyProtection="0"/>
    <xf numFmtId="298" fontId="2" fillId="31" borderId="27" applyNumberFormat="0" applyFont="0" applyAlignment="0"/>
    <xf numFmtId="299" fontId="15" fillId="0" borderId="0" applyFont="0" applyFill="0" applyBorder="0" applyAlignment="0" applyProtection="0">
      <alignment horizontal="right"/>
    </xf>
    <xf numFmtId="0" fontId="104" fillId="32" borderId="0" applyNumberFormat="0" applyBorder="0" applyProtection="0">
      <alignment horizontal="left" vertical="center"/>
    </xf>
    <xf numFmtId="0" fontId="105" fillId="1" borderId="0" applyNumberFormat="0" applyBorder="0" applyProtection="0">
      <alignment horizontal="left" vertical="center"/>
    </xf>
    <xf numFmtId="300" fontId="106" fillId="0" borderId="0">
      <alignment horizontal="center" wrapText="1"/>
    </xf>
    <xf numFmtId="0" fontId="107" fillId="0" borderId="0">
      <alignment horizontal="left"/>
    </xf>
    <xf numFmtId="0" fontId="107" fillId="0" borderId="0">
      <alignment horizontal="left"/>
    </xf>
    <xf numFmtId="0" fontId="27" fillId="0" borderId="29" applyNumberFormat="0" applyAlignment="0" applyProtection="0">
      <alignment horizontal="left" vertical="center"/>
    </xf>
    <xf numFmtId="0" fontId="27" fillId="0" borderId="25">
      <alignment horizontal="left" vertical="center"/>
    </xf>
    <xf numFmtId="0" fontId="108" fillId="0" borderId="0"/>
    <xf numFmtId="0" fontId="3" fillId="0" borderId="30" applyNumberFormat="0" applyAlignment="0"/>
    <xf numFmtId="0" fontId="109" fillId="0" borderId="0">
      <alignment horizontal="center"/>
    </xf>
    <xf numFmtId="0" fontId="91" fillId="0" borderId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>
      <alignment horizontal="left"/>
    </xf>
    <xf numFmtId="0" fontId="2" fillId="0" borderId="2">
      <alignment horizontal="left" vertical="top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>
      <alignment horizontal="left"/>
    </xf>
    <xf numFmtId="0" fontId="2" fillId="0" borderId="2">
      <alignment horizontal="left" vertical="top"/>
    </xf>
    <xf numFmtId="0" fontId="22" fillId="38" borderId="25" applyNumberFormat="0"/>
    <xf numFmtId="0" fontId="113" fillId="0" borderId="31" applyNumberFormat="0" applyFill="0" applyAlignment="0" applyProtection="0"/>
    <xf numFmtId="0" fontId="114" fillId="0" borderId="0">
      <alignment horizontal="left"/>
    </xf>
    <xf numFmtId="0" fontId="113" fillId="0" borderId="0" applyNumberFormat="0" applyFill="0" applyBorder="0" applyAlignment="0" applyProtection="0"/>
    <xf numFmtId="0" fontId="115" fillId="0" borderId="0" applyNumberFormat="0" applyFill="0" applyBorder="0" applyAlignment="0"/>
    <xf numFmtId="0" fontId="22" fillId="39" borderId="25" applyNumberFormat="0" applyFont="0" applyAlignment="0">
      <alignment horizontal="center" vertical="center" wrapText="1"/>
    </xf>
    <xf numFmtId="0" fontId="116" fillId="0" borderId="0" applyNumberFormat="0"/>
    <xf numFmtId="0" fontId="88" fillId="0" borderId="0" applyNumberFormat="0"/>
    <xf numFmtId="0" fontId="115" fillId="0" borderId="0"/>
    <xf numFmtId="0" fontId="117" fillId="0" borderId="12">
      <alignment horizontal="center"/>
    </xf>
    <xf numFmtId="0" fontId="117" fillId="0" borderId="0">
      <alignment horizontal="center"/>
    </xf>
    <xf numFmtId="0" fontId="22" fillId="40" borderId="32" applyFont="0" applyBorder="0">
      <alignment horizontal="left" vertical="center"/>
    </xf>
    <xf numFmtId="0" fontId="118" fillId="41" borderId="0"/>
    <xf numFmtId="0" fontId="119" fillId="42" borderId="0"/>
    <xf numFmtId="0" fontId="120" fillId="0" borderId="0"/>
    <xf numFmtId="301" fontId="13" fillId="0" borderId="0" applyFont="0" applyFill="0" applyBorder="0" applyAlignment="0" applyProtection="0"/>
    <xf numFmtId="302" fontId="2" fillId="0" borderId="0" applyNumberFormat="0" applyFill="0" applyBorder="0" applyAlignment="0" applyProtection="0"/>
    <xf numFmtId="303" fontId="17" fillId="0" borderId="0" applyFont="0" applyFill="0" applyBorder="0" applyProtection="0">
      <alignment horizontal="left"/>
    </xf>
    <xf numFmtId="304" fontId="17" fillId="0" borderId="0" applyFont="0" applyFill="0" applyBorder="0" applyProtection="0">
      <alignment horizontal="left"/>
    </xf>
    <xf numFmtId="305" fontId="17" fillId="0" borderId="0" applyFont="0" applyFill="0" applyBorder="0" applyProtection="0">
      <alignment horizontal="left"/>
    </xf>
    <xf numFmtId="306" fontId="17" fillId="0" borderId="0" applyFont="0" applyFill="0" applyBorder="0" applyProtection="0">
      <alignment horizontal="left"/>
    </xf>
    <xf numFmtId="10" fontId="12" fillId="31" borderId="27" applyNumberFormat="0" applyBorder="0" applyAlignment="0" applyProtection="0"/>
    <xf numFmtId="0" fontId="121" fillId="43" borderId="14" applyNumberFormat="0" applyAlignment="0" applyProtection="0"/>
    <xf numFmtId="164" fontId="2" fillId="0" borderId="0">
      <alignment horizontal="right"/>
    </xf>
    <xf numFmtId="0" fontId="74" fillId="0" borderId="0" applyFill="0" applyBorder="0" applyProtection="0"/>
    <xf numFmtId="0" fontId="74" fillId="0" borderId="0" applyFill="0" applyBorder="0" applyProtection="0"/>
    <xf numFmtId="301" fontId="2" fillId="0" borderId="0" applyFill="0" applyBorder="0" applyProtection="0"/>
    <xf numFmtId="0" fontId="74" fillId="0" borderId="0" applyFill="0" applyBorder="0" applyProtection="0"/>
    <xf numFmtId="0" fontId="74" fillId="0" borderId="0" applyFill="0" applyBorder="0" applyProtection="0"/>
    <xf numFmtId="307" fontId="122" fillId="31" borderId="33"/>
    <xf numFmtId="307" fontId="123" fillId="31" borderId="33"/>
    <xf numFmtId="10" fontId="25" fillId="44" borderId="0"/>
    <xf numFmtId="0" fontId="124" fillId="5" borderId="0"/>
    <xf numFmtId="308" fontId="125" fillId="0" borderId="0"/>
    <xf numFmtId="3" fontId="126" fillId="6" borderId="34">
      <alignment horizontal="right"/>
    </xf>
    <xf numFmtId="164" fontId="12" fillId="31" borderId="11" applyNumberFormat="0" applyFont="0" applyAlignment="0" applyProtection="0">
      <alignment horizontal="center"/>
      <protection locked="0"/>
    </xf>
    <xf numFmtId="309" fontId="127" fillId="0" borderId="0" applyFill="0" applyBorder="0" applyProtection="0">
      <alignment vertical="center"/>
    </xf>
    <xf numFmtId="260" fontId="127" fillId="0" borderId="0" applyFill="0" applyBorder="0" applyProtection="0">
      <alignment vertical="center"/>
    </xf>
    <xf numFmtId="310" fontId="127" fillId="0" borderId="0" applyFill="0" applyBorder="0" applyProtection="0">
      <alignment vertical="center"/>
    </xf>
    <xf numFmtId="308" fontId="125" fillId="0" borderId="0"/>
    <xf numFmtId="311" fontId="127" fillId="0" borderId="0" applyFill="0" applyBorder="0" applyProtection="0">
      <alignment vertical="center"/>
    </xf>
    <xf numFmtId="0" fontId="128" fillId="40" borderId="0" applyNumberFormat="0" applyAlignment="0"/>
    <xf numFmtId="0" fontId="129" fillId="0" borderId="27" applyNumberFormat="0"/>
    <xf numFmtId="0" fontId="2" fillId="0" borderId="35" applyNumberFormat="0" applyFon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0" fontId="130" fillId="0" borderId="27" applyFill="0" applyProtection="0"/>
    <xf numFmtId="214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0" fontId="131" fillId="0" borderId="0" applyNumberFormat="0" applyFill="0" applyBorder="0" applyProtection="0">
      <alignment horizontal="left" vertical="center"/>
    </xf>
    <xf numFmtId="2" fontId="132" fillId="0" borderId="29">
      <alignment horizontal="right"/>
    </xf>
    <xf numFmtId="2" fontId="132" fillId="0" borderId="29">
      <alignment horizontal="right"/>
    </xf>
    <xf numFmtId="2" fontId="132" fillId="0" borderId="29">
      <alignment horizontal="right"/>
    </xf>
    <xf numFmtId="37" fontId="133" fillId="27" borderId="0" applyNumberFormat="0" applyFill="0" applyBorder="0">
      <alignment vertical="center"/>
    </xf>
    <xf numFmtId="37" fontId="134" fillId="45" borderId="0" applyFill="0">
      <alignment horizontal="left" vertical="center"/>
    </xf>
    <xf numFmtId="0" fontId="12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left"/>
    </xf>
    <xf numFmtId="312" fontId="135" fillId="0" borderId="0">
      <alignment horizontal="center"/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313" fontId="34" fillId="12" borderId="27" applyNumberFormat="0" applyAlignment="0">
      <alignment horizontal="left"/>
    </xf>
    <xf numFmtId="0" fontId="129" fillId="0" borderId="1" applyNumberFormat="0" applyFill="0" applyAlignment="0"/>
    <xf numFmtId="0" fontId="22" fillId="29" borderId="0">
      <alignment horizontal="left"/>
    </xf>
    <xf numFmtId="0" fontId="137" fillId="30" borderId="0">
      <alignment horizontal="left"/>
    </xf>
    <xf numFmtId="0" fontId="54" fillId="0" borderId="0" applyFill="0" applyBorder="0" applyAlignment="0"/>
    <xf numFmtId="178" fontId="54" fillId="0" borderId="0" applyFill="0" applyBorder="0" applyAlignment="0"/>
    <xf numFmtId="0" fontId="54" fillId="0" borderId="0" applyFill="0" applyBorder="0" applyAlignment="0"/>
    <xf numFmtId="0" fontId="54" fillId="0" borderId="0" applyFill="0" applyBorder="0" applyAlignment="0"/>
    <xf numFmtId="178" fontId="54" fillId="0" borderId="0" applyFill="0" applyBorder="0" applyAlignment="0"/>
    <xf numFmtId="0" fontId="138" fillId="12" borderId="5" applyNumberFormat="0"/>
    <xf numFmtId="9" fontId="34" fillId="12" borderId="27" applyNumberFormat="0" applyBorder="0"/>
    <xf numFmtId="241" fontId="2" fillId="0" borderId="10"/>
    <xf numFmtId="176" fontId="2" fillId="0" borderId="0">
      <alignment horizontal="right"/>
    </xf>
    <xf numFmtId="314" fontId="12" fillId="34" borderId="0">
      <alignment horizontal="right"/>
    </xf>
    <xf numFmtId="177" fontId="12" fillId="0" borderId="0">
      <alignment horizontal="right"/>
    </xf>
    <xf numFmtId="267" fontId="12" fillId="0" borderId="0" applyFill="0" applyBorder="0" applyAlignment="0" applyProtection="0">
      <alignment horizontal="right"/>
    </xf>
    <xf numFmtId="262" fontId="139" fillId="0" borderId="0" applyFont="0" applyFill="0" applyBorder="0" applyAlignment="0" applyProtection="0"/>
    <xf numFmtId="279" fontId="2" fillId="0" borderId="0" applyFont="0" applyFill="0" applyBorder="0" applyAlignment="0" applyProtection="0"/>
    <xf numFmtId="315" fontId="139" fillId="0" borderId="0" applyFont="0" applyFill="0" applyBorder="0" applyAlignment="0" applyProtection="0"/>
    <xf numFmtId="316" fontId="15" fillId="0" borderId="0" applyFont="0" applyFill="0" applyBorder="0" applyAlignment="0" applyProtection="0"/>
    <xf numFmtId="317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18" fontId="12" fillId="34" borderId="9">
      <alignment horizontal="right"/>
    </xf>
    <xf numFmtId="14" fontId="10" fillId="0" borderId="0" applyFont="0" applyFill="0" applyBorder="0" applyAlignment="0" applyProtection="0"/>
    <xf numFmtId="315" fontId="12" fillId="34" borderId="9">
      <alignment horizontal="right"/>
    </xf>
    <xf numFmtId="263" fontId="140" fillId="46" borderId="0" applyFill="0" applyBorder="0" applyAlignment="0" applyProtection="0">
      <alignment horizontal="center"/>
      <protection locked="0"/>
    </xf>
    <xf numFmtId="178" fontId="141" fillId="0" borderId="0" applyFont="0" applyProtection="0">
      <protection hidden="1"/>
    </xf>
    <xf numFmtId="319" fontId="2" fillId="0" borderId="0" applyFont="0" applyFill="0" applyBorder="0" applyAlignment="0" applyProtection="0"/>
    <xf numFmtId="319" fontId="2" fillId="0" borderId="0" applyFont="0" applyFill="0" applyBorder="0" applyAlignment="0" applyProtection="0"/>
    <xf numFmtId="31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20" fontId="2" fillId="0" borderId="0" applyFont="0" applyFill="0" applyBorder="0" applyAlignment="0" applyProtection="0"/>
    <xf numFmtId="320" fontId="2" fillId="0" borderId="0" applyFont="0" applyFill="0" applyBorder="0" applyAlignment="0" applyProtection="0"/>
    <xf numFmtId="320" fontId="2" fillId="0" borderId="0" applyFont="0" applyFill="0" applyBorder="0" applyAlignment="0" applyProtection="0"/>
    <xf numFmtId="321" fontId="2" fillId="0" borderId="0" applyFont="0" applyFill="0" applyBorder="0" applyAlignment="0" applyProtection="0"/>
    <xf numFmtId="321" fontId="2" fillId="0" borderId="0" applyFont="0" applyFill="0" applyBorder="0" applyAlignment="0" applyProtection="0"/>
    <xf numFmtId="321" fontId="2" fillId="0" borderId="0" applyFont="0" applyFill="0" applyBorder="0" applyAlignment="0" applyProtection="0"/>
    <xf numFmtId="322" fontId="15" fillId="0" borderId="0" applyFont="0" applyFill="0" applyBorder="0" applyAlignment="0" applyProtection="0">
      <alignment horizontal="right"/>
    </xf>
    <xf numFmtId="0" fontId="2" fillId="0" borderId="0" applyFont="0" applyFill="0" applyBorder="0" applyAlignment="0" applyProtection="0"/>
    <xf numFmtId="0" fontId="2" fillId="0" borderId="0"/>
    <xf numFmtId="0" fontId="15" fillId="0" borderId="0" applyFont="0" applyFill="0" applyBorder="0" applyAlignment="0" applyProtection="0">
      <alignment horizontal="right"/>
    </xf>
    <xf numFmtId="310" fontId="15" fillId="0" borderId="0" applyFill="0" applyBorder="0" applyProtection="0">
      <alignment vertical="center"/>
    </xf>
    <xf numFmtId="323" fontId="15" fillId="0" borderId="0" applyFont="0" applyFill="0" applyBorder="0" applyAlignment="0" applyProtection="0">
      <alignment horizontal="right"/>
    </xf>
    <xf numFmtId="0" fontId="142" fillId="47" borderId="0" applyNumberFormat="0" applyBorder="0" applyAlignment="0" applyProtection="0"/>
    <xf numFmtId="0" fontId="72" fillId="0" borderId="0" applyNumberFormat="0" applyBorder="0" applyAlignment="0"/>
    <xf numFmtId="0" fontId="48" fillId="0" borderId="0" applyNumberFormat="0" applyFill="0" applyAlignment="0" applyProtection="0"/>
    <xf numFmtId="37" fontId="143" fillId="0" borderId="0"/>
    <xf numFmtId="0" fontId="144" fillId="27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24" fontId="2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5" fillId="0" borderId="0" applyFill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2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178" fontId="28" fillId="0" borderId="0"/>
    <xf numFmtId="178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" fillId="0" borderId="0" applyFont="0" applyFill="0" applyBorder="0" applyAlignment="0" applyProtection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Font="0" applyFill="0" applyBorder="0" applyAlignment="0" applyProtection="0"/>
    <xf numFmtId="0" fontId="2" fillId="0" borderId="0" applyProtection="0"/>
    <xf numFmtId="0" fontId="2" fillId="0" borderId="0" applyFont="0" applyFill="0" applyBorder="0" applyAlignment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78" fontId="28" fillId="0" borderId="0"/>
    <xf numFmtId="178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178" fontId="28" fillId="0" borderId="0"/>
    <xf numFmtId="178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232" fontId="2" fillId="0" borderId="36"/>
    <xf numFmtId="37" fontId="34" fillId="12" borderId="0" applyNumberFormat="0" applyAlignment="0">
      <alignment horizontal="left"/>
    </xf>
    <xf numFmtId="308" fontId="45" fillId="0" borderId="0"/>
    <xf numFmtId="325" fontId="45" fillId="0" borderId="0"/>
    <xf numFmtId="326" fontId="15" fillId="0" borderId="0" applyFill="0" applyBorder="0" applyProtection="0">
      <alignment vertical="center"/>
    </xf>
    <xf numFmtId="327" fontId="45" fillId="0" borderId="0"/>
    <xf numFmtId="328" fontId="146" fillId="27" borderId="0" applyFill="0">
      <alignment horizontal="right" vertical="center"/>
    </xf>
    <xf numFmtId="283" fontId="146" fillId="27" borderId="0" applyFill="0">
      <alignment horizontal="right" vertical="center"/>
    </xf>
    <xf numFmtId="0" fontId="147" fillId="0" borderId="0"/>
    <xf numFmtId="0" fontId="9" fillId="0" borderId="0"/>
    <xf numFmtId="0" fontId="148" fillId="0" borderId="0" applyFill="0" applyBorder="0" applyAlignment="0" applyProtection="0"/>
    <xf numFmtId="212" fontId="12" fillId="0" borderId="0"/>
    <xf numFmtId="329" fontId="12" fillId="0" borderId="0" applyFont="0" applyFill="0" applyBorder="0" applyAlignment="0" applyProtection="0"/>
    <xf numFmtId="0" fontId="14" fillId="0" borderId="0"/>
    <xf numFmtId="0" fontId="11" fillId="0" borderId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9" fillId="48" borderId="37" applyNumberFormat="0" applyFont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38" applyFont="0" applyFill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1" applyFont="1" applyAlignment="1">
      <alignment horizontal="center"/>
    </xf>
    <xf numFmtId="9" fontId="3" fillId="0" borderId="0" xfId="1" applyFont="1" applyFill="1" applyAlignment="1">
      <alignment horizontal="center"/>
    </xf>
    <xf numFmtId="3" fontId="3" fillId="0" borderId="0" xfId="0" applyNumberFormat="1" applyFont="1" applyAlignment="1" applyProtection="1">
      <alignment horizontal="center"/>
    </xf>
    <xf numFmtId="3" fontId="3" fillId="0" borderId="0" xfId="0" applyNumberFormat="1" applyFont="1" applyFill="1" applyAlignment="1" applyProtection="1">
      <alignment horizontal="center"/>
    </xf>
    <xf numFmtId="3" fontId="4" fillId="0" borderId="0" xfId="0" applyNumberFormat="1" applyFont="1" applyAlignment="1" applyProtection="1">
      <alignment horizontal="center"/>
    </xf>
    <xf numFmtId="3" fontId="4" fillId="0" borderId="0" xfId="0" applyNumberFormat="1" applyFont="1" applyFill="1" applyAlignment="1" applyProtection="1">
      <alignment horizontal="center"/>
    </xf>
    <xf numFmtId="0" fontId="0" fillId="0" borderId="0" xfId="0" applyProtection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2" applyNumberFormat="1" applyFont="1" applyFill="1" applyAlignment="1" applyProtection="1">
      <alignment horizontal="center"/>
    </xf>
    <xf numFmtId="2" fontId="6" fillId="0" borderId="0" xfId="3" applyNumberFormat="1" applyFont="1" applyAlignment="1" applyProtection="1">
      <alignment horizontal="center"/>
    </xf>
    <xf numFmtId="2" fontId="7" fillId="0" borderId="0" xfId="3" applyNumberFormat="1" applyFont="1" applyAlignment="1" applyProtection="1">
      <alignment horizontal="center"/>
    </xf>
    <xf numFmtId="0" fontId="7" fillId="0" borderId="0" xfId="3" applyFont="1" applyFill="1" applyAlignment="1" applyProtection="1">
      <alignment horizontal="center"/>
    </xf>
    <xf numFmtId="10" fontId="7" fillId="0" borderId="0" xfId="2" applyNumberFormat="1" applyFont="1" applyFill="1" applyProtection="1"/>
    <xf numFmtId="2" fontId="6" fillId="0" borderId="0" xfId="2" applyNumberFormat="1" applyFont="1" applyFill="1" applyAlignment="1" applyProtection="1">
      <alignment horizontal="center"/>
    </xf>
    <xf numFmtId="0" fontId="6" fillId="0" borderId="0" xfId="3" applyFont="1" applyAlignment="1" applyProtection="1">
      <alignment horizontal="center"/>
    </xf>
    <xf numFmtId="10" fontId="6" fillId="0" borderId="0" xfId="2" applyNumberFormat="1" applyFont="1" applyFill="1" applyProtection="1"/>
    <xf numFmtId="0" fontId="6" fillId="0" borderId="0" xfId="3" applyFont="1" applyProtection="1"/>
    <xf numFmtId="2" fontId="8" fillId="0" borderId="0" xfId="0" applyNumberFormat="1" applyFont="1"/>
    <xf numFmtId="2" fontId="8" fillId="0" borderId="0" xfId="0" applyNumberFormat="1" applyFont="1" applyAlignment="1">
      <alignment horizontal="center"/>
    </xf>
    <xf numFmtId="0" fontId="6" fillId="0" borderId="0" xfId="3" applyFont="1" applyFill="1" applyProtection="1"/>
    <xf numFmtId="0" fontId="2" fillId="0" borderId="0" xfId="0" applyFont="1" applyProtection="1"/>
    <xf numFmtId="0" fontId="3" fillId="0" borderId="0" xfId="0" applyFont="1" applyFill="1" applyProtection="1"/>
    <xf numFmtId="0" fontId="2" fillId="0" borderId="0" xfId="0" applyFont="1"/>
    <xf numFmtId="0" fontId="6" fillId="0" borderId="0" xfId="3" applyFont="1" applyFill="1" applyAlignment="1" applyProtection="1">
      <alignment horizontal="center"/>
    </xf>
    <xf numFmtId="0" fontId="6" fillId="0" borderId="0" xfId="2" applyFont="1" applyFill="1" applyProtection="1"/>
    <xf numFmtId="0" fontId="6" fillId="0" borderId="0" xfId="2" applyFont="1" applyFill="1" applyBorder="1" applyAlignment="1" applyProtection="1">
      <alignment horizontal="left"/>
    </xf>
    <xf numFmtId="164" fontId="6" fillId="0" borderId="0" xfId="4" applyNumberFormat="1" applyFont="1" applyFill="1" applyBorder="1" applyProtection="1"/>
    <xf numFmtId="0" fontId="6" fillId="0" borderId="0" xfId="3" applyFont="1" applyAlignment="1" applyProtection="1">
      <alignment horizontal="left"/>
    </xf>
    <xf numFmtId="0" fontId="3" fillId="0" borderId="0" xfId="0" applyFont="1" applyAlignment="1">
      <alignment horizontal="center"/>
    </xf>
  </cellXfs>
  <cellStyles count="4723">
    <cellStyle name=" " xfId="5"/>
    <cellStyle name=" 1" xfId="6"/>
    <cellStyle name=" 1 2" xfId="7"/>
    <cellStyle name="$" xfId="8"/>
    <cellStyle name="$ &amp; ¢" xfId="9"/>
    <cellStyle name="$ Figures" xfId="10"/>
    <cellStyle name="$_Price Deck_v4" xfId="11"/>
    <cellStyle name="$m" xfId="12"/>
    <cellStyle name="%" xfId="13"/>
    <cellStyle name="%.00" xfId="14"/>
    <cellStyle name="******************************************" xfId="15"/>
    <cellStyle name=";;;" xfId="16"/>
    <cellStyle name="_Basic Merger Model" xfId="17"/>
    <cellStyle name="_Cap summary" xfId="18"/>
    <cellStyle name="_Comma" xfId="19"/>
    <cellStyle name="_Comma_FQML BMO CP Model Ver11 Ab Values Scenario 2 (2)" xfId="20"/>
    <cellStyle name="_Currency" xfId="21"/>
    <cellStyle name="_Currency_Alamosa Standalone6" xfId="22"/>
    <cellStyle name="_Currency_IPO IRR Analysis" xfId="23"/>
    <cellStyle name="_Currency_Java LBO Model_v13" xfId="24"/>
    <cellStyle name="_Currency_Java LBO Model_v131" xfId="25"/>
    <cellStyle name="_Currency_Roberts Standalone14 Quarterly 2" xfId="26"/>
    <cellStyle name="_Currency_Valuation Worksheet_Graham &amp; BSN_v2" xfId="27"/>
    <cellStyle name="_Currency_Valuation Worksheet_Graham &amp; BSN_v2_Project CP Financial Model_v39" xfId="28"/>
    <cellStyle name="_CurrencySpace" xfId="29"/>
    <cellStyle name="_Diamond Comp-updated market caps" xfId="30"/>
    <cellStyle name="_FQML BMO CP Model Ver11 Ab Values Scenario 2 (2)" xfId="31"/>
    <cellStyle name="_Multiple" xfId="32"/>
    <cellStyle name="_Multiple_FQML BMO CP Model Ver11 Ab Values Scenario 2 (2)" xfId="33"/>
    <cellStyle name="_Multiple_IPO IRR Analysis" xfId="34"/>
    <cellStyle name="_Multiple_Java LBO Model_v13" xfId="35"/>
    <cellStyle name="_Multiple_Java LBO Model_v131" xfId="36"/>
    <cellStyle name="_Multiple_Valuation Worksheet_Graham &amp; BSN_v2" xfId="37"/>
    <cellStyle name="_Multiple_Valuation Worksheet_Graham &amp; BSN_v2_Project CP Financial Model_v39" xfId="38"/>
    <cellStyle name="_MultipleSpace" xfId="39"/>
    <cellStyle name="_MultipleSpace_FQML BMO CP Model Ver11 Ab Values Scenario 2 (2)" xfId="40"/>
    <cellStyle name="_MultipleSpace_IPO IRR Analysis" xfId="41"/>
    <cellStyle name="_MultipleSpace_Java LBO Model_v13" xfId="42"/>
    <cellStyle name="_MultipleSpace_Java LBO Model_v131" xfId="43"/>
    <cellStyle name="_MultipleSpace_Valuation Worksheet_Graham &amp; BSN_v2" xfId="44"/>
    <cellStyle name="_MultipleSpace_Valuation Worksheet_Graham &amp; BSN_v2_Project CP Financial Model_v39" xfId="45"/>
    <cellStyle name="_Percent" xfId="46"/>
    <cellStyle name="_Percent_FQML BMO CP Model Ver11 Ab Values Scenario 2 (2)" xfId="47"/>
    <cellStyle name="_Percent_IPO IRR Analysis" xfId="48"/>
    <cellStyle name="_Percent_IPO IRR Analysis_Project CP Financial Model_v39" xfId="49"/>
    <cellStyle name="_Percent_Java LBO Model_v13" xfId="50"/>
    <cellStyle name="_Percent_Java LBO Model_v13_Project CP Financial Model_v39" xfId="51"/>
    <cellStyle name="_Percent_Java LBO Model_v131" xfId="52"/>
    <cellStyle name="_Percent_Java LBO Model_v131_Project CP Financial Model_v39" xfId="53"/>
    <cellStyle name="_Percent_Project CP Financial Model_v39" xfId="54"/>
    <cellStyle name="_Percent_Valuation Worksheet_Graham &amp; BSN_v2" xfId="55"/>
    <cellStyle name="_Percent_Valuation Worksheet_Graham &amp; BSN_v2_Equinox Lumwana NAV Model_April 18, 2007_v01" xfId="56"/>
    <cellStyle name="_Percent_Valuation Worksheet_Graham &amp; BSN_v2_Project CP Financial Model_v39" xfId="57"/>
    <cellStyle name="_PercentSpace" xfId="58"/>
    <cellStyle name="_PercentSpace_FQML BMO CP Model Ver11 Ab Values Scenario 2 (2)" xfId="59"/>
    <cellStyle name="_PercentSpace_IPO IRR Analysis" xfId="60"/>
    <cellStyle name="_PercentSpace_Java LBO Model_v13" xfId="61"/>
    <cellStyle name="_PercentSpace_Java LBO Model_v131" xfId="62"/>
    <cellStyle name="_PercentSpace_Valuation Worksheet_Graham &amp; BSN_v2" xfId="63"/>
    <cellStyle name="_Polymetal NB Model" xfId="64"/>
    <cellStyle name="_Price Deck_v4" xfId="65"/>
    <cellStyle name="_Trading Comp1" xfId="66"/>
    <cellStyle name="_Uran Comp" xfId="67"/>
    <cellStyle name="’ћѓћ‚›‰" xfId="68"/>
    <cellStyle name="”€ќђќ‘ћ‚›‰" xfId="69"/>
    <cellStyle name="”€љ‘€ђћ‚ђќќ›‰" xfId="70"/>
    <cellStyle name="”ќђќ‘ћ‚›‰" xfId="71"/>
    <cellStyle name="”љ‘ђћ‚ђќќ›‰" xfId="72"/>
    <cellStyle name="„…ќ…†ќ›‰" xfId="73"/>
    <cellStyle name="+/-" xfId="74"/>
    <cellStyle name="=C:\WINNT\SYSTEM32\COMMAND.COM" xfId="75"/>
    <cellStyle name="¢ Currency [1]" xfId="76"/>
    <cellStyle name="¢ Currency [2]" xfId="77"/>
    <cellStyle name="¢ Currency [3]" xfId="78"/>
    <cellStyle name="£ Currency [0]" xfId="79"/>
    <cellStyle name="£ Currency [1]" xfId="80"/>
    <cellStyle name="£ Currency [2]" xfId="81"/>
    <cellStyle name="£[2]" xfId="82"/>
    <cellStyle name="‡ђѓћ‹ћ‚ћљ1" xfId="83"/>
    <cellStyle name="‡ђѓћ‹ћ‚ћљ2" xfId="84"/>
    <cellStyle name="€’ћѓћ‚›‰" xfId="85"/>
    <cellStyle name="0" xfId="86"/>
    <cellStyle name="0 decimal figures_HUM-QRT2" xfId="87"/>
    <cellStyle name="0.0" xfId="88"/>
    <cellStyle name="0.0%" xfId="89"/>
    <cellStyle name="0_WACC Calculator" xfId="90"/>
    <cellStyle name="000" xfId="91"/>
    <cellStyle name="03 Sub Head 1" xfId="92"/>
    <cellStyle name="05 Table_Head" xfId="93"/>
    <cellStyle name="0DP" xfId="94"/>
    <cellStyle name="0DP bold" xfId="95"/>
    <cellStyle name="1,comma" xfId="96"/>
    <cellStyle name="10-3" xfId="97"/>
    <cellStyle name="10-3 import" xfId="98"/>
    <cellStyle name="10-3 open" xfId="99"/>
    <cellStyle name="10-3_LTCF Model 2009 (expansion) v4" xfId="100"/>
    <cellStyle name="10-6" xfId="101"/>
    <cellStyle name="10-6 import" xfId="102"/>
    <cellStyle name="10-6 open" xfId="103"/>
    <cellStyle name="10-6_LTCF Model 2009 (expansion) v4" xfId="104"/>
    <cellStyle name="17 Input Text 2" xfId="105"/>
    <cellStyle name="17 Input Text 2 2" xfId="106"/>
    <cellStyle name="17 Input Text 2 2 2" xfId="107"/>
    <cellStyle name="17 Input Text 2 3" xfId="108"/>
    <cellStyle name="1DP" xfId="109"/>
    <cellStyle name="1DP bold" xfId="110"/>
    <cellStyle name="1DP_350" xfId="111"/>
    <cellStyle name="¹éºÐÀ²_±âÅ¸" xfId="112"/>
    <cellStyle name="2" xfId="113"/>
    <cellStyle name="2_20061213 Finance Sheet" xfId="114"/>
    <cellStyle name="2_4mtpa Financial Model 09-Mar-06" xfId="115"/>
    <cellStyle name="2_4mtpa Financial Model 09-Mar-06_Asm" xfId="116"/>
    <cellStyle name="2_Asm" xfId="117"/>
    <cellStyle name="2_Lignor Model v26 (steam) for pre IPO" xfId="118"/>
    <cellStyle name="2_Lignor Model v26 (steam) for pre IPO_Model v1.2" xfId="119"/>
    <cellStyle name="2_Martabe Acquisition Model plus Finance v4" xfId="120"/>
    <cellStyle name="2_Martabe Acquisition Model plus Finance v5" xfId="121"/>
    <cellStyle name="2_Model v1.2" xfId="122"/>
    <cellStyle name="2_Scenario sheet - copy into your workbook - v3" xfId="123"/>
    <cellStyle name="2_Scenario sheet - copy into your workbook - v3_Model v1.2" xfId="124"/>
    <cellStyle name="20% - Accent1 2" xfId="125"/>
    <cellStyle name="20% - Accent2 2" xfId="126"/>
    <cellStyle name="20% - Accent3 2" xfId="127"/>
    <cellStyle name="20% - Accent4 2" xfId="128"/>
    <cellStyle name="20% - Accent5 2" xfId="129"/>
    <cellStyle name="25 OffSheet" xfId="130"/>
    <cellStyle name="25 OffSheet 2" xfId="131"/>
    <cellStyle name="25 OffSheet 3" xfId="132"/>
    <cellStyle name="26 Table Cell" xfId="133"/>
    <cellStyle name="26 Table Cell 2" xfId="134"/>
    <cellStyle name="26 Table Cell 3" xfId="135"/>
    <cellStyle name="2DP" xfId="136"/>
    <cellStyle name="2DP bold" xfId="137"/>
    <cellStyle name="2DP_350" xfId="138"/>
    <cellStyle name="3DP" xfId="139"/>
    <cellStyle name="40% - Accent1 2" xfId="140"/>
    <cellStyle name="40% - Accent2 2" xfId="141"/>
    <cellStyle name="40% - Accent3 2" xfId="142"/>
    <cellStyle name="40% - Accent4 2" xfId="143"/>
    <cellStyle name="40% - Accent6 2" xfId="144"/>
    <cellStyle name="6" xfId="145"/>
    <cellStyle name="60% - Accent1 2" xfId="146"/>
    <cellStyle name="60% - Accent3 2" xfId="147"/>
    <cellStyle name="60% - Accent4 2" xfId="148"/>
    <cellStyle name="60% - Accent6 2" xfId="149"/>
    <cellStyle name="Accent1 2" xfId="150"/>
    <cellStyle name="Accent2 2" xfId="151"/>
    <cellStyle name="Accent3 2" xfId="152"/>
    <cellStyle name="Accent4 2" xfId="153"/>
    <cellStyle name="Accent6 2" xfId="154"/>
    <cellStyle name="Across" xfId="155"/>
    <cellStyle name="Administrator" xfId="156"/>
    <cellStyle name="ÅëÈ­ [0]_±âÅ¸" xfId="157"/>
    <cellStyle name="ÅëÈ­_±âÅ¸" xfId="158"/>
    <cellStyle name="AFE" xfId="159"/>
    <cellStyle name="args.style" xfId="160"/>
    <cellStyle name="Arial 10" xfId="161"/>
    <cellStyle name="Arial 12" xfId="162"/>
    <cellStyle name="Assumption" xfId="163"/>
    <cellStyle name="Assumption linked from scenarios" xfId="164"/>
    <cellStyle name="Assumptions_Flex" xfId="165"/>
    <cellStyle name="ÄÞ¸¶ [0]_±âÅ¸" xfId="166"/>
    <cellStyle name="ÄÞ¸¶_±âÅ¸" xfId="167"/>
    <cellStyle name="B" xfId="168"/>
    <cellStyle name="B_Asm" xfId="169"/>
    <cellStyle name="Bad 2" xfId="170"/>
    <cellStyle name="Basic" xfId="171"/>
    <cellStyle name="Black" xfId="172"/>
    <cellStyle name="BlackStrike" xfId="173"/>
    <cellStyle name="BlackText" xfId="174"/>
    <cellStyle name="blank" xfId="175"/>
    <cellStyle name="Blank [$]" xfId="176"/>
    <cellStyle name="Blank [%]" xfId="177"/>
    <cellStyle name="Blank [,]" xfId="178"/>
    <cellStyle name="Blank [1$]" xfId="179"/>
    <cellStyle name="Blank [1%]" xfId="180"/>
    <cellStyle name="Blank [1,]" xfId="181"/>
    <cellStyle name="Blank [2$]" xfId="182"/>
    <cellStyle name="Blank [2%]" xfId="183"/>
    <cellStyle name="Blank [2,]" xfId="184"/>
    <cellStyle name="Blank [3$]" xfId="185"/>
    <cellStyle name="Blank [3%]" xfId="186"/>
    <cellStyle name="Blank [3,]" xfId="187"/>
    <cellStyle name="Blue" xfId="188"/>
    <cellStyle name="Blue Table Text" xfId="189"/>
    <cellStyle name="Blue_Copy of Northern Orion Profile Excel Backup_3" xfId="190"/>
    <cellStyle name="bluenodec" xfId="191"/>
    <cellStyle name="bluepercent" xfId="192"/>
    <cellStyle name="Body" xfId="193"/>
    <cellStyle name="BoldText" xfId="194"/>
    <cellStyle name="BooleanYorN" xfId="195"/>
    <cellStyle name="Border" xfId="196"/>
    <cellStyle name="Border, Bottom" xfId="197"/>
    <cellStyle name="Border, Left" xfId="198"/>
    <cellStyle name="Border, Right" xfId="199"/>
    <cellStyle name="Border, Top" xfId="200"/>
    <cellStyle name="Bottom" xfId="201"/>
    <cellStyle name="Bottom bold border" xfId="202"/>
    <cellStyle name="Bottom Edge" xfId="203"/>
    <cellStyle name="Bottom single border" xfId="204"/>
    <cellStyle name="Bracket 0 Decimal calc" xfId="205"/>
    <cellStyle name="Bracket 0 Decimal Input" xfId="206"/>
    <cellStyle name="Bracket 2 Decimal calc" xfId="207"/>
    <cellStyle name="Bracket 2 Decimal input" xfId="208"/>
    <cellStyle name="British Pound" xfId="209"/>
    <cellStyle name="budget" xfId="210"/>
    <cellStyle name="Bullet [0]" xfId="211"/>
    <cellStyle name="Bullet [2]" xfId="212"/>
    <cellStyle name="Bullet [4]" xfId="213"/>
    <cellStyle name="Business Description" xfId="214"/>
    <cellStyle name="C$ Currency" xfId="215"/>
    <cellStyle name="C$ Currency (0)" xfId="216"/>
    <cellStyle name="C$ Currency_Blonde Model v2" xfId="217"/>
    <cellStyle name="Ç¥ÁØ_¿ù°£¿ä¾àº¸°í" xfId="218"/>
    <cellStyle name="c2" xfId="219"/>
    <cellStyle name="Cabecera 1" xfId="220"/>
    <cellStyle name="Cabecera 1 2" xfId="221"/>
    <cellStyle name="Cabecera 1 2 2" xfId="222"/>
    <cellStyle name="Cabecera 1_090330_Avoca_Cost_Model_v1_24hr_Operations" xfId="223"/>
    <cellStyle name="Cabecera 2" xfId="224"/>
    <cellStyle name="Cabecera 2 2" xfId="225"/>
    <cellStyle name="Cabecera 2 3" xfId="226"/>
    <cellStyle name="Cabecera 2_090330_Avoca_Cost_Model_v1_24hr_Operations" xfId="227"/>
    <cellStyle name="Calc Currency (0)" xfId="228"/>
    <cellStyle name="Calc Currency (2)" xfId="229"/>
    <cellStyle name="Calc Percent (0)" xfId="230"/>
    <cellStyle name="Calc Percent (1)" xfId="231"/>
    <cellStyle name="Calc Percent (2)" xfId="232"/>
    <cellStyle name="Calc Units (0)" xfId="233"/>
    <cellStyle name="Calc Units (1)" xfId="234"/>
    <cellStyle name="Calc Units (2)" xfId="235"/>
    <cellStyle name="Calculation 2" xfId="236"/>
    <cellStyle name="Cash Flow Statement" xfId="237"/>
    <cellStyle name="Center" xfId="238"/>
    <cellStyle name="Cents" xfId="239"/>
    <cellStyle name="Ch, Column Header" xfId="240"/>
    <cellStyle name="CHANGE" xfId="241"/>
    <cellStyle name="Client Name" xfId="242"/>
    <cellStyle name="Cm" xfId="243"/>
    <cellStyle name="C࿯mma [0]_laroux_1_results_3" xfId="244"/>
    <cellStyle name="Co. Names" xfId="245"/>
    <cellStyle name="Colhead" xfId="246"/>
    <cellStyle name="colheadleft" xfId="247"/>
    <cellStyle name="colheadright" xfId="248"/>
    <cellStyle name="Coltitle" xfId="249"/>
    <cellStyle name="Column Headings" xfId="250"/>
    <cellStyle name="Column_Title" xfId="251"/>
    <cellStyle name="column1" xfId="252"/>
    <cellStyle name="column1BigNoWrap" xfId="253"/>
    <cellStyle name="column1Date" xfId="254"/>
    <cellStyle name="column2Date" xfId="255"/>
    <cellStyle name="column3Date" xfId="256"/>
    <cellStyle name="ColumnAttributeAbovePrompt" xfId="257"/>
    <cellStyle name="ColumnAttributePrompt" xfId="258"/>
    <cellStyle name="ColumnAttributeValue" xfId="259"/>
    <cellStyle name="ColumnHeading1" xfId="260"/>
    <cellStyle name="ColumnHeading2" xfId="261"/>
    <cellStyle name="ColumnHeadingPrompt" xfId="262"/>
    <cellStyle name="ColumnHeadingValue" xfId="263"/>
    <cellStyle name="Com⯭a_Chart1 (4)" xfId="264"/>
    <cellStyle name="Comma (1)" xfId="265"/>
    <cellStyle name="Comma [0] Subtotal" xfId="266"/>
    <cellStyle name="Comma [0] Total" xfId="267"/>
    <cellStyle name="Comma [00]" xfId="268"/>
    <cellStyle name="Comma [1]" xfId="269"/>
    <cellStyle name="Comma [1] Total" xfId="270"/>
    <cellStyle name="Comma [1]_Copy of Northern Orion Profile Excel Backup_3" xfId="271"/>
    <cellStyle name="Comma [2]" xfId="272"/>
    <cellStyle name="Comma [2] Total" xfId="273"/>
    <cellStyle name="Comma [2]_Funds Flow 01" xfId="274"/>
    <cellStyle name="Comma [3]" xfId="275"/>
    <cellStyle name="Comma [4]" xfId="276"/>
    <cellStyle name="Comma 0" xfId="277"/>
    <cellStyle name="Comma 0*" xfId="278"/>
    <cellStyle name="Comma 0__MasterJRComps" xfId="279"/>
    <cellStyle name="Comma 1" xfId="280"/>
    <cellStyle name="Comma 10" xfId="281"/>
    <cellStyle name="Comma 10 2" xfId="282"/>
    <cellStyle name="Comma 10 3" xfId="283"/>
    <cellStyle name="Comma 100" xfId="284"/>
    <cellStyle name="Comma 100 2" xfId="285"/>
    <cellStyle name="Comma 101" xfId="286"/>
    <cellStyle name="Comma 101 2" xfId="287"/>
    <cellStyle name="Comma 102" xfId="288"/>
    <cellStyle name="Comma 102 2" xfId="289"/>
    <cellStyle name="Comma 103" xfId="290"/>
    <cellStyle name="Comma 103 2" xfId="291"/>
    <cellStyle name="Comma 104" xfId="292"/>
    <cellStyle name="Comma 104 2" xfId="293"/>
    <cellStyle name="Comma 105" xfId="294"/>
    <cellStyle name="Comma 105 2" xfId="295"/>
    <cellStyle name="Comma 106" xfId="296"/>
    <cellStyle name="Comma 106 2" xfId="297"/>
    <cellStyle name="Comma 107" xfId="298"/>
    <cellStyle name="Comma 107 2" xfId="299"/>
    <cellStyle name="Comma 108" xfId="300"/>
    <cellStyle name="Comma 108 2" xfId="301"/>
    <cellStyle name="Comma 109" xfId="302"/>
    <cellStyle name="Comma 109 2" xfId="303"/>
    <cellStyle name="Comma 11" xfId="304"/>
    <cellStyle name="Comma 11 2" xfId="305"/>
    <cellStyle name="Comma 110" xfId="306"/>
    <cellStyle name="Comma 110 2" xfId="307"/>
    <cellStyle name="Comma 111" xfId="308"/>
    <cellStyle name="Comma 111 2" xfId="309"/>
    <cellStyle name="Comma 112" xfId="310"/>
    <cellStyle name="Comma 112 2" xfId="311"/>
    <cellStyle name="Comma 113" xfId="312"/>
    <cellStyle name="Comma 113 2" xfId="313"/>
    <cellStyle name="Comma 114" xfId="314"/>
    <cellStyle name="Comma 114 2" xfId="315"/>
    <cellStyle name="Comma 115" xfId="316"/>
    <cellStyle name="Comma 115 2" xfId="317"/>
    <cellStyle name="Comma 116" xfId="318"/>
    <cellStyle name="Comma 116 2" xfId="319"/>
    <cellStyle name="Comma 117" xfId="320"/>
    <cellStyle name="Comma 118" xfId="321"/>
    <cellStyle name="Comma 119" xfId="322"/>
    <cellStyle name="Comma 119 2" xfId="323"/>
    <cellStyle name="Comma 12" xfId="324"/>
    <cellStyle name="Comma 12 2" xfId="325"/>
    <cellStyle name="Comma 120" xfId="326"/>
    <cellStyle name="Comma 121" xfId="327"/>
    <cellStyle name="Comma 122" xfId="328"/>
    <cellStyle name="Comma 123" xfId="329"/>
    <cellStyle name="Comma 124" xfId="330"/>
    <cellStyle name="Comma 125" xfId="331"/>
    <cellStyle name="Comma 13" xfId="332"/>
    <cellStyle name="Comma 13 2" xfId="333"/>
    <cellStyle name="Comma 14" xfId="334"/>
    <cellStyle name="Comma 14 2" xfId="335"/>
    <cellStyle name="Comma 15" xfId="336"/>
    <cellStyle name="Comma 15 2" xfId="337"/>
    <cellStyle name="Comma 16" xfId="338"/>
    <cellStyle name="Comma 16 2" xfId="339"/>
    <cellStyle name="Comma 17" xfId="340"/>
    <cellStyle name="Comma 17 2" xfId="341"/>
    <cellStyle name="Comma 18" xfId="342"/>
    <cellStyle name="Comma 18 2" xfId="343"/>
    <cellStyle name="Comma 19" xfId="344"/>
    <cellStyle name="Comma 19 2" xfId="345"/>
    <cellStyle name="Comma 2" xfId="346"/>
    <cellStyle name="Comma 2 2" xfId="347"/>
    <cellStyle name="Comma 2 2 2" xfId="348"/>
    <cellStyle name="Comma 2 2 3" xfId="349"/>
    <cellStyle name="Comma 2 2 4" xfId="350"/>
    <cellStyle name="Comma 2 2 5" xfId="351"/>
    <cellStyle name="Comma 2 2 6" xfId="352"/>
    <cellStyle name="Comma 2 2 7" xfId="353"/>
    <cellStyle name="Comma 2 2 8" xfId="354"/>
    <cellStyle name="Comma 2 3" xfId="355"/>
    <cellStyle name="Comma 2 4" xfId="356"/>
    <cellStyle name="Comma 2 5" xfId="357"/>
    <cellStyle name="Comma 2*" xfId="358"/>
    <cellStyle name="Comma 2__MasterJRComps" xfId="359"/>
    <cellStyle name="Comma 20" xfId="360"/>
    <cellStyle name="Comma 20 2" xfId="361"/>
    <cellStyle name="Comma 21" xfId="362"/>
    <cellStyle name="Comma 21 2" xfId="363"/>
    <cellStyle name="Comma 22" xfId="364"/>
    <cellStyle name="Comma 22 2" xfId="365"/>
    <cellStyle name="Comma 23" xfId="366"/>
    <cellStyle name="Comma 23 2" xfId="367"/>
    <cellStyle name="Comma 24" xfId="368"/>
    <cellStyle name="Comma 24 2" xfId="369"/>
    <cellStyle name="Comma 25" xfId="370"/>
    <cellStyle name="Comma 25 2" xfId="371"/>
    <cellStyle name="Comma 26" xfId="372"/>
    <cellStyle name="Comma 26 2" xfId="373"/>
    <cellStyle name="Comma 27" xfId="374"/>
    <cellStyle name="Comma 27 2" xfId="375"/>
    <cellStyle name="Comma 28" xfId="376"/>
    <cellStyle name="Comma 28 2" xfId="377"/>
    <cellStyle name="Comma 29" xfId="378"/>
    <cellStyle name="Comma 29 2" xfId="379"/>
    <cellStyle name="Comma 3" xfId="380"/>
    <cellStyle name="Comma 3 2" xfId="381"/>
    <cellStyle name="Comma 3 3" xfId="382"/>
    <cellStyle name="Comma 3*" xfId="383"/>
    <cellStyle name="Comma 3_Project CP Financial Model_v39" xfId="384"/>
    <cellStyle name="Comma 30" xfId="385"/>
    <cellStyle name="Comma 30 2" xfId="386"/>
    <cellStyle name="Comma 31" xfId="387"/>
    <cellStyle name="Comma 31 2" xfId="388"/>
    <cellStyle name="Comma 32" xfId="389"/>
    <cellStyle name="Comma 32 2" xfId="390"/>
    <cellStyle name="Comma 33" xfId="391"/>
    <cellStyle name="Comma 33 2" xfId="392"/>
    <cellStyle name="Comma 34" xfId="393"/>
    <cellStyle name="Comma 34 2" xfId="394"/>
    <cellStyle name="Comma 35" xfId="395"/>
    <cellStyle name="Comma 35 2" xfId="396"/>
    <cellStyle name="Comma 36" xfId="397"/>
    <cellStyle name="Comma 36 2" xfId="398"/>
    <cellStyle name="Comma 37" xfId="399"/>
    <cellStyle name="Comma 37 2" xfId="400"/>
    <cellStyle name="Comma 38" xfId="401"/>
    <cellStyle name="Comma 38 10" xfId="402"/>
    <cellStyle name="Comma 38 2" xfId="403"/>
    <cellStyle name="Comma 38 3" xfId="404"/>
    <cellStyle name="Comma 38 4" xfId="405"/>
    <cellStyle name="Comma 38 5" xfId="406"/>
    <cellStyle name="Comma 38 6" xfId="407"/>
    <cellStyle name="Comma 38 7" xfId="408"/>
    <cellStyle name="Comma 38 8" xfId="409"/>
    <cellStyle name="Comma 38 9" xfId="410"/>
    <cellStyle name="Comma 39" xfId="411"/>
    <cellStyle name="Comma 39 2" xfId="412"/>
    <cellStyle name="Comma 4" xfId="413"/>
    <cellStyle name="Comma 4 2" xfId="414"/>
    <cellStyle name="Comma 40" xfId="415"/>
    <cellStyle name="Comma 41" xfId="416"/>
    <cellStyle name="Comma 41 2" xfId="417"/>
    <cellStyle name="Comma 42" xfId="418"/>
    <cellStyle name="Comma 42 2" xfId="419"/>
    <cellStyle name="Comma 43" xfId="420"/>
    <cellStyle name="Comma 43 2" xfId="421"/>
    <cellStyle name="Comma 44" xfId="422"/>
    <cellStyle name="Comma 44 2" xfId="423"/>
    <cellStyle name="Comma 45" xfId="424"/>
    <cellStyle name="Comma 45 2" xfId="425"/>
    <cellStyle name="Comma 46" xfId="426"/>
    <cellStyle name="Comma 46 2" xfId="427"/>
    <cellStyle name="Comma 47" xfId="428"/>
    <cellStyle name="Comma 47 2" xfId="429"/>
    <cellStyle name="Comma 48" xfId="430"/>
    <cellStyle name="Comma 48 2" xfId="431"/>
    <cellStyle name="Comma 49" xfId="432"/>
    <cellStyle name="Comma 49 2" xfId="433"/>
    <cellStyle name="Comma 5" xfId="434"/>
    <cellStyle name="Comma 5 2" xfId="435"/>
    <cellStyle name="Comma 50" xfId="436"/>
    <cellStyle name="Comma 50 2" xfId="437"/>
    <cellStyle name="Comma 51" xfId="438"/>
    <cellStyle name="Comma 51 2" xfId="439"/>
    <cellStyle name="Comma 52" xfId="440"/>
    <cellStyle name="Comma 52 2" xfId="441"/>
    <cellStyle name="Comma 53" xfId="442"/>
    <cellStyle name="Comma 53 2" xfId="443"/>
    <cellStyle name="Comma 54" xfId="444"/>
    <cellStyle name="Comma 54 2" xfId="445"/>
    <cellStyle name="Comma 55" xfId="446"/>
    <cellStyle name="Comma 55 2" xfId="447"/>
    <cellStyle name="Comma 56" xfId="448"/>
    <cellStyle name="Comma 56 2" xfId="449"/>
    <cellStyle name="Comma 57" xfId="450"/>
    <cellStyle name="Comma 57 2" xfId="451"/>
    <cellStyle name="Comma 58" xfId="452"/>
    <cellStyle name="Comma 58 2" xfId="453"/>
    <cellStyle name="Comma 59" xfId="454"/>
    <cellStyle name="Comma 59 2" xfId="455"/>
    <cellStyle name="Comma 6" xfId="456"/>
    <cellStyle name="Comma 6 2" xfId="457"/>
    <cellStyle name="Comma 60" xfId="458"/>
    <cellStyle name="Comma 60 2" xfId="459"/>
    <cellStyle name="Comma 61" xfId="460"/>
    <cellStyle name="Comma 61 2" xfId="461"/>
    <cellStyle name="Comma 62" xfId="462"/>
    <cellStyle name="Comma 62 2" xfId="463"/>
    <cellStyle name="Comma 63" xfId="464"/>
    <cellStyle name="Comma 63 2" xfId="465"/>
    <cellStyle name="Comma 64" xfId="466"/>
    <cellStyle name="Comma 64 2" xfId="467"/>
    <cellStyle name="Comma 65" xfId="468"/>
    <cellStyle name="Comma 65 2" xfId="469"/>
    <cellStyle name="Comma 66" xfId="470"/>
    <cellStyle name="Comma 66 2" xfId="471"/>
    <cellStyle name="Comma 67" xfId="472"/>
    <cellStyle name="Comma 67 2" xfId="473"/>
    <cellStyle name="Comma 68" xfId="474"/>
    <cellStyle name="Comma 68 2" xfId="475"/>
    <cellStyle name="Comma 69" xfId="476"/>
    <cellStyle name="Comma 69 2" xfId="477"/>
    <cellStyle name="Comma 7" xfId="478"/>
    <cellStyle name="Comma 7 2" xfId="479"/>
    <cellStyle name="Comma 70" xfId="480"/>
    <cellStyle name="Comma 70 2" xfId="481"/>
    <cellStyle name="Comma 71" xfId="482"/>
    <cellStyle name="Comma 71 2" xfId="483"/>
    <cellStyle name="Comma 72" xfId="484"/>
    <cellStyle name="Comma 72 2" xfId="485"/>
    <cellStyle name="Comma 73" xfId="486"/>
    <cellStyle name="Comma 73 2" xfId="487"/>
    <cellStyle name="Comma 74" xfId="488"/>
    <cellStyle name="Comma 74 2" xfId="489"/>
    <cellStyle name="Comma 75" xfId="490"/>
    <cellStyle name="Comma 75 2" xfId="491"/>
    <cellStyle name="Comma 76" xfId="492"/>
    <cellStyle name="Comma 76 2" xfId="493"/>
    <cellStyle name="Comma 77" xfId="494"/>
    <cellStyle name="Comma 77 2" xfId="495"/>
    <cellStyle name="Comma 78" xfId="496"/>
    <cellStyle name="Comma 78 2" xfId="497"/>
    <cellStyle name="Comma 79" xfId="498"/>
    <cellStyle name="Comma 79 2" xfId="499"/>
    <cellStyle name="Comma 8" xfId="500"/>
    <cellStyle name="Comma 8 2" xfId="501"/>
    <cellStyle name="Comma 80" xfId="502"/>
    <cellStyle name="Comma 80 2" xfId="503"/>
    <cellStyle name="Comma 81" xfId="504"/>
    <cellStyle name="Comma 81 2" xfId="505"/>
    <cellStyle name="Comma 82" xfId="506"/>
    <cellStyle name="Comma 82 2" xfId="507"/>
    <cellStyle name="Comma 83" xfId="508"/>
    <cellStyle name="Comma 83 2" xfId="509"/>
    <cellStyle name="Comma 84" xfId="510"/>
    <cellStyle name="Comma 84 2" xfId="511"/>
    <cellStyle name="Comma 85" xfId="512"/>
    <cellStyle name="Comma 85 2" xfId="513"/>
    <cellStyle name="Comma 86" xfId="514"/>
    <cellStyle name="Comma 86 2" xfId="515"/>
    <cellStyle name="Comma 87" xfId="516"/>
    <cellStyle name="Comma 87 2" xfId="517"/>
    <cellStyle name="Comma 88" xfId="518"/>
    <cellStyle name="Comma 88 2" xfId="519"/>
    <cellStyle name="Comma 89" xfId="520"/>
    <cellStyle name="Comma 89 2" xfId="521"/>
    <cellStyle name="Comma 9" xfId="522"/>
    <cellStyle name="Comma 9 2" xfId="523"/>
    <cellStyle name="Comma 90" xfId="524"/>
    <cellStyle name="Comma 90 2" xfId="525"/>
    <cellStyle name="Comma 91" xfId="526"/>
    <cellStyle name="Comma 91 2" xfId="527"/>
    <cellStyle name="Comma 92" xfId="528"/>
    <cellStyle name="Comma 92 2" xfId="529"/>
    <cellStyle name="Comma 93" xfId="530"/>
    <cellStyle name="Comma 93 2" xfId="531"/>
    <cellStyle name="Comma 94" xfId="532"/>
    <cellStyle name="Comma 94 2" xfId="533"/>
    <cellStyle name="Comma 95" xfId="534"/>
    <cellStyle name="Comma 95 2" xfId="535"/>
    <cellStyle name="Comma 96" xfId="536"/>
    <cellStyle name="Comma 96 2" xfId="537"/>
    <cellStyle name="Comma 97" xfId="538"/>
    <cellStyle name="Comma 97 2" xfId="539"/>
    <cellStyle name="Comma 98" xfId="540"/>
    <cellStyle name="Comma 98 2" xfId="541"/>
    <cellStyle name="Comma 99" xfId="542"/>
    <cellStyle name="Comma 99 2" xfId="543"/>
    <cellStyle name="Comma Cents" xfId="544"/>
    <cellStyle name="Comma Input" xfId="545"/>
    <cellStyle name="Comma Subtotal" xfId="546"/>
    <cellStyle name="Comma Total" xfId="547"/>
    <cellStyle name="Comma*" xfId="548"/>
    <cellStyle name="Comma, 1 dec" xfId="549"/>
    <cellStyle name="Comma0" xfId="550"/>
    <cellStyle name="Comma0 - Modelo1" xfId="551"/>
    <cellStyle name="Comma0 - Style1" xfId="552"/>
    <cellStyle name="Comma0 2" xfId="553"/>
    <cellStyle name="Comma0 2 2" xfId="554"/>
    <cellStyle name="Comma1 - Modelo2" xfId="555"/>
    <cellStyle name="Comma1 - Style2" xfId="556"/>
    <cellStyle name="Copied" xfId="557"/>
    <cellStyle name="Cover Date" xfId="558"/>
    <cellStyle name="Cover Subtitle" xfId="559"/>
    <cellStyle name="Cover Title" xfId="560"/>
    <cellStyle name="Cover_Subtext" xfId="561"/>
    <cellStyle name="Currency [0] Total" xfId="562"/>
    <cellStyle name="Currency [00]" xfId="563"/>
    <cellStyle name="Currency [0ঢ়" xfId="564"/>
    <cellStyle name="Currency [1]" xfId="565"/>
    <cellStyle name="Currency [1] Total" xfId="566"/>
    <cellStyle name="Currency [1]_Copy of Northern Orion Profile Excel Backup_3" xfId="567"/>
    <cellStyle name="Currency [2]" xfId="568"/>
    <cellStyle name="Currency [2] Total" xfId="569"/>
    <cellStyle name="Currency [2]_FQML BMO CP Model Ver11 Ab Values Scenario 2 (2)" xfId="570"/>
    <cellStyle name="Currency [3]" xfId="571"/>
    <cellStyle name="Currency 0" xfId="572"/>
    <cellStyle name="Currency 2" xfId="573"/>
    <cellStyle name="Currency 2 2" xfId="574"/>
    <cellStyle name="Currency 2 2 2" xfId="575"/>
    <cellStyle name="Currency 2 2 3" xfId="576"/>
    <cellStyle name="Currency 2 2 3 2" xfId="577"/>
    <cellStyle name="Currency 2 2 4" xfId="578"/>
    <cellStyle name="Currency 2 2 5" xfId="579"/>
    <cellStyle name="Currency 2 3" xfId="580"/>
    <cellStyle name="Currency 2 4" xfId="581"/>
    <cellStyle name="Currency 2 5" xfId="582"/>
    <cellStyle name="Currency 2 Total" xfId="583"/>
    <cellStyle name="Currency 2*" xfId="584"/>
    <cellStyle name="Currency 2_% Change" xfId="585"/>
    <cellStyle name="Currency 3" xfId="586"/>
    <cellStyle name="Currency 3 2" xfId="587"/>
    <cellStyle name="Currency 3*" xfId="588"/>
    <cellStyle name="Currency 4" xfId="589"/>
    <cellStyle name="Currency 4 2" xfId="590"/>
    <cellStyle name="Currency 5" xfId="591"/>
    <cellStyle name="Currency Input" xfId="592"/>
    <cellStyle name="Currency Total" xfId="593"/>
    <cellStyle name="Currency(000)" xfId="594"/>
    <cellStyle name="Currency*" xfId="595"/>
    <cellStyle name="Currency[0]" xfId="596"/>
    <cellStyle name="Currency0" xfId="597"/>
    <cellStyle name="Currency0 2" xfId="598"/>
    <cellStyle name="Currency0 2 2" xfId="599"/>
    <cellStyle name="Currency2" xfId="600"/>
    <cellStyle name="d" xfId="601"/>
    <cellStyle name="d_Ford DCF 072101" xfId="602"/>
    <cellStyle name="d_Ford DCF 072101_Project CP Financial Model_v39" xfId="603"/>
    <cellStyle name="d_yield" xfId="604"/>
    <cellStyle name="d_yield_Project CP Financial Model_v39" xfId="605"/>
    <cellStyle name="Date" xfId="606"/>
    <cellStyle name="Date [Abbreviated]" xfId="607"/>
    <cellStyle name="Date [D-M-Y]" xfId="608"/>
    <cellStyle name="Date [Long Europe]" xfId="609"/>
    <cellStyle name="Date [Long U.S.]" xfId="610"/>
    <cellStyle name="Date [M/D/Y]" xfId="611"/>
    <cellStyle name="Date [M/Y]" xfId="612"/>
    <cellStyle name="Date [mmm-d-yyyy]" xfId="613"/>
    <cellStyle name="Date [mmm-yy]" xfId="614"/>
    <cellStyle name="Date [mmm-yyyy]" xfId="615"/>
    <cellStyle name="Date [M-Y]" xfId="616"/>
    <cellStyle name="Date [Short Europe]" xfId="617"/>
    <cellStyle name="Date [Short U.S.]" xfId="618"/>
    <cellStyle name="Date 2" xfId="619"/>
    <cellStyle name="Date 2 2" xfId="620"/>
    <cellStyle name="Date Aligned" xfId="621"/>
    <cellStyle name="Date Aligned*" xfId="622"/>
    <cellStyle name="Date Aligned__MasterJRComps" xfId="623"/>
    <cellStyle name="Date d_m_y" xfId="624"/>
    <cellStyle name="Date Short" xfId="625"/>
    <cellStyle name="Date(m.y)" xfId="626"/>
    <cellStyle name="Date_Alaska DCF_040701d" xfId="627"/>
    <cellStyle name="Datum" xfId="628"/>
    <cellStyle name="Dec places 0" xfId="629"/>
    <cellStyle name="Dec places 1, millions" xfId="630"/>
    <cellStyle name="Dec places 2" xfId="631"/>
    <cellStyle name="Dec places 2, millions" xfId="632"/>
    <cellStyle name="Dec places 2_350" xfId="633"/>
    <cellStyle name="DELTA" xfId="634"/>
    <cellStyle name="Dezimal (4)" xfId="635"/>
    <cellStyle name="Dezimal (6)" xfId="636"/>
    <cellStyle name="Dezimal [0]_Compiling Utility Macros" xfId="637"/>
    <cellStyle name="Dezimal 0,0" xfId="638"/>
    <cellStyle name="Dezimal_Compiling Utility Macros" xfId="639"/>
    <cellStyle name="Dia" xfId="640"/>
    <cellStyle name="Divideline" xfId="641"/>
    <cellStyle name="Dol0" xfId="642"/>
    <cellStyle name="Dollar" xfId="643"/>
    <cellStyle name="Dollars" xfId="644"/>
    <cellStyle name="Dollars M" xfId="645"/>
    <cellStyle name="Dollars_WACC Calculator" xfId="646"/>
    <cellStyle name="Dotted Line" xfId="647"/>
    <cellStyle name="Double" xfId="648"/>
    <cellStyle name="Double Accounting" xfId="649"/>
    <cellStyle name="Double Underline" xfId="650"/>
    <cellStyle name="DP 0, no commas" xfId="651"/>
    <cellStyle name="DP2" xfId="652"/>
    <cellStyle name="DP3" xfId="653"/>
    <cellStyle name="Driver" xfId="654"/>
    <cellStyle name="empt" xfId="655"/>
    <cellStyle name="Empty" xfId="656"/>
    <cellStyle name="Encabez1" xfId="657"/>
    <cellStyle name="Encabez2" xfId="658"/>
    <cellStyle name="Encabezado 1" xfId="659"/>
    <cellStyle name="Encabezado 1 2" xfId="660"/>
    <cellStyle name="Encabezado 1 2 2" xfId="661"/>
    <cellStyle name="Encabezado 1_090330_Avoca_Cost_Model_v1_24hr_Operations" xfId="662"/>
    <cellStyle name="Encabezado 2" xfId="663"/>
    <cellStyle name="Encabezado 2 2" xfId="664"/>
    <cellStyle name="Encabezado 2 3" xfId="665"/>
    <cellStyle name="Encabezado 2_090330_Avoca_Cost_Model_v1_24hr_Operations" xfId="666"/>
    <cellStyle name="Enter Currency (0)" xfId="667"/>
    <cellStyle name="Enter Currency (2)" xfId="668"/>
    <cellStyle name="Enter Units (0)" xfId="669"/>
    <cellStyle name="Enter Units (1)" xfId="670"/>
    <cellStyle name="Enter Units (2)" xfId="671"/>
    <cellStyle name="Entered" xfId="672"/>
    <cellStyle name="eps" xfId="673"/>
    <cellStyle name="eps$" xfId="674"/>
    <cellStyle name="eps$A" xfId="675"/>
    <cellStyle name="eps$E" xfId="676"/>
    <cellStyle name="eps_FCall Header" xfId="677"/>
    <cellStyle name="epsA" xfId="678"/>
    <cellStyle name="epsE" xfId="679"/>
    <cellStyle name="Error" xfId="680"/>
    <cellStyle name="est" xfId="681"/>
    <cellStyle name="esv" xfId="682"/>
    <cellStyle name="Euro" xfId="683"/>
    <cellStyle name="Euro 2" xfId="684"/>
    <cellStyle name="Euro 2 2" xfId="685"/>
    <cellStyle name="Euro_090330_Avoca_Cost_Model_v1_24hr_Operations" xfId="686"/>
    <cellStyle name="Exec Heading" xfId="687"/>
    <cellStyle name="ExSumH1" xfId="688"/>
    <cellStyle name="ExSumH2" xfId="689"/>
    <cellStyle name="ExSumH3" xfId="690"/>
    <cellStyle name="ExSumTitle" xfId="691"/>
    <cellStyle name="ExSumTitle2" xfId="692"/>
    <cellStyle name="ExSumTitle3" xfId="693"/>
    <cellStyle name="F2" xfId="694"/>
    <cellStyle name="F2 2" xfId="695"/>
    <cellStyle name="F2 2 2" xfId="696"/>
    <cellStyle name="F2_Case10" xfId="697"/>
    <cellStyle name="F3" xfId="698"/>
    <cellStyle name="F3 2" xfId="699"/>
    <cellStyle name="F3 2 2" xfId="700"/>
    <cellStyle name="F3_090330_Avoca_Cost_Model_v1_24hr_Operations" xfId="701"/>
    <cellStyle name="F4" xfId="702"/>
    <cellStyle name="F4 2" xfId="703"/>
    <cellStyle name="F4 2 2" xfId="704"/>
    <cellStyle name="F4_090330_Avoca_Cost_Model_v1_24hr_Operations" xfId="705"/>
    <cellStyle name="F5" xfId="706"/>
    <cellStyle name="F5 2" xfId="707"/>
    <cellStyle name="F5 2 2" xfId="708"/>
    <cellStyle name="F5_090330_Avoca_Cost_Model_v1_24hr_Operations" xfId="709"/>
    <cellStyle name="F6" xfId="710"/>
    <cellStyle name="F6 2" xfId="711"/>
    <cellStyle name="F6 2 2" xfId="712"/>
    <cellStyle name="F6_090330_Avoca_Cost_Model_v1_24hr_Operations" xfId="713"/>
    <cellStyle name="F7" xfId="714"/>
    <cellStyle name="F7 2" xfId="715"/>
    <cellStyle name="F7 2 2" xfId="716"/>
    <cellStyle name="F7_090330_Avoca_Cost_Model_v1_24hr_Operations" xfId="717"/>
    <cellStyle name="F8" xfId="718"/>
    <cellStyle name="F8 2" xfId="719"/>
    <cellStyle name="F8 2 2" xfId="720"/>
    <cellStyle name="F8_090330_Avoca_Cost_Model_v1_24hr_Operations" xfId="721"/>
    <cellStyle name="Factor" xfId="722"/>
    <cellStyle name="Fecha" xfId="723"/>
    <cellStyle name="Fecha 2" xfId="724"/>
    <cellStyle name="Fecha 2 2" xfId="725"/>
    <cellStyle name="Fijo" xfId="726"/>
    <cellStyle name="Fijo 2" xfId="727"/>
    <cellStyle name="Fijo 2 2" xfId="728"/>
    <cellStyle name="Financiero" xfId="729"/>
    <cellStyle name="Fixed" xfId="730"/>
    <cellStyle name="Fixed 2" xfId="731"/>
    <cellStyle name="Fixed 2 2" xfId="732"/>
    <cellStyle name="Flag" xfId="733"/>
    <cellStyle name="Flex" xfId="734"/>
    <cellStyle name="Footer SBILogo1" xfId="735"/>
    <cellStyle name="Footer SBILogo2" xfId="736"/>
    <cellStyle name="Footnote" xfId="737"/>
    <cellStyle name="Footnote Reference" xfId="738"/>
    <cellStyle name="Footnote_% Change" xfId="739"/>
    <cellStyle name="Footnotes" xfId="740"/>
    <cellStyle name="Format ($)" xfId="741"/>
    <cellStyle name="Format (no $)" xfId="742"/>
    <cellStyle name="Format underline (no $)" xfId="743"/>
    <cellStyle name="Formula" xfId="744"/>
    <cellStyle name="Fraction" xfId="745"/>
    <cellStyle name="Fraction [8]" xfId="746"/>
    <cellStyle name="Fraction [Bl]" xfId="747"/>
    <cellStyle name="Front_Page_Title" xfId="748"/>
    <cellStyle name="fy_eps$" xfId="749"/>
    <cellStyle name="g_rate" xfId="750"/>
    <cellStyle name="GEMS_REPORT_SUBTOTAL1" xfId="751"/>
    <cellStyle name="Gen5" xfId="752"/>
    <cellStyle name="general" xfId="753"/>
    <cellStyle name="General [C]" xfId="754"/>
    <cellStyle name="General [R]" xfId="755"/>
    <cellStyle name="General_Copy of Northern Orion Profile Excel Backup_3" xfId="756"/>
    <cellStyle name="grayText2" xfId="757"/>
    <cellStyle name="grayText2Big" xfId="758"/>
    <cellStyle name="Grey" xfId="759"/>
    <cellStyle name="hard no." xfId="760"/>
    <cellStyle name="Hard Percent" xfId="761"/>
    <cellStyle name="head1" xfId="762"/>
    <cellStyle name="head2" xfId="763"/>
    <cellStyle name="Header" xfId="764"/>
    <cellStyle name="Header Draft Stamp" xfId="765"/>
    <cellStyle name="Header_% Change" xfId="766"/>
    <cellStyle name="Header1" xfId="767"/>
    <cellStyle name="Header2" xfId="768"/>
    <cellStyle name="Header3" xfId="769"/>
    <cellStyle name="HeaderAssum" xfId="770"/>
    <cellStyle name="headers" xfId="771"/>
    <cellStyle name="Heading" xfId="772"/>
    <cellStyle name="Heading 1 2" xfId="773"/>
    <cellStyle name="Heading 1 2 2" xfId="774"/>
    <cellStyle name="Heading 1 2 3" xfId="775"/>
    <cellStyle name="Heading 1 2 4" xfId="776"/>
    <cellStyle name="Heading 1 2 5" xfId="777"/>
    <cellStyle name="Heading 1 3" xfId="778"/>
    <cellStyle name="Heading 1 4" xfId="779"/>
    <cellStyle name="Heading 1 5" xfId="780"/>
    <cellStyle name="Heading 1 Above" xfId="781"/>
    <cellStyle name="Heading 1+" xfId="782"/>
    <cellStyle name="Heading 2 2" xfId="783"/>
    <cellStyle name="Heading 2 2 2" xfId="784"/>
    <cellStyle name="Heading 2 2 3" xfId="785"/>
    <cellStyle name="Heading 2 2 4" xfId="786"/>
    <cellStyle name="Heading 2 2 5" xfId="787"/>
    <cellStyle name="Heading 2 3" xfId="788"/>
    <cellStyle name="Heading 2 4" xfId="789"/>
    <cellStyle name="Heading 2 5" xfId="790"/>
    <cellStyle name="Heading 2 Below" xfId="791"/>
    <cellStyle name="Heading 2+" xfId="792"/>
    <cellStyle name="Heading 2nd" xfId="793"/>
    <cellStyle name="Heading 3 2" xfId="794"/>
    <cellStyle name="Heading 3+" xfId="795"/>
    <cellStyle name="Heading 4 2" xfId="796"/>
    <cellStyle name="Heading Section 3" xfId="797"/>
    <cellStyle name="Heading top" xfId="798"/>
    <cellStyle name="Heading1" xfId="799"/>
    <cellStyle name="Heading2" xfId="800"/>
    <cellStyle name="Heading3" xfId="801"/>
    <cellStyle name="HEADINGS" xfId="802"/>
    <cellStyle name="HEADINGSTOP" xfId="803"/>
    <cellStyle name="Headiong 2nd" xfId="804"/>
    <cellStyle name="Headline I" xfId="805"/>
    <cellStyle name="Headline II" xfId="806"/>
    <cellStyle name="Headline III" xfId="807"/>
    <cellStyle name="Hidden" xfId="808"/>
    <cellStyle name="Hide" xfId="809"/>
    <cellStyle name="Indented [0]" xfId="810"/>
    <cellStyle name="Indented [2]" xfId="811"/>
    <cellStyle name="Indented [4]" xfId="812"/>
    <cellStyle name="Indented [6]" xfId="813"/>
    <cellStyle name="Input [yellow]" xfId="814"/>
    <cellStyle name="Input 2" xfId="815"/>
    <cellStyle name="input cell" xfId="816"/>
    <cellStyle name="Input Currency" xfId="817"/>
    <cellStyle name="Input Currency 2" xfId="818"/>
    <cellStyle name="Input Currency_Copy of Northern Orion Profile Excel Backup_3" xfId="819"/>
    <cellStyle name="Input Multiple" xfId="820"/>
    <cellStyle name="Input Percent" xfId="821"/>
    <cellStyle name="Input(a)" xfId="822"/>
    <cellStyle name="Input(b)" xfId="823"/>
    <cellStyle name="Input(Blue_Rate)" xfId="824"/>
    <cellStyle name="Input(decimal)" xfId="825"/>
    <cellStyle name="Input0" xfId="826"/>
    <cellStyle name="Input1" xfId="827"/>
    <cellStyle name="Input2" xfId="828"/>
    <cellStyle name="InputCurrency" xfId="829"/>
    <cellStyle name="InputCurrency2" xfId="830"/>
    <cellStyle name="InputMultiple1" xfId="831"/>
    <cellStyle name="InputNormal" xfId="832"/>
    <cellStyle name="InputPercent1" xfId="833"/>
    <cellStyle name="Inputs_Divider" xfId="834"/>
    <cellStyle name="InSheet" xfId="835"/>
    <cellStyle name="Internal link" xfId="836"/>
    <cellStyle name="Item Descriptions" xfId="837"/>
    <cellStyle name="Item Descriptions - Bold" xfId="838"/>
    <cellStyle name="Item Descriptions_6079BX" xfId="839"/>
    <cellStyle name="Jason" xfId="840"/>
    <cellStyle name="joy" xfId="841"/>
    <cellStyle name="Komma [0]_laroux" xfId="842"/>
    <cellStyle name="Komma_laroux" xfId="843"/>
    <cellStyle name="KP_Normal" xfId="844"/>
    <cellStyle name="L" xfId="845"/>
    <cellStyle name="L_Asm" xfId="846"/>
    <cellStyle name="L_Scenario sheet - copy into your workbook - v7" xfId="847"/>
    <cellStyle name="LabelItalics" xfId="848"/>
    <cellStyle name="Labels" xfId="849"/>
    <cellStyle name="leftStyle" xfId="850"/>
    <cellStyle name="leftStyle2" xfId="851"/>
    <cellStyle name="Lie" xfId="852"/>
    <cellStyle name="Lien hypertexte_Productivity time" xfId="853"/>
    <cellStyle name="Line Summary" xfId="854"/>
    <cellStyle name="Line_ClosingBal" xfId="855"/>
    <cellStyle name="LineItemPrompt" xfId="856"/>
    <cellStyle name="LineItemValue" xfId="857"/>
    <cellStyle name="Link Currency (0)" xfId="858"/>
    <cellStyle name="Link Currency (2)" xfId="859"/>
    <cellStyle name="Link Units (0)" xfId="860"/>
    <cellStyle name="Link Units (1)" xfId="861"/>
    <cellStyle name="Link Units (2)" xfId="862"/>
    <cellStyle name="Linked-in" xfId="863"/>
    <cellStyle name="Lkine" xfId="864"/>
    <cellStyle name="Lline" xfId="865"/>
    <cellStyle name="m" xfId="866"/>
    <cellStyle name="m$" xfId="867"/>
    <cellStyle name="m_Project CP Financial Model_v39" xfId="868"/>
    <cellStyle name="Margins" xfId="869"/>
    <cellStyle name="Migliaia (0)_Capacity_Saturation_BUDGET_2002" xfId="870"/>
    <cellStyle name="Migliaia [0]_ANALSTOCK_2001" xfId="871"/>
    <cellStyle name="Migliaia_Capacity_Saturation_BUDGET_2002" xfId="872"/>
    <cellStyle name="Millares [0]_10 AVERIAS MASIVAS + ANT" xfId="873"/>
    <cellStyle name="Millares_10 AVERIAS MASIVAS + ANT" xfId="874"/>
    <cellStyle name="Milliers [0]_!!!GO" xfId="875"/>
    <cellStyle name="Milliers_!!!GO" xfId="876"/>
    <cellStyle name="mm" xfId="877"/>
    <cellStyle name="mm/dd/yy" xfId="878"/>
    <cellStyle name="mm_Project CP Financial Model_v39" xfId="879"/>
    <cellStyle name="model" xfId="880"/>
    <cellStyle name="MODELO-1" xfId="881"/>
    <cellStyle name="Moneda0" xfId="882"/>
    <cellStyle name="Moneda0 2" xfId="883"/>
    <cellStyle name="Moneda0 2 2" xfId="884"/>
    <cellStyle name="Monétaire [0]_!!!GO" xfId="885"/>
    <cellStyle name="Monétaire_!!!GO" xfId="886"/>
    <cellStyle name="Monetario" xfId="887"/>
    <cellStyle name="Monetario 2" xfId="888"/>
    <cellStyle name="Monetario 2 2" xfId="889"/>
    <cellStyle name="Monetario0" xfId="890"/>
    <cellStyle name="Monetario0 2" xfId="891"/>
    <cellStyle name="Monetario0 2 2" xfId="892"/>
    <cellStyle name="Multiple" xfId="893"/>
    <cellStyle name="Multiple [0]" xfId="894"/>
    <cellStyle name="Multiple [1]" xfId="895"/>
    <cellStyle name="Multiple_2006.06 Chum Exhibits" xfId="896"/>
    <cellStyle name="Multiple1" xfId="897"/>
    <cellStyle name="MultipleBelow" xfId="898"/>
    <cellStyle name="Neutral 2" xfId="899"/>
    <cellStyle name="NO" xfId="900"/>
    <cellStyle name="No Border" xfId="901"/>
    <cellStyle name="no dec" xfId="902"/>
    <cellStyle name="No-Comma [0]" xfId="903"/>
    <cellStyle name="No-definido" xfId="904"/>
    <cellStyle name="No-definido 2" xfId="905"/>
    <cellStyle name="No-definido 2 2" xfId="906"/>
    <cellStyle name="No-definido_090330_Avoca_Cost_Model_v1_24hr_Operations" xfId="907"/>
    <cellStyle name="Non défini" xfId="908"/>
    <cellStyle name="Noríal_silicon_object_tcsi" xfId="909"/>
    <cellStyle name="Normal" xfId="0" builtinId="0"/>
    <cellStyle name="Normal - Estilo1" xfId="910"/>
    <cellStyle name="Normal - Estilo2" xfId="911"/>
    <cellStyle name="Normal - Estilo3" xfId="912"/>
    <cellStyle name="Normal - Estilo4" xfId="913"/>
    <cellStyle name="Normal - Estilo5" xfId="914"/>
    <cellStyle name="Normal - Estilo6" xfId="915"/>
    <cellStyle name="Normal - Estilo7" xfId="916"/>
    <cellStyle name="Normal - Estilo8" xfId="917"/>
    <cellStyle name="Normal - Modelo1" xfId="918"/>
    <cellStyle name="Normal - Modelo2" xfId="919"/>
    <cellStyle name="Normal - Modelo3" xfId="920"/>
    <cellStyle name="Normal - Modelo4" xfId="921"/>
    <cellStyle name="Normal - Modelo5" xfId="922"/>
    <cellStyle name="Normal - Modelo6" xfId="923"/>
    <cellStyle name="Normal - Modelo7" xfId="924"/>
    <cellStyle name="Normal - Modelo8" xfId="925"/>
    <cellStyle name="Normal - Style1" xfId="926"/>
    <cellStyle name="Normal - Style2" xfId="927"/>
    <cellStyle name="Normal - Style3" xfId="928"/>
    <cellStyle name="Normal - Style4" xfId="929"/>
    <cellStyle name="Normal - Style5" xfId="930"/>
    <cellStyle name="Normal - Style6" xfId="931"/>
    <cellStyle name="Normal - Style7" xfId="932"/>
    <cellStyle name="Normal - Style8" xfId="933"/>
    <cellStyle name="Normal 0" xfId="934"/>
    <cellStyle name="Normal 10" xfId="935"/>
    <cellStyle name="Normal 10 10" xfId="936"/>
    <cellStyle name="Normal 10 2" xfId="937"/>
    <cellStyle name="Normal 10 3" xfId="938"/>
    <cellStyle name="Normal 10 4" xfId="939"/>
    <cellStyle name="Normal 10 5" xfId="940"/>
    <cellStyle name="Normal 10 6" xfId="941"/>
    <cellStyle name="Normal 10 7" xfId="942"/>
    <cellStyle name="Normal 10 8" xfId="943"/>
    <cellStyle name="Normal 10 9" xfId="944"/>
    <cellStyle name="Normal 100" xfId="945"/>
    <cellStyle name="Normal 100 10" xfId="946"/>
    <cellStyle name="Normal 100 2" xfId="947"/>
    <cellStyle name="Normal 100 3" xfId="948"/>
    <cellStyle name="Normal 100 4" xfId="949"/>
    <cellStyle name="Normal 100 5" xfId="950"/>
    <cellStyle name="Normal 100 6" xfId="951"/>
    <cellStyle name="Normal 100 7" xfId="952"/>
    <cellStyle name="Normal 100 8" xfId="953"/>
    <cellStyle name="Normal 100 9" xfId="954"/>
    <cellStyle name="Normal 101" xfId="955"/>
    <cellStyle name="Normal 101 10" xfId="956"/>
    <cellStyle name="Normal 101 2" xfId="957"/>
    <cellStyle name="Normal 101 3" xfId="958"/>
    <cellStyle name="Normal 101 4" xfId="959"/>
    <cellStyle name="Normal 101 5" xfId="960"/>
    <cellStyle name="Normal 101 6" xfId="961"/>
    <cellStyle name="Normal 101 7" xfId="962"/>
    <cellStyle name="Normal 101 8" xfId="963"/>
    <cellStyle name="Normal 101 9" xfId="964"/>
    <cellStyle name="Normal 102" xfId="965"/>
    <cellStyle name="Normal 102 10" xfId="966"/>
    <cellStyle name="Normal 102 2" xfId="967"/>
    <cellStyle name="Normal 102 3" xfId="968"/>
    <cellStyle name="Normal 102 4" xfId="969"/>
    <cellStyle name="Normal 102 5" xfId="970"/>
    <cellStyle name="Normal 102 6" xfId="971"/>
    <cellStyle name="Normal 102 7" xfId="972"/>
    <cellStyle name="Normal 102 8" xfId="973"/>
    <cellStyle name="Normal 102 9" xfId="974"/>
    <cellStyle name="Normal 103" xfId="975"/>
    <cellStyle name="Normal 103 10" xfId="976"/>
    <cellStyle name="Normal 103 2" xfId="977"/>
    <cellStyle name="Normal 103 3" xfId="978"/>
    <cellStyle name="Normal 103 4" xfId="979"/>
    <cellStyle name="Normal 103 5" xfId="980"/>
    <cellStyle name="Normal 103 6" xfId="981"/>
    <cellStyle name="Normal 103 7" xfId="982"/>
    <cellStyle name="Normal 103 8" xfId="983"/>
    <cellStyle name="Normal 103 9" xfId="984"/>
    <cellStyle name="Normal 104" xfId="985"/>
    <cellStyle name="Normal 104 10" xfId="986"/>
    <cellStyle name="Normal 104 2" xfId="987"/>
    <cellStyle name="Normal 104 3" xfId="988"/>
    <cellStyle name="Normal 104 4" xfId="989"/>
    <cellStyle name="Normal 104 5" xfId="990"/>
    <cellStyle name="Normal 104 6" xfId="991"/>
    <cellStyle name="Normal 104 7" xfId="992"/>
    <cellStyle name="Normal 104 8" xfId="993"/>
    <cellStyle name="Normal 104 9" xfId="994"/>
    <cellStyle name="Normal 105" xfId="995"/>
    <cellStyle name="Normal 105 10" xfId="996"/>
    <cellStyle name="Normal 105 2" xfId="997"/>
    <cellStyle name="Normal 105 3" xfId="998"/>
    <cellStyle name="Normal 105 4" xfId="999"/>
    <cellStyle name="Normal 105 5" xfId="1000"/>
    <cellStyle name="Normal 105 6" xfId="1001"/>
    <cellStyle name="Normal 105 7" xfId="1002"/>
    <cellStyle name="Normal 105 8" xfId="1003"/>
    <cellStyle name="Normal 105 9" xfId="1004"/>
    <cellStyle name="Normal 106" xfId="1005"/>
    <cellStyle name="Normal 106 2" xfId="1006"/>
    <cellStyle name="Normal 107" xfId="1007"/>
    <cellStyle name="Normal 107 2" xfId="1008"/>
    <cellStyle name="Normal 108" xfId="1009"/>
    <cellStyle name="Normal 108 10" xfId="1010"/>
    <cellStyle name="Normal 108 2" xfId="1011"/>
    <cellStyle name="Normal 108 3" xfId="1012"/>
    <cellStyle name="Normal 108 4" xfId="1013"/>
    <cellStyle name="Normal 108 5" xfId="1014"/>
    <cellStyle name="Normal 108 6" xfId="1015"/>
    <cellStyle name="Normal 108 7" xfId="1016"/>
    <cellStyle name="Normal 108 8" xfId="1017"/>
    <cellStyle name="Normal 108 9" xfId="1018"/>
    <cellStyle name="Normal 109" xfId="1019"/>
    <cellStyle name="Normal 109 10" xfId="1020"/>
    <cellStyle name="Normal 109 2" xfId="1021"/>
    <cellStyle name="Normal 109 3" xfId="1022"/>
    <cellStyle name="Normal 109 4" xfId="1023"/>
    <cellStyle name="Normal 109 5" xfId="1024"/>
    <cellStyle name="Normal 109 6" xfId="1025"/>
    <cellStyle name="Normal 109 7" xfId="1026"/>
    <cellStyle name="Normal 109 8" xfId="1027"/>
    <cellStyle name="Normal 109 9" xfId="1028"/>
    <cellStyle name="Normal 11" xfId="1029"/>
    <cellStyle name="Normal 11 10" xfId="1030"/>
    <cellStyle name="Normal 11 2" xfId="1031"/>
    <cellStyle name="Normal 11 3" xfId="1032"/>
    <cellStyle name="Normal 11 4" xfId="1033"/>
    <cellStyle name="Normal 11 5" xfId="1034"/>
    <cellStyle name="Normal 11 6" xfId="1035"/>
    <cellStyle name="Normal 11 7" xfId="1036"/>
    <cellStyle name="Normal 11 8" xfId="1037"/>
    <cellStyle name="Normal 11 9" xfId="1038"/>
    <cellStyle name="Normal 110" xfId="1039"/>
    <cellStyle name="Normal 110 10" xfId="1040"/>
    <cellStyle name="Normal 110 2" xfId="1041"/>
    <cellStyle name="Normal 110 3" xfId="1042"/>
    <cellStyle name="Normal 110 4" xfId="1043"/>
    <cellStyle name="Normal 110 5" xfId="1044"/>
    <cellStyle name="Normal 110 6" xfId="1045"/>
    <cellStyle name="Normal 110 7" xfId="1046"/>
    <cellStyle name="Normal 110 8" xfId="1047"/>
    <cellStyle name="Normal 110 9" xfId="1048"/>
    <cellStyle name="Normal 111" xfId="1049"/>
    <cellStyle name="Normal 111 10" xfId="1050"/>
    <cellStyle name="Normal 111 2" xfId="1051"/>
    <cellStyle name="Normal 111 3" xfId="1052"/>
    <cellStyle name="Normal 111 4" xfId="1053"/>
    <cellStyle name="Normal 111 5" xfId="1054"/>
    <cellStyle name="Normal 111 6" xfId="1055"/>
    <cellStyle name="Normal 111 7" xfId="1056"/>
    <cellStyle name="Normal 111 8" xfId="1057"/>
    <cellStyle name="Normal 111 9" xfId="1058"/>
    <cellStyle name="Normal 112" xfId="1059"/>
    <cellStyle name="Normal 112 10" xfId="1060"/>
    <cellStyle name="Normal 112 2" xfId="1061"/>
    <cellStyle name="Normal 112 3" xfId="1062"/>
    <cellStyle name="Normal 112 4" xfId="1063"/>
    <cellStyle name="Normal 112 5" xfId="1064"/>
    <cellStyle name="Normal 112 6" xfId="1065"/>
    <cellStyle name="Normal 112 7" xfId="1066"/>
    <cellStyle name="Normal 112 8" xfId="1067"/>
    <cellStyle name="Normal 112 9" xfId="1068"/>
    <cellStyle name="Normal 113" xfId="1069"/>
    <cellStyle name="Normal 113 10" xfId="1070"/>
    <cellStyle name="Normal 113 2" xfId="1071"/>
    <cellStyle name="Normal 113 3" xfId="1072"/>
    <cellStyle name="Normal 113 4" xfId="1073"/>
    <cellStyle name="Normal 113 5" xfId="1074"/>
    <cellStyle name="Normal 113 6" xfId="1075"/>
    <cellStyle name="Normal 113 7" xfId="1076"/>
    <cellStyle name="Normal 113 8" xfId="1077"/>
    <cellStyle name="Normal 113 9" xfId="1078"/>
    <cellStyle name="Normal 114" xfId="1079"/>
    <cellStyle name="Normal 114 10" xfId="1080"/>
    <cellStyle name="Normal 114 2" xfId="1081"/>
    <cellStyle name="Normal 114 3" xfId="1082"/>
    <cellStyle name="Normal 114 4" xfId="1083"/>
    <cellStyle name="Normal 114 5" xfId="1084"/>
    <cellStyle name="Normal 114 6" xfId="1085"/>
    <cellStyle name="Normal 114 7" xfId="1086"/>
    <cellStyle name="Normal 114 8" xfId="1087"/>
    <cellStyle name="Normal 114 9" xfId="1088"/>
    <cellStyle name="Normal 115" xfId="1089"/>
    <cellStyle name="Normal 115 10" xfId="1090"/>
    <cellStyle name="Normal 115 2" xfId="1091"/>
    <cellStyle name="Normal 115 3" xfId="1092"/>
    <cellStyle name="Normal 115 4" xfId="1093"/>
    <cellStyle name="Normal 115 5" xfId="1094"/>
    <cellStyle name="Normal 115 6" xfId="1095"/>
    <cellStyle name="Normal 115 7" xfId="1096"/>
    <cellStyle name="Normal 115 8" xfId="1097"/>
    <cellStyle name="Normal 115 9" xfId="1098"/>
    <cellStyle name="Normal 116" xfId="1099"/>
    <cellStyle name="Normal 116 10" xfId="1100"/>
    <cellStyle name="Normal 116 2" xfId="1101"/>
    <cellStyle name="Normal 116 3" xfId="1102"/>
    <cellStyle name="Normal 116 4" xfId="1103"/>
    <cellStyle name="Normal 116 5" xfId="1104"/>
    <cellStyle name="Normal 116 6" xfId="1105"/>
    <cellStyle name="Normal 116 7" xfId="1106"/>
    <cellStyle name="Normal 116 8" xfId="1107"/>
    <cellStyle name="Normal 116 9" xfId="1108"/>
    <cellStyle name="Normal 117" xfId="1109"/>
    <cellStyle name="Normal 117 2" xfId="1110"/>
    <cellStyle name="Normal 118" xfId="1111"/>
    <cellStyle name="Normal 118 10" xfId="1112"/>
    <cellStyle name="Normal 118 2" xfId="1113"/>
    <cellStyle name="Normal 118 3" xfId="1114"/>
    <cellStyle name="Normal 118 4" xfId="1115"/>
    <cellStyle name="Normal 118 5" xfId="1116"/>
    <cellStyle name="Normal 118 6" xfId="1117"/>
    <cellStyle name="Normal 118 7" xfId="1118"/>
    <cellStyle name="Normal 118 8" xfId="1119"/>
    <cellStyle name="Normal 118 9" xfId="1120"/>
    <cellStyle name="Normal 119" xfId="1121"/>
    <cellStyle name="Normal 119 10" xfId="1122"/>
    <cellStyle name="Normal 119 2" xfId="1123"/>
    <cellStyle name="Normal 119 3" xfId="1124"/>
    <cellStyle name="Normal 119 4" xfId="1125"/>
    <cellStyle name="Normal 119 5" xfId="1126"/>
    <cellStyle name="Normal 119 6" xfId="1127"/>
    <cellStyle name="Normal 119 7" xfId="1128"/>
    <cellStyle name="Normal 119 8" xfId="1129"/>
    <cellStyle name="Normal 119 9" xfId="1130"/>
    <cellStyle name="Normal 12" xfId="1131"/>
    <cellStyle name="Normal 12 10" xfId="1132"/>
    <cellStyle name="Normal 12 2" xfId="1133"/>
    <cellStyle name="Normal 12 3" xfId="1134"/>
    <cellStyle name="Normal 12 4" xfId="1135"/>
    <cellStyle name="Normal 12 5" xfId="1136"/>
    <cellStyle name="Normal 12 6" xfId="1137"/>
    <cellStyle name="Normal 12 7" xfId="1138"/>
    <cellStyle name="Normal 12 8" xfId="1139"/>
    <cellStyle name="Normal 12 9" xfId="1140"/>
    <cellStyle name="Normal 120" xfId="1141"/>
    <cellStyle name="Normal 120 10" xfId="1142"/>
    <cellStyle name="Normal 120 2" xfId="1143"/>
    <cellStyle name="Normal 120 3" xfId="1144"/>
    <cellStyle name="Normal 120 4" xfId="1145"/>
    <cellStyle name="Normal 120 5" xfId="1146"/>
    <cellStyle name="Normal 120 6" xfId="1147"/>
    <cellStyle name="Normal 120 7" xfId="1148"/>
    <cellStyle name="Normal 120 8" xfId="1149"/>
    <cellStyle name="Normal 120 9" xfId="1150"/>
    <cellStyle name="Normal 121" xfId="1151"/>
    <cellStyle name="Normal 121 10" xfId="1152"/>
    <cellStyle name="Normal 121 2" xfId="1153"/>
    <cellStyle name="Normal 121 3" xfId="1154"/>
    <cellStyle name="Normal 121 4" xfId="1155"/>
    <cellStyle name="Normal 121 5" xfId="1156"/>
    <cellStyle name="Normal 121 6" xfId="1157"/>
    <cellStyle name="Normal 121 7" xfId="1158"/>
    <cellStyle name="Normal 121 8" xfId="1159"/>
    <cellStyle name="Normal 121 9" xfId="1160"/>
    <cellStyle name="Normal 122" xfId="1161"/>
    <cellStyle name="Normal 122 10" xfId="1162"/>
    <cellStyle name="Normal 122 2" xfId="1163"/>
    <cellStyle name="Normal 122 3" xfId="1164"/>
    <cellStyle name="Normal 122 4" xfId="1165"/>
    <cellStyle name="Normal 122 5" xfId="1166"/>
    <cellStyle name="Normal 122 6" xfId="1167"/>
    <cellStyle name="Normal 122 7" xfId="1168"/>
    <cellStyle name="Normal 122 8" xfId="1169"/>
    <cellStyle name="Normal 122 9" xfId="1170"/>
    <cellStyle name="Normal 123" xfId="1171"/>
    <cellStyle name="Normal 123 10" xfId="1172"/>
    <cellStyle name="Normal 123 2" xfId="1173"/>
    <cellStyle name="Normal 123 3" xfId="1174"/>
    <cellStyle name="Normal 123 4" xfId="1175"/>
    <cellStyle name="Normal 123 5" xfId="1176"/>
    <cellStyle name="Normal 123 6" xfId="1177"/>
    <cellStyle name="Normal 123 7" xfId="1178"/>
    <cellStyle name="Normal 123 8" xfId="1179"/>
    <cellStyle name="Normal 123 9" xfId="1180"/>
    <cellStyle name="Normal 124" xfId="1181"/>
    <cellStyle name="Normal 124 10" xfId="1182"/>
    <cellStyle name="Normal 124 2" xfId="1183"/>
    <cellStyle name="Normal 124 3" xfId="1184"/>
    <cellStyle name="Normal 124 4" xfId="1185"/>
    <cellStyle name="Normal 124 5" xfId="1186"/>
    <cellStyle name="Normal 124 6" xfId="1187"/>
    <cellStyle name="Normal 124 7" xfId="1188"/>
    <cellStyle name="Normal 124 8" xfId="1189"/>
    <cellStyle name="Normal 124 9" xfId="1190"/>
    <cellStyle name="Normal 125" xfId="1191"/>
    <cellStyle name="Normal 125 10" xfId="1192"/>
    <cellStyle name="Normal 125 2" xfId="1193"/>
    <cellStyle name="Normal 125 3" xfId="1194"/>
    <cellStyle name="Normal 125 4" xfId="1195"/>
    <cellStyle name="Normal 125 5" xfId="1196"/>
    <cellStyle name="Normal 125 6" xfId="1197"/>
    <cellStyle name="Normal 125 7" xfId="1198"/>
    <cellStyle name="Normal 125 8" xfId="1199"/>
    <cellStyle name="Normal 125 9" xfId="1200"/>
    <cellStyle name="Normal 126" xfId="1201"/>
    <cellStyle name="Normal 126 10" xfId="1202"/>
    <cellStyle name="Normal 126 2" xfId="1203"/>
    <cellStyle name="Normal 126 3" xfId="1204"/>
    <cellStyle name="Normal 126 4" xfId="1205"/>
    <cellStyle name="Normal 126 5" xfId="1206"/>
    <cellStyle name="Normal 126 6" xfId="1207"/>
    <cellStyle name="Normal 126 7" xfId="1208"/>
    <cellStyle name="Normal 126 8" xfId="1209"/>
    <cellStyle name="Normal 126 9" xfId="1210"/>
    <cellStyle name="Normal 127" xfId="1211"/>
    <cellStyle name="Normal 127 10" xfId="1212"/>
    <cellStyle name="Normal 127 2" xfId="1213"/>
    <cellStyle name="Normal 127 3" xfId="1214"/>
    <cellStyle name="Normal 127 4" xfId="1215"/>
    <cellStyle name="Normal 127 5" xfId="1216"/>
    <cellStyle name="Normal 127 6" xfId="1217"/>
    <cellStyle name="Normal 127 7" xfId="1218"/>
    <cellStyle name="Normal 127 8" xfId="1219"/>
    <cellStyle name="Normal 127 9" xfId="1220"/>
    <cellStyle name="Normal 128" xfId="1221"/>
    <cellStyle name="Normal 129" xfId="1222"/>
    <cellStyle name="Normal 129 10" xfId="1223"/>
    <cellStyle name="Normal 129 2" xfId="1224"/>
    <cellStyle name="Normal 129 3" xfId="1225"/>
    <cellStyle name="Normal 129 4" xfId="1226"/>
    <cellStyle name="Normal 129 5" xfId="1227"/>
    <cellStyle name="Normal 129 6" xfId="1228"/>
    <cellStyle name="Normal 129 7" xfId="1229"/>
    <cellStyle name="Normal 129 8" xfId="1230"/>
    <cellStyle name="Normal 129 9" xfId="1231"/>
    <cellStyle name="Normal 13" xfId="1232"/>
    <cellStyle name="Normal 13 10" xfId="1233"/>
    <cellStyle name="Normal 13 2" xfId="1234"/>
    <cellStyle name="Normal 13 3" xfId="1235"/>
    <cellStyle name="Normal 13 4" xfId="1236"/>
    <cellStyle name="Normal 13 5" xfId="1237"/>
    <cellStyle name="Normal 13 6" xfId="1238"/>
    <cellStyle name="Normal 13 7" xfId="1239"/>
    <cellStyle name="Normal 13 8" xfId="1240"/>
    <cellStyle name="Normal 13 9" xfId="1241"/>
    <cellStyle name="Normal 130" xfId="1242"/>
    <cellStyle name="Normal 130 10" xfId="1243"/>
    <cellStyle name="Normal 130 2" xfId="1244"/>
    <cellStyle name="Normal 130 3" xfId="1245"/>
    <cellStyle name="Normal 130 4" xfId="1246"/>
    <cellStyle name="Normal 130 5" xfId="1247"/>
    <cellStyle name="Normal 130 6" xfId="1248"/>
    <cellStyle name="Normal 130 7" xfId="1249"/>
    <cellStyle name="Normal 130 8" xfId="1250"/>
    <cellStyle name="Normal 130 9" xfId="1251"/>
    <cellStyle name="Normal 131" xfId="1252"/>
    <cellStyle name="Normal 131 10" xfId="1253"/>
    <cellStyle name="Normal 131 2" xfId="1254"/>
    <cellStyle name="Normal 131 3" xfId="1255"/>
    <cellStyle name="Normal 131 4" xfId="1256"/>
    <cellStyle name="Normal 131 5" xfId="1257"/>
    <cellStyle name="Normal 131 6" xfId="1258"/>
    <cellStyle name="Normal 131 7" xfId="1259"/>
    <cellStyle name="Normal 131 8" xfId="1260"/>
    <cellStyle name="Normal 131 9" xfId="1261"/>
    <cellStyle name="Normal 132" xfId="1262"/>
    <cellStyle name="Normal 132 10" xfId="1263"/>
    <cellStyle name="Normal 132 2" xfId="1264"/>
    <cellStyle name="Normal 132 3" xfId="1265"/>
    <cellStyle name="Normal 132 4" xfId="1266"/>
    <cellStyle name="Normal 132 5" xfId="1267"/>
    <cellStyle name="Normal 132 6" xfId="1268"/>
    <cellStyle name="Normal 132 7" xfId="1269"/>
    <cellStyle name="Normal 132 8" xfId="1270"/>
    <cellStyle name="Normal 132 9" xfId="1271"/>
    <cellStyle name="Normal 133" xfId="1272"/>
    <cellStyle name="Normal 133 10" xfId="1273"/>
    <cellStyle name="Normal 133 2" xfId="1274"/>
    <cellStyle name="Normal 133 3" xfId="1275"/>
    <cellStyle name="Normal 133 4" xfId="1276"/>
    <cellStyle name="Normal 133 5" xfId="1277"/>
    <cellStyle name="Normal 133 6" xfId="1278"/>
    <cellStyle name="Normal 133 7" xfId="1279"/>
    <cellStyle name="Normal 133 8" xfId="1280"/>
    <cellStyle name="Normal 133 9" xfId="1281"/>
    <cellStyle name="Normal 134" xfId="1282"/>
    <cellStyle name="Normal 134 10" xfId="1283"/>
    <cellStyle name="Normal 134 2" xfId="1284"/>
    <cellStyle name="Normal 134 3" xfId="1285"/>
    <cellStyle name="Normal 134 4" xfId="1286"/>
    <cellStyle name="Normal 134 5" xfId="1287"/>
    <cellStyle name="Normal 134 6" xfId="1288"/>
    <cellStyle name="Normal 134 7" xfId="1289"/>
    <cellStyle name="Normal 134 8" xfId="1290"/>
    <cellStyle name="Normal 134 9" xfId="1291"/>
    <cellStyle name="Normal 135" xfId="1292"/>
    <cellStyle name="Normal 135 10" xfId="1293"/>
    <cellStyle name="Normal 135 2" xfId="1294"/>
    <cellStyle name="Normal 135 3" xfId="1295"/>
    <cellStyle name="Normal 135 4" xfId="1296"/>
    <cellStyle name="Normal 135 5" xfId="1297"/>
    <cellStyle name="Normal 135 6" xfId="1298"/>
    <cellStyle name="Normal 135 7" xfId="1299"/>
    <cellStyle name="Normal 135 8" xfId="1300"/>
    <cellStyle name="Normal 135 9" xfId="1301"/>
    <cellStyle name="Normal 136" xfId="1302"/>
    <cellStyle name="Normal 136 10" xfId="1303"/>
    <cellStyle name="Normal 136 2" xfId="1304"/>
    <cellStyle name="Normal 136 3" xfId="1305"/>
    <cellStyle name="Normal 136 4" xfId="1306"/>
    <cellStyle name="Normal 136 5" xfId="1307"/>
    <cellStyle name="Normal 136 6" xfId="1308"/>
    <cellStyle name="Normal 136 7" xfId="1309"/>
    <cellStyle name="Normal 136 8" xfId="1310"/>
    <cellStyle name="Normal 136 9" xfId="1311"/>
    <cellStyle name="Normal 137" xfId="1312"/>
    <cellStyle name="Normal 137 10" xfId="1313"/>
    <cellStyle name="Normal 137 2" xfId="1314"/>
    <cellStyle name="Normal 137 3" xfId="1315"/>
    <cellStyle name="Normal 137 4" xfId="1316"/>
    <cellStyle name="Normal 137 5" xfId="1317"/>
    <cellStyle name="Normal 137 6" xfId="1318"/>
    <cellStyle name="Normal 137 7" xfId="1319"/>
    <cellStyle name="Normal 137 8" xfId="1320"/>
    <cellStyle name="Normal 137 9" xfId="1321"/>
    <cellStyle name="Normal 138" xfId="1322"/>
    <cellStyle name="Normal 138 10" xfId="1323"/>
    <cellStyle name="Normal 138 2" xfId="1324"/>
    <cellStyle name="Normal 138 3" xfId="1325"/>
    <cellStyle name="Normal 138 4" xfId="1326"/>
    <cellStyle name="Normal 138 5" xfId="1327"/>
    <cellStyle name="Normal 138 6" xfId="1328"/>
    <cellStyle name="Normal 138 7" xfId="1329"/>
    <cellStyle name="Normal 138 8" xfId="1330"/>
    <cellStyle name="Normal 138 9" xfId="1331"/>
    <cellStyle name="Normal 139" xfId="1332"/>
    <cellStyle name="Normal 14" xfId="1333"/>
    <cellStyle name="Normal 14 10" xfId="1334"/>
    <cellStyle name="Normal 14 2" xfId="1335"/>
    <cellStyle name="Normal 14 3" xfId="1336"/>
    <cellStyle name="Normal 14 4" xfId="1337"/>
    <cellStyle name="Normal 14 5" xfId="1338"/>
    <cellStyle name="Normal 14 6" xfId="1339"/>
    <cellStyle name="Normal 14 7" xfId="1340"/>
    <cellStyle name="Normal 14 8" xfId="1341"/>
    <cellStyle name="Normal 14 9" xfId="1342"/>
    <cellStyle name="Normal 140" xfId="1343"/>
    <cellStyle name="Normal 140 10" xfId="1344"/>
    <cellStyle name="Normal 140 2" xfId="1345"/>
    <cellStyle name="Normal 140 3" xfId="1346"/>
    <cellStyle name="Normal 140 4" xfId="1347"/>
    <cellStyle name="Normal 140 5" xfId="1348"/>
    <cellStyle name="Normal 140 6" xfId="1349"/>
    <cellStyle name="Normal 140 7" xfId="1350"/>
    <cellStyle name="Normal 140 8" xfId="1351"/>
    <cellStyle name="Normal 140 9" xfId="1352"/>
    <cellStyle name="Normal 141" xfId="1353"/>
    <cellStyle name="Normal 141 10" xfId="1354"/>
    <cellStyle name="Normal 141 2" xfId="1355"/>
    <cellStyle name="Normal 141 3" xfId="1356"/>
    <cellStyle name="Normal 141 4" xfId="1357"/>
    <cellStyle name="Normal 141 5" xfId="1358"/>
    <cellStyle name="Normal 141 6" xfId="1359"/>
    <cellStyle name="Normal 141 7" xfId="1360"/>
    <cellStyle name="Normal 141 8" xfId="1361"/>
    <cellStyle name="Normal 141 9" xfId="1362"/>
    <cellStyle name="Normal 142" xfId="1363"/>
    <cellStyle name="Normal 142 10" xfId="1364"/>
    <cellStyle name="Normal 142 2" xfId="1365"/>
    <cellStyle name="Normal 142 3" xfId="1366"/>
    <cellStyle name="Normal 142 4" xfId="1367"/>
    <cellStyle name="Normal 142 5" xfId="1368"/>
    <cellStyle name="Normal 142 6" xfId="1369"/>
    <cellStyle name="Normal 142 7" xfId="1370"/>
    <cellStyle name="Normal 142 8" xfId="1371"/>
    <cellStyle name="Normal 142 9" xfId="1372"/>
    <cellStyle name="Normal 143" xfId="1373"/>
    <cellStyle name="Normal 143 10" xfId="1374"/>
    <cellStyle name="Normal 143 2" xfId="1375"/>
    <cellStyle name="Normal 143 3" xfId="1376"/>
    <cellStyle name="Normal 143 4" xfId="1377"/>
    <cellStyle name="Normal 143 5" xfId="1378"/>
    <cellStyle name="Normal 143 6" xfId="1379"/>
    <cellStyle name="Normal 143 7" xfId="1380"/>
    <cellStyle name="Normal 143 8" xfId="1381"/>
    <cellStyle name="Normal 143 9" xfId="1382"/>
    <cellStyle name="Normal 144" xfId="1383"/>
    <cellStyle name="Normal 144 10" xfId="1384"/>
    <cellStyle name="Normal 144 2" xfId="1385"/>
    <cellStyle name="Normal 144 3" xfId="1386"/>
    <cellStyle name="Normal 144 4" xfId="1387"/>
    <cellStyle name="Normal 144 5" xfId="1388"/>
    <cellStyle name="Normal 144 6" xfId="1389"/>
    <cellStyle name="Normal 144 7" xfId="1390"/>
    <cellStyle name="Normal 144 8" xfId="1391"/>
    <cellStyle name="Normal 144 9" xfId="1392"/>
    <cellStyle name="Normal 145" xfId="1393"/>
    <cellStyle name="Normal 145 10" xfId="1394"/>
    <cellStyle name="Normal 145 2" xfId="1395"/>
    <cellStyle name="Normal 145 3" xfId="1396"/>
    <cellStyle name="Normal 145 4" xfId="1397"/>
    <cellStyle name="Normal 145 5" xfId="1398"/>
    <cellStyle name="Normal 145 6" xfId="1399"/>
    <cellStyle name="Normal 145 7" xfId="1400"/>
    <cellStyle name="Normal 145 8" xfId="1401"/>
    <cellStyle name="Normal 145 9" xfId="1402"/>
    <cellStyle name="Normal 146" xfId="1403"/>
    <cellStyle name="Normal 146 10" xfId="1404"/>
    <cellStyle name="Normal 146 2" xfId="1405"/>
    <cellStyle name="Normal 146 3" xfId="1406"/>
    <cellStyle name="Normal 146 4" xfId="1407"/>
    <cellStyle name="Normal 146 5" xfId="1408"/>
    <cellStyle name="Normal 146 6" xfId="1409"/>
    <cellStyle name="Normal 146 7" xfId="1410"/>
    <cellStyle name="Normal 146 8" xfId="1411"/>
    <cellStyle name="Normal 146 9" xfId="1412"/>
    <cellStyle name="Normal 147" xfId="1413"/>
    <cellStyle name="Normal 147 10" xfId="1414"/>
    <cellStyle name="Normal 147 2" xfId="1415"/>
    <cellStyle name="Normal 147 3" xfId="1416"/>
    <cellStyle name="Normal 147 4" xfId="1417"/>
    <cellStyle name="Normal 147 5" xfId="1418"/>
    <cellStyle name="Normal 147 6" xfId="1419"/>
    <cellStyle name="Normal 147 7" xfId="1420"/>
    <cellStyle name="Normal 147 8" xfId="1421"/>
    <cellStyle name="Normal 147 9" xfId="1422"/>
    <cellStyle name="Normal 148" xfId="1423"/>
    <cellStyle name="Normal 148 10" xfId="1424"/>
    <cellStyle name="Normal 148 2" xfId="1425"/>
    <cellStyle name="Normal 148 3" xfId="1426"/>
    <cellStyle name="Normal 148 4" xfId="1427"/>
    <cellStyle name="Normal 148 5" xfId="1428"/>
    <cellStyle name="Normal 148 6" xfId="1429"/>
    <cellStyle name="Normal 148 7" xfId="1430"/>
    <cellStyle name="Normal 148 8" xfId="1431"/>
    <cellStyle name="Normal 148 9" xfId="1432"/>
    <cellStyle name="Normal 149" xfId="1433"/>
    <cellStyle name="Normal 149 10" xfId="1434"/>
    <cellStyle name="Normal 149 2" xfId="1435"/>
    <cellStyle name="Normal 149 3" xfId="1436"/>
    <cellStyle name="Normal 149 4" xfId="1437"/>
    <cellStyle name="Normal 149 5" xfId="1438"/>
    <cellStyle name="Normal 149 6" xfId="1439"/>
    <cellStyle name="Normal 149 7" xfId="1440"/>
    <cellStyle name="Normal 149 8" xfId="1441"/>
    <cellStyle name="Normal 149 9" xfId="1442"/>
    <cellStyle name="Normal 15" xfId="1443"/>
    <cellStyle name="Normal 15 10" xfId="1444"/>
    <cellStyle name="Normal 15 2" xfId="1445"/>
    <cellStyle name="Normal 15 3" xfId="1446"/>
    <cellStyle name="Normal 15 4" xfId="1447"/>
    <cellStyle name="Normal 15 5" xfId="1448"/>
    <cellStyle name="Normal 15 6" xfId="1449"/>
    <cellStyle name="Normal 15 7" xfId="1450"/>
    <cellStyle name="Normal 15 8" xfId="1451"/>
    <cellStyle name="Normal 15 9" xfId="1452"/>
    <cellStyle name="Normal 150" xfId="1453"/>
    <cellStyle name="Normal 150 10" xfId="1454"/>
    <cellStyle name="Normal 150 2" xfId="1455"/>
    <cellStyle name="Normal 150 3" xfId="1456"/>
    <cellStyle name="Normal 150 4" xfId="1457"/>
    <cellStyle name="Normal 150 5" xfId="1458"/>
    <cellStyle name="Normal 150 6" xfId="1459"/>
    <cellStyle name="Normal 150 7" xfId="1460"/>
    <cellStyle name="Normal 150 8" xfId="1461"/>
    <cellStyle name="Normal 150 9" xfId="1462"/>
    <cellStyle name="Normal 151" xfId="1463"/>
    <cellStyle name="Normal 151 10" xfId="1464"/>
    <cellStyle name="Normal 151 2" xfId="1465"/>
    <cellStyle name="Normal 151 3" xfId="1466"/>
    <cellStyle name="Normal 151 4" xfId="1467"/>
    <cellStyle name="Normal 151 5" xfId="1468"/>
    <cellStyle name="Normal 151 6" xfId="1469"/>
    <cellStyle name="Normal 151 7" xfId="1470"/>
    <cellStyle name="Normal 151 8" xfId="1471"/>
    <cellStyle name="Normal 151 9" xfId="1472"/>
    <cellStyle name="Normal 152" xfId="1473"/>
    <cellStyle name="Normal 152 10" xfId="1474"/>
    <cellStyle name="Normal 152 2" xfId="1475"/>
    <cellStyle name="Normal 152 3" xfId="1476"/>
    <cellStyle name="Normal 152 4" xfId="1477"/>
    <cellStyle name="Normal 152 5" xfId="1478"/>
    <cellStyle name="Normal 152 6" xfId="1479"/>
    <cellStyle name="Normal 152 7" xfId="1480"/>
    <cellStyle name="Normal 152 8" xfId="1481"/>
    <cellStyle name="Normal 152 9" xfId="1482"/>
    <cellStyle name="Normal 153" xfId="1483"/>
    <cellStyle name="Normal 153 10" xfId="1484"/>
    <cellStyle name="Normal 153 2" xfId="1485"/>
    <cellStyle name="Normal 153 3" xfId="1486"/>
    <cellStyle name="Normal 153 4" xfId="1487"/>
    <cellStyle name="Normal 153 5" xfId="1488"/>
    <cellStyle name="Normal 153 6" xfId="1489"/>
    <cellStyle name="Normal 153 7" xfId="1490"/>
    <cellStyle name="Normal 153 8" xfId="1491"/>
    <cellStyle name="Normal 153 9" xfId="1492"/>
    <cellStyle name="Normal 154" xfId="1493"/>
    <cellStyle name="Normal 154 10" xfId="1494"/>
    <cellStyle name="Normal 154 2" xfId="1495"/>
    <cellStyle name="Normal 154 3" xfId="1496"/>
    <cellStyle name="Normal 154 4" xfId="1497"/>
    <cellStyle name="Normal 154 5" xfId="1498"/>
    <cellStyle name="Normal 154 6" xfId="1499"/>
    <cellStyle name="Normal 154 7" xfId="1500"/>
    <cellStyle name="Normal 154 8" xfId="1501"/>
    <cellStyle name="Normal 154 9" xfId="1502"/>
    <cellStyle name="Normal 155" xfId="1503"/>
    <cellStyle name="Normal 155 10" xfId="1504"/>
    <cellStyle name="Normal 155 2" xfId="1505"/>
    <cellStyle name="Normal 155 3" xfId="1506"/>
    <cellStyle name="Normal 155 4" xfId="1507"/>
    <cellStyle name="Normal 155 5" xfId="1508"/>
    <cellStyle name="Normal 155 6" xfId="1509"/>
    <cellStyle name="Normal 155 7" xfId="1510"/>
    <cellStyle name="Normal 155 8" xfId="1511"/>
    <cellStyle name="Normal 155 9" xfId="1512"/>
    <cellStyle name="Normal 156" xfId="1513"/>
    <cellStyle name="Normal 156 10" xfId="1514"/>
    <cellStyle name="Normal 156 2" xfId="1515"/>
    <cellStyle name="Normal 156 3" xfId="1516"/>
    <cellStyle name="Normal 156 4" xfId="1517"/>
    <cellStyle name="Normal 156 5" xfId="1518"/>
    <cellStyle name="Normal 156 6" xfId="1519"/>
    <cellStyle name="Normal 156 7" xfId="1520"/>
    <cellStyle name="Normal 156 8" xfId="1521"/>
    <cellStyle name="Normal 156 9" xfId="1522"/>
    <cellStyle name="Normal 157" xfId="1523"/>
    <cellStyle name="Normal 157 10" xfId="1524"/>
    <cellStyle name="Normal 157 2" xfId="1525"/>
    <cellStyle name="Normal 157 3" xfId="1526"/>
    <cellStyle name="Normal 157 4" xfId="1527"/>
    <cellStyle name="Normal 157 5" xfId="1528"/>
    <cellStyle name="Normal 157 6" xfId="1529"/>
    <cellStyle name="Normal 157 7" xfId="1530"/>
    <cellStyle name="Normal 157 8" xfId="1531"/>
    <cellStyle name="Normal 157 9" xfId="1532"/>
    <cellStyle name="Normal 158" xfId="1533"/>
    <cellStyle name="Normal 158 10" xfId="1534"/>
    <cellStyle name="Normal 158 2" xfId="1535"/>
    <cellStyle name="Normal 158 3" xfId="1536"/>
    <cellStyle name="Normal 158 4" xfId="1537"/>
    <cellStyle name="Normal 158 5" xfId="1538"/>
    <cellStyle name="Normal 158 6" xfId="1539"/>
    <cellStyle name="Normal 158 7" xfId="1540"/>
    <cellStyle name="Normal 158 8" xfId="1541"/>
    <cellStyle name="Normal 158 9" xfId="1542"/>
    <cellStyle name="Normal 159" xfId="1543"/>
    <cellStyle name="Normal 159 10" xfId="1544"/>
    <cellStyle name="Normal 159 2" xfId="1545"/>
    <cellStyle name="Normal 159 3" xfId="1546"/>
    <cellStyle name="Normal 159 4" xfId="1547"/>
    <cellStyle name="Normal 159 5" xfId="1548"/>
    <cellStyle name="Normal 159 6" xfId="1549"/>
    <cellStyle name="Normal 159 7" xfId="1550"/>
    <cellStyle name="Normal 159 8" xfId="1551"/>
    <cellStyle name="Normal 159 9" xfId="1552"/>
    <cellStyle name="Normal 16" xfId="1553"/>
    <cellStyle name="Normal 16 10" xfId="1554"/>
    <cellStyle name="Normal 16 2" xfId="1555"/>
    <cellStyle name="Normal 16 3" xfId="1556"/>
    <cellStyle name="Normal 16 4" xfId="1557"/>
    <cellStyle name="Normal 16 5" xfId="1558"/>
    <cellStyle name="Normal 16 6" xfId="1559"/>
    <cellStyle name="Normal 16 7" xfId="1560"/>
    <cellStyle name="Normal 16 8" xfId="1561"/>
    <cellStyle name="Normal 16 9" xfId="1562"/>
    <cellStyle name="Normal 160" xfId="1563"/>
    <cellStyle name="Normal 160 10" xfId="1564"/>
    <cellStyle name="Normal 160 2" xfId="1565"/>
    <cellStyle name="Normal 160 3" xfId="1566"/>
    <cellStyle name="Normal 160 4" xfId="1567"/>
    <cellStyle name="Normal 160 5" xfId="1568"/>
    <cellStyle name="Normal 160 6" xfId="1569"/>
    <cellStyle name="Normal 160 7" xfId="1570"/>
    <cellStyle name="Normal 160 8" xfId="1571"/>
    <cellStyle name="Normal 160 9" xfId="1572"/>
    <cellStyle name="Normal 161" xfId="1573"/>
    <cellStyle name="Normal 162" xfId="1574"/>
    <cellStyle name="Normal 162 2" xfId="1575"/>
    <cellStyle name="Normal 163" xfId="1576"/>
    <cellStyle name="Normal 164" xfId="1577"/>
    <cellStyle name="Normal 165" xfId="1578"/>
    <cellStyle name="Normal 166" xfId="1579"/>
    <cellStyle name="Normal 167" xfId="1580"/>
    <cellStyle name="Normal 167 10" xfId="1581"/>
    <cellStyle name="Normal 167 2" xfId="1582"/>
    <cellStyle name="Normal 167 3" xfId="1583"/>
    <cellStyle name="Normal 167 4" xfId="1584"/>
    <cellStyle name="Normal 167 5" xfId="1585"/>
    <cellStyle name="Normal 167 6" xfId="1586"/>
    <cellStyle name="Normal 167 7" xfId="1587"/>
    <cellStyle name="Normal 167 8" xfId="1588"/>
    <cellStyle name="Normal 167 9" xfId="1589"/>
    <cellStyle name="Normal 168" xfId="1590"/>
    <cellStyle name="Normal 168 10" xfId="1591"/>
    <cellStyle name="Normal 168 2" xfId="1592"/>
    <cellStyle name="Normal 168 3" xfId="1593"/>
    <cellStyle name="Normal 168 4" xfId="1594"/>
    <cellStyle name="Normal 168 5" xfId="1595"/>
    <cellStyle name="Normal 168 6" xfId="1596"/>
    <cellStyle name="Normal 168 7" xfId="1597"/>
    <cellStyle name="Normal 168 8" xfId="1598"/>
    <cellStyle name="Normal 168 9" xfId="1599"/>
    <cellStyle name="Normal 169" xfId="1600"/>
    <cellStyle name="Normal 17" xfId="1601"/>
    <cellStyle name="Normal 17 2" xfId="1602"/>
    <cellStyle name="Normal 170" xfId="1603"/>
    <cellStyle name="Normal 170 10" xfId="1604"/>
    <cellStyle name="Normal 170 2" xfId="1605"/>
    <cellStyle name="Normal 170 3" xfId="1606"/>
    <cellStyle name="Normal 170 4" xfId="1607"/>
    <cellStyle name="Normal 170 5" xfId="1608"/>
    <cellStyle name="Normal 170 6" xfId="1609"/>
    <cellStyle name="Normal 170 7" xfId="1610"/>
    <cellStyle name="Normal 170 8" xfId="1611"/>
    <cellStyle name="Normal 170 9" xfId="1612"/>
    <cellStyle name="Normal 171" xfId="1613"/>
    <cellStyle name="Normal 172" xfId="1614"/>
    <cellStyle name="Normal 173" xfId="1615"/>
    <cellStyle name="Normal 174" xfId="1616"/>
    <cellStyle name="Normal 175" xfId="1617"/>
    <cellStyle name="Normal 176" xfId="1618"/>
    <cellStyle name="Normal 177" xfId="1619"/>
    <cellStyle name="Normal 178" xfId="1620"/>
    <cellStyle name="Normal 179" xfId="1621"/>
    <cellStyle name="Normal 179 2" xfId="1622"/>
    <cellStyle name="Normal 18" xfId="1623"/>
    <cellStyle name="Normal 18 10" xfId="1624"/>
    <cellStyle name="Normal 18 2" xfId="1625"/>
    <cellStyle name="Normal 18 3" xfId="1626"/>
    <cellStyle name="Normal 18 4" xfId="1627"/>
    <cellStyle name="Normal 18 5" xfId="1628"/>
    <cellStyle name="Normal 18 6" xfId="1629"/>
    <cellStyle name="Normal 18 7" xfId="1630"/>
    <cellStyle name="Normal 18 8" xfId="1631"/>
    <cellStyle name="Normal 18 9" xfId="1632"/>
    <cellStyle name="Normal 180" xfId="1633"/>
    <cellStyle name="Normal 181" xfId="1634"/>
    <cellStyle name="Normal 182" xfId="1635"/>
    <cellStyle name="Normal 183" xfId="1636"/>
    <cellStyle name="Normal 184" xfId="1637"/>
    <cellStyle name="Normal 19" xfId="1638"/>
    <cellStyle name="Normal 19 10" xfId="1639"/>
    <cellStyle name="Normal 19 2" xfId="1640"/>
    <cellStyle name="Normal 19 3" xfId="1641"/>
    <cellStyle name="Normal 19 4" xfId="1642"/>
    <cellStyle name="Normal 19 5" xfId="1643"/>
    <cellStyle name="Normal 19 6" xfId="1644"/>
    <cellStyle name="Normal 19 7" xfId="1645"/>
    <cellStyle name="Normal 19 8" xfId="1646"/>
    <cellStyle name="Normal 19 9" xfId="1647"/>
    <cellStyle name="Normal 2" xfId="1648"/>
    <cellStyle name="Normal 2 2" xfId="1649"/>
    <cellStyle name="Normal 2 2 2" xfId="1650"/>
    <cellStyle name="Normal 2 2 2 2" xfId="1651"/>
    <cellStyle name="Normal 2 2 3" xfId="1652"/>
    <cellStyle name="Normal 2 2 4" xfId="1653"/>
    <cellStyle name="Normal 2 2 5" xfId="1654"/>
    <cellStyle name="Normal 2 3" xfId="1655"/>
    <cellStyle name="Normal 2 4" xfId="1656"/>
    <cellStyle name="Normal 2 5" xfId="1657"/>
    <cellStyle name="Normal 2 6" xfId="1658"/>
    <cellStyle name="Normal 20" xfId="1659"/>
    <cellStyle name="Normal 20 10" xfId="1660"/>
    <cellStyle name="Normal 20 2" xfId="1661"/>
    <cellStyle name="Normal 20 3" xfId="1662"/>
    <cellStyle name="Normal 20 4" xfId="1663"/>
    <cellStyle name="Normal 20 5" xfId="1664"/>
    <cellStyle name="Normal 20 6" xfId="1665"/>
    <cellStyle name="Normal 20 7" xfId="1666"/>
    <cellStyle name="Normal 20 8" xfId="1667"/>
    <cellStyle name="Normal 20 9" xfId="1668"/>
    <cellStyle name="Normal 21" xfId="1669"/>
    <cellStyle name="Normal 21 2" xfId="1670"/>
    <cellStyle name="Normal 22" xfId="1671"/>
    <cellStyle name="Normal 22 10" xfId="1672"/>
    <cellStyle name="Normal 22 2" xfId="1673"/>
    <cellStyle name="Normal 22 3" xfId="1674"/>
    <cellStyle name="Normal 22 4" xfId="1675"/>
    <cellStyle name="Normal 22 5" xfId="1676"/>
    <cellStyle name="Normal 22 6" xfId="1677"/>
    <cellStyle name="Normal 22 7" xfId="1678"/>
    <cellStyle name="Normal 22 8" xfId="1679"/>
    <cellStyle name="Normal 22 9" xfId="1680"/>
    <cellStyle name="Normal 221" xfId="1681"/>
    <cellStyle name="Normal 221 2" xfId="1682"/>
    <cellStyle name="Normal 23" xfId="1683"/>
    <cellStyle name="Normal 23 10" xfId="1684"/>
    <cellStyle name="Normal 23 2" xfId="1685"/>
    <cellStyle name="Normal 23 3" xfId="1686"/>
    <cellStyle name="Normal 23 4" xfId="1687"/>
    <cellStyle name="Normal 23 5" xfId="1688"/>
    <cellStyle name="Normal 23 6" xfId="1689"/>
    <cellStyle name="Normal 23 7" xfId="1690"/>
    <cellStyle name="Normal 23 8" xfId="1691"/>
    <cellStyle name="Normal 23 9" xfId="1692"/>
    <cellStyle name="Normal 24" xfId="1693"/>
    <cellStyle name="Normal 24 10" xfId="1694"/>
    <cellStyle name="Normal 24 2" xfId="1695"/>
    <cellStyle name="Normal 24 3" xfId="1696"/>
    <cellStyle name="Normal 24 4" xfId="1697"/>
    <cellStyle name="Normal 24 5" xfId="1698"/>
    <cellStyle name="Normal 24 6" xfId="1699"/>
    <cellStyle name="Normal 24 7" xfId="1700"/>
    <cellStyle name="Normal 24 8" xfId="1701"/>
    <cellStyle name="Normal 24 9" xfId="1702"/>
    <cellStyle name="Normal 25" xfId="1703"/>
    <cellStyle name="Normal 25 10" xfId="1704"/>
    <cellStyle name="Normal 25 2" xfId="1705"/>
    <cellStyle name="Normal 25 3" xfId="1706"/>
    <cellStyle name="Normal 25 4" xfId="1707"/>
    <cellStyle name="Normal 25 5" xfId="1708"/>
    <cellStyle name="Normal 25 6" xfId="1709"/>
    <cellStyle name="Normal 25 7" xfId="1710"/>
    <cellStyle name="Normal 25 8" xfId="1711"/>
    <cellStyle name="Normal 25 9" xfId="1712"/>
    <cellStyle name="Normal 26" xfId="1713"/>
    <cellStyle name="Normal 26 10" xfId="1714"/>
    <cellStyle name="Normal 26 2" xfId="1715"/>
    <cellStyle name="Normal 26 3" xfId="1716"/>
    <cellStyle name="Normal 26 4" xfId="1717"/>
    <cellStyle name="Normal 26 5" xfId="1718"/>
    <cellStyle name="Normal 26 6" xfId="1719"/>
    <cellStyle name="Normal 26 7" xfId="1720"/>
    <cellStyle name="Normal 26 8" xfId="1721"/>
    <cellStyle name="Normal 26 9" xfId="1722"/>
    <cellStyle name="Normal 27" xfId="1723"/>
    <cellStyle name="Normal 27 10" xfId="1724"/>
    <cellStyle name="Normal 27 2" xfId="1725"/>
    <cellStyle name="Normal 27 3" xfId="1726"/>
    <cellStyle name="Normal 27 4" xfId="1727"/>
    <cellStyle name="Normal 27 5" xfId="1728"/>
    <cellStyle name="Normal 27 6" xfId="1729"/>
    <cellStyle name="Normal 27 7" xfId="1730"/>
    <cellStyle name="Normal 27 8" xfId="1731"/>
    <cellStyle name="Normal 27 9" xfId="1732"/>
    <cellStyle name="Normal 28" xfId="1733"/>
    <cellStyle name="Normal 28 10" xfId="1734"/>
    <cellStyle name="Normal 28 2" xfId="1735"/>
    <cellStyle name="Normal 28 3" xfId="1736"/>
    <cellStyle name="Normal 28 4" xfId="1737"/>
    <cellStyle name="Normal 28 5" xfId="1738"/>
    <cellStyle name="Normal 28 6" xfId="1739"/>
    <cellStyle name="Normal 28 7" xfId="1740"/>
    <cellStyle name="Normal 28 8" xfId="1741"/>
    <cellStyle name="Normal 28 9" xfId="1742"/>
    <cellStyle name="Normal 29" xfId="1743"/>
    <cellStyle name="Normal 29 10" xfId="1744"/>
    <cellStyle name="Normal 29 2" xfId="1745"/>
    <cellStyle name="Normal 29 3" xfId="1746"/>
    <cellStyle name="Normal 29 4" xfId="1747"/>
    <cellStyle name="Normal 29 5" xfId="1748"/>
    <cellStyle name="Normal 29 6" xfId="1749"/>
    <cellStyle name="Normal 29 7" xfId="1750"/>
    <cellStyle name="Normal 29 8" xfId="1751"/>
    <cellStyle name="Normal 29 9" xfId="1752"/>
    <cellStyle name="Normal 3" xfId="1753"/>
    <cellStyle name="Normal 3 2" xfId="1754"/>
    <cellStyle name="Normal 3 2 2" xfId="1755"/>
    <cellStyle name="Normal 3 2 3" xfId="1756"/>
    <cellStyle name="Normal 3 3" xfId="3"/>
    <cellStyle name="Normal 3 4" xfId="1757"/>
    <cellStyle name="Normal 3 5" xfId="1758"/>
    <cellStyle name="Normal 30" xfId="1759"/>
    <cellStyle name="Normal 30 10" xfId="1760"/>
    <cellStyle name="Normal 30 2" xfId="1761"/>
    <cellStyle name="Normal 30 3" xfId="1762"/>
    <cellStyle name="Normal 30 4" xfId="1763"/>
    <cellStyle name="Normal 30 5" xfId="1764"/>
    <cellStyle name="Normal 30 6" xfId="1765"/>
    <cellStyle name="Normal 30 7" xfId="1766"/>
    <cellStyle name="Normal 30 8" xfId="1767"/>
    <cellStyle name="Normal 30 9" xfId="1768"/>
    <cellStyle name="Normal 31" xfId="1769"/>
    <cellStyle name="Normal 31 10" xfId="1770"/>
    <cellStyle name="Normal 31 2" xfId="1771"/>
    <cellStyle name="Normal 31 3" xfId="1772"/>
    <cellStyle name="Normal 31 4" xfId="1773"/>
    <cellStyle name="Normal 31 5" xfId="1774"/>
    <cellStyle name="Normal 31 6" xfId="1775"/>
    <cellStyle name="Normal 31 7" xfId="1776"/>
    <cellStyle name="Normal 31 8" xfId="1777"/>
    <cellStyle name="Normal 31 9" xfId="1778"/>
    <cellStyle name="Normal 32" xfId="1779"/>
    <cellStyle name="Normal 33" xfId="1780"/>
    <cellStyle name="Normal 33 10" xfId="1781"/>
    <cellStyle name="Normal 33 2" xfId="1782"/>
    <cellStyle name="Normal 33 3" xfId="1783"/>
    <cellStyle name="Normal 33 4" xfId="1784"/>
    <cellStyle name="Normal 33 5" xfId="1785"/>
    <cellStyle name="Normal 33 6" xfId="1786"/>
    <cellStyle name="Normal 33 7" xfId="1787"/>
    <cellStyle name="Normal 33 8" xfId="1788"/>
    <cellStyle name="Normal 33 9" xfId="1789"/>
    <cellStyle name="Normal 34" xfId="1790"/>
    <cellStyle name="Normal 34 10" xfId="1791"/>
    <cellStyle name="Normal 34 2" xfId="1792"/>
    <cellStyle name="Normal 34 3" xfId="1793"/>
    <cellStyle name="Normal 34 4" xfId="1794"/>
    <cellStyle name="Normal 34 5" xfId="1795"/>
    <cellStyle name="Normal 34 6" xfId="1796"/>
    <cellStyle name="Normal 34 7" xfId="1797"/>
    <cellStyle name="Normal 34 8" xfId="1798"/>
    <cellStyle name="Normal 34 9" xfId="1799"/>
    <cellStyle name="Normal 35" xfId="1800"/>
    <cellStyle name="Normal 35 10" xfId="1801"/>
    <cellStyle name="Normal 35 2" xfId="1802"/>
    <cellStyle name="Normal 35 3" xfId="1803"/>
    <cellStyle name="Normal 35 4" xfId="1804"/>
    <cellStyle name="Normal 35 5" xfId="1805"/>
    <cellStyle name="Normal 35 6" xfId="1806"/>
    <cellStyle name="Normal 35 7" xfId="1807"/>
    <cellStyle name="Normal 35 8" xfId="1808"/>
    <cellStyle name="Normal 35 9" xfId="1809"/>
    <cellStyle name="Normal 36" xfId="1810"/>
    <cellStyle name="Normal 36 10" xfId="1811"/>
    <cellStyle name="Normal 36 2" xfId="1812"/>
    <cellStyle name="Normal 36 3" xfId="1813"/>
    <cellStyle name="Normal 36 4" xfId="1814"/>
    <cellStyle name="Normal 36 5" xfId="1815"/>
    <cellStyle name="Normal 36 6" xfId="1816"/>
    <cellStyle name="Normal 36 7" xfId="1817"/>
    <cellStyle name="Normal 36 8" xfId="1818"/>
    <cellStyle name="Normal 36 9" xfId="1819"/>
    <cellStyle name="Normal 37" xfId="1820"/>
    <cellStyle name="Normal 37 10" xfId="1821"/>
    <cellStyle name="Normal 37 2" xfId="1822"/>
    <cellStyle name="Normal 37 3" xfId="1823"/>
    <cellStyle name="Normal 37 4" xfId="1824"/>
    <cellStyle name="Normal 37 5" xfId="1825"/>
    <cellStyle name="Normal 37 6" xfId="1826"/>
    <cellStyle name="Normal 37 7" xfId="1827"/>
    <cellStyle name="Normal 37 8" xfId="1828"/>
    <cellStyle name="Normal 37 9" xfId="1829"/>
    <cellStyle name="Normal 38" xfId="1830"/>
    <cellStyle name="Normal 38 10" xfId="1831"/>
    <cellStyle name="Normal 38 2" xfId="1832"/>
    <cellStyle name="Normal 38 3" xfId="1833"/>
    <cellStyle name="Normal 38 4" xfId="1834"/>
    <cellStyle name="Normal 38 5" xfId="1835"/>
    <cellStyle name="Normal 38 6" xfId="1836"/>
    <cellStyle name="Normal 38 7" xfId="1837"/>
    <cellStyle name="Normal 38 8" xfId="1838"/>
    <cellStyle name="Normal 38 9" xfId="1839"/>
    <cellStyle name="Normal 39" xfId="1840"/>
    <cellStyle name="Normal 39 10" xfId="1841"/>
    <cellStyle name="Normal 39 2" xfId="1842"/>
    <cellStyle name="Normal 39 3" xfId="1843"/>
    <cellStyle name="Normal 39 4" xfId="1844"/>
    <cellStyle name="Normal 39 5" xfId="1845"/>
    <cellStyle name="Normal 39 6" xfId="1846"/>
    <cellStyle name="Normal 39 7" xfId="1847"/>
    <cellStyle name="Normal 39 8" xfId="1848"/>
    <cellStyle name="Normal 39 9" xfId="1849"/>
    <cellStyle name="Normal 4" xfId="1850"/>
    <cellStyle name="Normal 4 10" xfId="1851"/>
    <cellStyle name="Normal 4 2" xfId="1852"/>
    <cellStyle name="Normal 4 2 2" xfId="1853"/>
    <cellStyle name="Normal 4 3" xfId="1854"/>
    <cellStyle name="Normal 4 4" xfId="1855"/>
    <cellStyle name="Normal 4 5" xfId="1856"/>
    <cellStyle name="Normal 4 6" xfId="1857"/>
    <cellStyle name="Normal 4 7" xfId="1858"/>
    <cellStyle name="Normal 4 8" xfId="1859"/>
    <cellStyle name="Normal 4 9" xfId="1860"/>
    <cellStyle name="Normal 40" xfId="1861"/>
    <cellStyle name="Normal 40 10" xfId="1862"/>
    <cellStyle name="Normal 40 2" xfId="1863"/>
    <cellStyle name="Normal 40 3" xfId="1864"/>
    <cellStyle name="Normal 40 4" xfId="1865"/>
    <cellStyle name="Normal 40 5" xfId="1866"/>
    <cellStyle name="Normal 40 6" xfId="1867"/>
    <cellStyle name="Normal 40 7" xfId="1868"/>
    <cellStyle name="Normal 40 8" xfId="1869"/>
    <cellStyle name="Normal 40 9" xfId="1870"/>
    <cellStyle name="Normal 41" xfId="1871"/>
    <cellStyle name="Normal 41 10" xfId="1872"/>
    <cellStyle name="Normal 41 2" xfId="1873"/>
    <cellStyle name="Normal 41 3" xfId="1874"/>
    <cellStyle name="Normal 41 4" xfId="1875"/>
    <cellStyle name="Normal 41 5" xfId="1876"/>
    <cellStyle name="Normal 41 6" xfId="1877"/>
    <cellStyle name="Normal 41 7" xfId="1878"/>
    <cellStyle name="Normal 41 8" xfId="1879"/>
    <cellStyle name="Normal 41 9" xfId="1880"/>
    <cellStyle name="Normal 42" xfId="1881"/>
    <cellStyle name="Normal 42 10" xfId="1882"/>
    <cellStyle name="Normal 42 2" xfId="1883"/>
    <cellStyle name="Normal 42 3" xfId="1884"/>
    <cellStyle name="Normal 42 4" xfId="1885"/>
    <cellStyle name="Normal 42 5" xfId="1886"/>
    <cellStyle name="Normal 42 6" xfId="1887"/>
    <cellStyle name="Normal 42 7" xfId="1888"/>
    <cellStyle name="Normal 42 8" xfId="1889"/>
    <cellStyle name="Normal 42 9" xfId="1890"/>
    <cellStyle name="Normal 43" xfId="1891"/>
    <cellStyle name="Normal 44" xfId="1892"/>
    <cellStyle name="Normal 44 10" xfId="1893"/>
    <cellStyle name="Normal 44 2" xfId="1894"/>
    <cellStyle name="Normal 44 3" xfId="1895"/>
    <cellStyle name="Normal 44 4" xfId="1896"/>
    <cellStyle name="Normal 44 5" xfId="1897"/>
    <cellStyle name="Normal 44 6" xfId="1898"/>
    <cellStyle name="Normal 44 7" xfId="1899"/>
    <cellStyle name="Normal 44 8" xfId="1900"/>
    <cellStyle name="Normal 44 9" xfId="1901"/>
    <cellStyle name="Normal 45" xfId="1902"/>
    <cellStyle name="Normal 45 10" xfId="1903"/>
    <cellStyle name="Normal 45 2" xfId="1904"/>
    <cellStyle name="Normal 45 3" xfId="1905"/>
    <cellStyle name="Normal 45 4" xfId="1906"/>
    <cellStyle name="Normal 45 5" xfId="1907"/>
    <cellStyle name="Normal 45 6" xfId="1908"/>
    <cellStyle name="Normal 45 7" xfId="1909"/>
    <cellStyle name="Normal 45 8" xfId="1910"/>
    <cellStyle name="Normal 45 9" xfId="1911"/>
    <cellStyle name="Normal 46" xfId="1912"/>
    <cellStyle name="Normal 46 10" xfId="1913"/>
    <cellStyle name="Normal 46 2" xfId="1914"/>
    <cellStyle name="Normal 46 3" xfId="1915"/>
    <cellStyle name="Normal 46 4" xfId="1916"/>
    <cellStyle name="Normal 46 5" xfId="1917"/>
    <cellStyle name="Normal 46 6" xfId="1918"/>
    <cellStyle name="Normal 46 7" xfId="1919"/>
    <cellStyle name="Normal 46 8" xfId="1920"/>
    <cellStyle name="Normal 46 9" xfId="1921"/>
    <cellStyle name="Normal 47" xfId="1922"/>
    <cellStyle name="Normal 47 10" xfId="1923"/>
    <cellStyle name="Normal 47 2" xfId="1924"/>
    <cellStyle name="Normal 47 3" xfId="1925"/>
    <cellStyle name="Normal 47 4" xfId="1926"/>
    <cellStyle name="Normal 47 5" xfId="1927"/>
    <cellStyle name="Normal 47 6" xfId="1928"/>
    <cellStyle name="Normal 47 7" xfId="1929"/>
    <cellStyle name="Normal 47 8" xfId="1930"/>
    <cellStyle name="Normal 47 9" xfId="1931"/>
    <cellStyle name="Normal 48" xfId="1932"/>
    <cellStyle name="Normal 48 10" xfId="1933"/>
    <cellStyle name="Normal 48 2" xfId="1934"/>
    <cellStyle name="Normal 48 3" xfId="1935"/>
    <cellStyle name="Normal 48 4" xfId="1936"/>
    <cellStyle name="Normal 48 5" xfId="1937"/>
    <cellStyle name="Normal 48 6" xfId="1938"/>
    <cellStyle name="Normal 48 7" xfId="1939"/>
    <cellStyle name="Normal 48 8" xfId="1940"/>
    <cellStyle name="Normal 48 9" xfId="1941"/>
    <cellStyle name="Normal 49" xfId="1942"/>
    <cellStyle name="Normal 49 10" xfId="1943"/>
    <cellStyle name="Normal 49 2" xfId="1944"/>
    <cellStyle name="Normal 49 3" xfId="1945"/>
    <cellStyle name="Normal 49 4" xfId="1946"/>
    <cellStyle name="Normal 49 5" xfId="1947"/>
    <cellStyle name="Normal 49 6" xfId="1948"/>
    <cellStyle name="Normal 49 7" xfId="1949"/>
    <cellStyle name="Normal 49 8" xfId="1950"/>
    <cellStyle name="Normal 49 9" xfId="1951"/>
    <cellStyle name="Normal 5" xfId="1952"/>
    <cellStyle name="Normal 5 10" xfId="1953"/>
    <cellStyle name="Normal 5 2" xfId="1954"/>
    <cellStyle name="Normal 5 3" xfId="1955"/>
    <cellStyle name="Normal 5 4" xfId="1956"/>
    <cellStyle name="Normal 5 5" xfId="1957"/>
    <cellStyle name="Normal 5 6" xfId="1958"/>
    <cellStyle name="Normal 5 7" xfId="1959"/>
    <cellStyle name="Normal 5 8" xfId="1960"/>
    <cellStyle name="Normal 5 9" xfId="1961"/>
    <cellStyle name="Normal 50" xfId="1962"/>
    <cellStyle name="Normal 50 10" xfId="1963"/>
    <cellStyle name="Normal 50 2" xfId="1964"/>
    <cellStyle name="Normal 50 3" xfId="1965"/>
    <cellStyle name="Normal 50 4" xfId="1966"/>
    <cellStyle name="Normal 50 5" xfId="1967"/>
    <cellStyle name="Normal 50 6" xfId="1968"/>
    <cellStyle name="Normal 50 7" xfId="1969"/>
    <cellStyle name="Normal 50 8" xfId="1970"/>
    <cellStyle name="Normal 50 9" xfId="1971"/>
    <cellStyle name="Normal 51" xfId="1972"/>
    <cellStyle name="Normal 51 10" xfId="1973"/>
    <cellStyle name="Normal 51 2" xfId="1974"/>
    <cellStyle name="Normal 51 3" xfId="1975"/>
    <cellStyle name="Normal 51 4" xfId="1976"/>
    <cellStyle name="Normal 51 5" xfId="1977"/>
    <cellStyle name="Normal 51 6" xfId="1978"/>
    <cellStyle name="Normal 51 7" xfId="1979"/>
    <cellStyle name="Normal 51 8" xfId="1980"/>
    <cellStyle name="Normal 51 9" xfId="1981"/>
    <cellStyle name="Normal 52" xfId="1982"/>
    <cellStyle name="Normal 52 10" xfId="1983"/>
    <cellStyle name="Normal 52 2" xfId="1984"/>
    <cellStyle name="Normal 52 3" xfId="1985"/>
    <cellStyle name="Normal 52 4" xfId="1986"/>
    <cellStyle name="Normal 52 5" xfId="1987"/>
    <cellStyle name="Normal 52 6" xfId="1988"/>
    <cellStyle name="Normal 52 7" xfId="1989"/>
    <cellStyle name="Normal 52 8" xfId="1990"/>
    <cellStyle name="Normal 52 9" xfId="1991"/>
    <cellStyle name="Normal 53" xfId="1992"/>
    <cellStyle name="Normal 53 10" xfId="1993"/>
    <cellStyle name="Normal 53 2" xfId="1994"/>
    <cellStyle name="Normal 53 3" xfId="1995"/>
    <cellStyle name="Normal 53 4" xfId="1996"/>
    <cellStyle name="Normal 53 5" xfId="1997"/>
    <cellStyle name="Normal 53 6" xfId="1998"/>
    <cellStyle name="Normal 53 7" xfId="1999"/>
    <cellStyle name="Normal 53 8" xfId="2000"/>
    <cellStyle name="Normal 53 9" xfId="2001"/>
    <cellStyle name="Normal 54" xfId="2002"/>
    <cellStyle name="Normal 54 10" xfId="2003"/>
    <cellStyle name="Normal 54 2" xfId="2004"/>
    <cellStyle name="Normal 54 3" xfId="2005"/>
    <cellStyle name="Normal 54 4" xfId="2006"/>
    <cellStyle name="Normal 54 5" xfId="2007"/>
    <cellStyle name="Normal 54 6" xfId="2008"/>
    <cellStyle name="Normal 54 7" xfId="2009"/>
    <cellStyle name="Normal 54 8" xfId="2010"/>
    <cellStyle name="Normal 54 9" xfId="2011"/>
    <cellStyle name="Normal 55" xfId="2012"/>
    <cellStyle name="Normal 55 10" xfId="2013"/>
    <cellStyle name="Normal 55 2" xfId="2014"/>
    <cellStyle name="Normal 55 3" xfId="2015"/>
    <cellStyle name="Normal 55 4" xfId="2016"/>
    <cellStyle name="Normal 55 5" xfId="2017"/>
    <cellStyle name="Normal 55 6" xfId="2018"/>
    <cellStyle name="Normal 55 7" xfId="2019"/>
    <cellStyle name="Normal 55 8" xfId="2020"/>
    <cellStyle name="Normal 55 9" xfId="2021"/>
    <cellStyle name="Normal 56" xfId="2022"/>
    <cellStyle name="Normal 56 10" xfId="2023"/>
    <cellStyle name="Normal 56 2" xfId="2024"/>
    <cellStyle name="Normal 56 3" xfId="2025"/>
    <cellStyle name="Normal 56 4" xfId="2026"/>
    <cellStyle name="Normal 56 5" xfId="2027"/>
    <cellStyle name="Normal 56 6" xfId="2028"/>
    <cellStyle name="Normal 56 7" xfId="2029"/>
    <cellStyle name="Normal 56 8" xfId="2030"/>
    <cellStyle name="Normal 56 9" xfId="2031"/>
    <cellStyle name="Normal 57" xfId="2032"/>
    <cellStyle name="Normal 57 10" xfId="2033"/>
    <cellStyle name="Normal 57 2" xfId="2034"/>
    <cellStyle name="Normal 57 3" xfId="2035"/>
    <cellStyle name="Normal 57 4" xfId="2036"/>
    <cellStyle name="Normal 57 5" xfId="2037"/>
    <cellStyle name="Normal 57 6" xfId="2038"/>
    <cellStyle name="Normal 57 7" xfId="2039"/>
    <cellStyle name="Normal 57 8" xfId="2040"/>
    <cellStyle name="Normal 57 9" xfId="2041"/>
    <cellStyle name="Normal 58" xfId="2042"/>
    <cellStyle name="Normal 58 10" xfId="2043"/>
    <cellStyle name="Normal 58 2" xfId="2044"/>
    <cellStyle name="Normal 58 3" xfId="2045"/>
    <cellStyle name="Normal 58 4" xfId="2046"/>
    <cellStyle name="Normal 58 5" xfId="2047"/>
    <cellStyle name="Normal 58 6" xfId="2048"/>
    <cellStyle name="Normal 58 7" xfId="2049"/>
    <cellStyle name="Normal 58 8" xfId="2050"/>
    <cellStyle name="Normal 58 9" xfId="2051"/>
    <cellStyle name="Normal 59" xfId="2052"/>
    <cellStyle name="Normal 59 10" xfId="2053"/>
    <cellStyle name="Normal 59 2" xfId="2054"/>
    <cellStyle name="Normal 59 3" xfId="2055"/>
    <cellStyle name="Normal 59 4" xfId="2056"/>
    <cellStyle name="Normal 59 5" xfId="2057"/>
    <cellStyle name="Normal 59 6" xfId="2058"/>
    <cellStyle name="Normal 59 7" xfId="2059"/>
    <cellStyle name="Normal 59 8" xfId="2060"/>
    <cellStyle name="Normal 59 9" xfId="2061"/>
    <cellStyle name="Normal 6" xfId="2062"/>
    <cellStyle name="Normal 6 10" xfId="2063"/>
    <cellStyle name="Normal 6 2" xfId="2064"/>
    <cellStyle name="Normal 6 3" xfId="2065"/>
    <cellStyle name="Normal 6 4" xfId="2066"/>
    <cellStyle name="Normal 6 5" xfId="2067"/>
    <cellStyle name="Normal 6 6" xfId="2068"/>
    <cellStyle name="Normal 6 7" xfId="2069"/>
    <cellStyle name="Normal 6 8" xfId="2070"/>
    <cellStyle name="Normal 6 9" xfId="2071"/>
    <cellStyle name="Normal 60" xfId="2072"/>
    <cellStyle name="Normal 60 10" xfId="2073"/>
    <cellStyle name="Normal 60 2" xfId="2074"/>
    <cellStyle name="Normal 60 3" xfId="2075"/>
    <cellStyle name="Normal 60 4" xfId="2076"/>
    <cellStyle name="Normal 60 5" xfId="2077"/>
    <cellStyle name="Normal 60 6" xfId="2078"/>
    <cellStyle name="Normal 60 7" xfId="2079"/>
    <cellStyle name="Normal 60 8" xfId="2080"/>
    <cellStyle name="Normal 60 9" xfId="2081"/>
    <cellStyle name="Normal 61" xfId="2082"/>
    <cellStyle name="Normal 61 10" xfId="2083"/>
    <cellStyle name="Normal 61 2" xfId="2084"/>
    <cellStyle name="Normal 61 3" xfId="2085"/>
    <cellStyle name="Normal 61 4" xfId="2086"/>
    <cellStyle name="Normal 61 5" xfId="2087"/>
    <cellStyle name="Normal 61 6" xfId="2088"/>
    <cellStyle name="Normal 61 7" xfId="2089"/>
    <cellStyle name="Normal 61 8" xfId="2090"/>
    <cellStyle name="Normal 61 9" xfId="2091"/>
    <cellStyle name="Normal 62" xfId="2092"/>
    <cellStyle name="Normal 62 10" xfId="2093"/>
    <cellStyle name="Normal 62 2" xfId="2094"/>
    <cellStyle name="Normal 62 3" xfId="2095"/>
    <cellStyle name="Normal 62 4" xfId="2096"/>
    <cellStyle name="Normal 62 5" xfId="2097"/>
    <cellStyle name="Normal 62 6" xfId="2098"/>
    <cellStyle name="Normal 62 7" xfId="2099"/>
    <cellStyle name="Normal 62 8" xfId="2100"/>
    <cellStyle name="Normal 62 9" xfId="2101"/>
    <cellStyle name="Normal 63" xfId="2102"/>
    <cellStyle name="Normal 63 10" xfId="2103"/>
    <cellStyle name="Normal 63 2" xfId="2104"/>
    <cellStyle name="Normal 63 3" xfId="2105"/>
    <cellStyle name="Normal 63 4" xfId="2106"/>
    <cellStyle name="Normal 63 5" xfId="2107"/>
    <cellStyle name="Normal 63 6" xfId="2108"/>
    <cellStyle name="Normal 63 7" xfId="2109"/>
    <cellStyle name="Normal 63 8" xfId="2110"/>
    <cellStyle name="Normal 63 9" xfId="2111"/>
    <cellStyle name="Normal 64" xfId="2112"/>
    <cellStyle name="Normal 64 10" xfId="2113"/>
    <cellStyle name="Normal 64 2" xfId="2114"/>
    <cellStyle name="Normal 64 3" xfId="2115"/>
    <cellStyle name="Normal 64 4" xfId="2116"/>
    <cellStyle name="Normal 64 5" xfId="2117"/>
    <cellStyle name="Normal 64 6" xfId="2118"/>
    <cellStyle name="Normal 64 7" xfId="2119"/>
    <cellStyle name="Normal 64 8" xfId="2120"/>
    <cellStyle name="Normal 64 9" xfId="2121"/>
    <cellStyle name="Normal 65" xfId="2122"/>
    <cellStyle name="Normal 65 10" xfId="2123"/>
    <cellStyle name="Normal 65 2" xfId="2124"/>
    <cellStyle name="Normal 65 3" xfId="2125"/>
    <cellStyle name="Normal 65 4" xfId="2126"/>
    <cellStyle name="Normal 65 5" xfId="2127"/>
    <cellStyle name="Normal 65 6" xfId="2128"/>
    <cellStyle name="Normal 65 7" xfId="2129"/>
    <cellStyle name="Normal 65 8" xfId="2130"/>
    <cellStyle name="Normal 65 9" xfId="2131"/>
    <cellStyle name="Normal 66" xfId="2132"/>
    <cellStyle name="Normal 66 10" xfId="2133"/>
    <cellStyle name="Normal 66 2" xfId="2134"/>
    <cellStyle name="Normal 66 3" xfId="2135"/>
    <cellStyle name="Normal 66 4" xfId="2136"/>
    <cellStyle name="Normal 66 5" xfId="2137"/>
    <cellStyle name="Normal 66 6" xfId="2138"/>
    <cellStyle name="Normal 66 7" xfId="2139"/>
    <cellStyle name="Normal 66 8" xfId="2140"/>
    <cellStyle name="Normal 66 9" xfId="2141"/>
    <cellStyle name="Normal 67" xfId="2142"/>
    <cellStyle name="Normal 67 10" xfId="2143"/>
    <cellStyle name="Normal 67 2" xfId="2144"/>
    <cellStyle name="Normal 67 3" xfId="2145"/>
    <cellStyle name="Normal 67 4" xfId="2146"/>
    <cellStyle name="Normal 67 5" xfId="2147"/>
    <cellStyle name="Normal 67 6" xfId="2148"/>
    <cellStyle name="Normal 67 7" xfId="2149"/>
    <cellStyle name="Normal 67 8" xfId="2150"/>
    <cellStyle name="Normal 67 9" xfId="2151"/>
    <cellStyle name="Normal 68" xfId="2152"/>
    <cellStyle name="Normal 69" xfId="2153"/>
    <cellStyle name="Normal 69 10" xfId="2154"/>
    <cellStyle name="Normal 69 2" xfId="2155"/>
    <cellStyle name="Normal 69 3" xfId="2156"/>
    <cellStyle name="Normal 69 4" xfId="2157"/>
    <cellStyle name="Normal 69 5" xfId="2158"/>
    <cellStyle name="Normal 69 6" xfId="2159"/>
    <cellStyle name="Normal 69 7" xfId="2160"/>
    <cellStyle name="Normal 69 8" xfId="2161"/>
    <cellStyle name="Normal 69 9" xfId="2162"/>
    <cellStyle name="Normal 7" xfId="2163"/>
    <cellStyle name="Normal 7 10" xfId="2164"/>
    <cellStyle name="Normal 7 2" xfId="2165"/>
    <cellStyle name="Normal 7 3" xfId="2166"/>
    <cellStyle name="Normal 7 4" xfId="2167"/>
    <cellStyle name="Normal 7 5" xfId="2168"/>
    <cellStyle name="Normal 7 6" xfId="2169"/>
    <cellStyle name="Normal 7 7" xfId="2170"/>
    <cellStyle name="Normal 7 8" xfId="2171"/>
    <cellStyle name="Normal 7 9" xfId="2172"/>
    <cellStyle name="Normal 70" xfId="2173"/>
    <cellStyle name="Normal 70 10" xfId="2174"/>
    <cellStyle name="Normal 70 2" xfId="2175"/>
    <cellStyle name="Normal 70 3" xfId="2176"/>
    <cellStyle name="Normal 70 4" xfId="2177"/>
    <cellStyle name="Normal 70 5" xfId="2178"/>
    <cellStyle name="Normal 70 6" xfId="2179"/>
    <cellStyle name="Normal 70 7" xfId="2180"/>
    <cellStyle name="Normal 70 8" xfId="2181"/>
    <cellStyle name="Normal 70 9" xfId="2182"/>
    <cellStyle name="Normal 71" xfId="2183"/>
    <cellStyle name="Normal 71 10" xfId="2184"/>
    <cellStyle name="Normal 71 2" xfId="2185"/>
    <cellStyle name="Normal 71 3" xfId="2186"/>
    <cellStyle name="Normal 71 4" xfId="2187"/>
    <cellStyle name="Normal 71 5" xfId="2188"/>
    <cellStyle name="Normal 71 6" xfId="2189"/>
    <cellStyle name="Normal 71 7" xfId="2190"/>
    <cellStyle name="Normal 71 8" xfId="2191"/>
    <cellStyle name="Normal 71 9" xfId="2192"/>
    <cellStyle name="Normal 72" xfId="2193"/>
    <cellStyle name="Normal 72 10" xfId="2194"/>
    <cellStyle name="Normal 72 2" xfId="2195"/>
    <cellStyle name="Normal 72 3" xfId="2196"/>
    <cellStyle name="Normal 72 4" xfId="2197"/>
    <cellStyle name="Normal 72 5" xfId="2198"/>
    <cellStyle name="Normal 72 6" xfId="2199"/>
    <cellStyle name="Normal 72 7" xfId="2200"/>
    <cellStyle name="Normal 72 8" xfId="2201"/>
    <cellStyle name="Normal 72 9" xfId="2202"/>
    <cellStyle name="Normal 73" xfId="2203"/>
    <cellStyle name="Normal 73 10" xfId="2204"/>
    <cellStyle name="Normal 73 2" xfId="2205"/>
    <cellStyle name="Normal 73 3" xfId="2206"/>
    <cellStyle name="Normal 73 4" xfId="2207"/>
    <cellStyle name="Normal 73 5" xfId="2208"/>
    <cellStyle name="Normal 73 6" xfId="2209"/>
    <cellStyle name="Normal 73 7" xfId="2210"/>
    <cellStyle name="Normal 73 8" xfId="2211"/>
    <cellStyle name="Normal 73 9" xfId="2212"/>
    <cellStyle name="Normal 74" xfId="2213"/>
    <cellStyle name="Normal 74 10" xfId="2214"/>
    <cellStyle name="Normal 74 2" xfId="2215"/>
    <cellStyle name="Normal 74 3" xfId="2216"/>
    <cellStyle name="Normal 74 4" xfId="2217"/>
    <cellStyle name="Normal 74 5" xfId="2218"/>
    <cellStyle name="Normal 74 6" xfId="2219"/>
    <cellStyle name="Normal 74 7" xfId="2220"/>
    <cellStyle name="Normal 74 8" xfId="2221"/>
    <cellStyle name="Normal 74 9" xfId="2222"/>
    <cellStyle name="Normal 75" xfId="2223"/>
    <cellStyle name="Normal 75 10" xfId="2224"/>
    <cellStyle name="Normal 75 2" xfId="2225"/>
    <cellStyle name="Normal 75 3" xfId="2226"/>
    <cellStyle name="Normal 75 4" xfId="2227"/>
    <cellStyle name="Normal 75 5" xfId="2228"/>
    <cellStyle name="Normal 75 6" xfId="2229"/>
    <cellStyle name="Normal 75 7" xfId="2230"/>
    <cellStyle name="Normal 75 8" xfId="2231"/>
    <cellStyle name="Normal 75 9" xfId="2232"/>
    <cellStyle name="Normal 76" xfId="2233"/>
    <cellStyle name="Normal 76 10" xfId="2234"/>
    <cellStyle name="Normal 76 2" xfId="2235"/>
    <cellStyle name="Normal 76 3" xfId="2236"/>
    <cellStyle name="Normal 76 4" xfId="2237"/>
    <cellStyle name="Normal 76 5" xfId="2238"/>
    <cellStyle name="Normal 76 6" xfId="2239"/>
    <cellStyle name="Normal 76 7" xfId="2240"/>
    <cellStyle name="Normal 76 8" xfId="2241"/>
    <cellStyle name="Normal 76 9" xfId="2242"/>
    <cellStyle name="Normal 77" xfId="2243"/>
    <cellStyle name="Normal 77 10" xfId="2244"/>
    <cellStyle name="Normal 77 2" xfId="2245"/>
    <cellStyle name="Normal 77 3" xfId="2246"/>
    <cellStyle name="Normal 77 4" xfId="2247"/>
    <cellStyle name="Normal 77 5" xfId="2248"/>
    <cellStyle name="Normal 77 6" xfId="2249"/>
    <cellStyle name="Normal 77 7" xfId="2250"/>
    <cellStyle name="Normal 77 8" xfId="2251"/>
    <cellStyle name="Normal 77 9" xfId="2252"/>
    <cellStyle name="Normal 78" xfId="2253"/>
    <cellStyle name="Normal 78 10" xfId="2254"/>
    <cellStyle name="Normal 78 2" xfId="2255"/>
    <cellStyle name="Normal 78 3" xfId="2256"/>
    <cellStyle name="Normal 78 4" xfId="2257"/>
    <cellStyle name="Normal 78 5" xfId="2258"/>
    <cellStyle name="Normal 78 6" xfId="2259"/>
    <cellStyle name="Normal 78 7" xfId="2260"/>
    <cellStyle name="Normal 78 8" xfId="2261"/>
    <cellStyle name="Normal 78 9" xfId="2262"/>
    <cellStyle name="Normal 79" xfId="2263"/>
    <cellStyle name="Normal 79 10" xfId="2264"/>
    <cellStyle name="Normal 79 2" xfId="2265"/>
    <cellStyle name="Normal 79 3" xfId="2266"/>
    <cellStyle name="Normal 79 4" xfId="2267"/>
    <cellStyle name="Normal 79 5" xfId="2268"/>
    <cellStyle name="Normal 79 6" xfId="2269"/>
    <cellStyle name="Normal 79 7" xfId="2270"/>
    <cellStyle name="Normal 79 8" xfId="2271"/>
    <cellStyle name="Normal 79 9" xfId="2272"/>
    <cellStyle name="Normal 8" xfId="2273"/>
    <cellStyle name="Normal 8 10" xfId="2274"/>
    <cellStyle name="Normal 8 2" xfId="2275"/>
    <cellStyle name="Normal 8 3" xfId="2276"/>
    <cellStyle name="Normal 8 4" xfId="2277"/>
    <cellStyle name="Normal 8 5" xfId="2278"/>
    <cellStyle name="Normal 8 6" xfId="2279"/>
    <cellStyle name="Normal 8 7" xfId="2280"/>
    <cellStyle name="Normal 8 8" xfId="2281"/>
    <cellStyle name="Normal 8 9" xfId="2282"/>
    <cellStyle name="Normal 80" xfId="2283"/>
    <cellStyle name="Normal 81" xfId="2284"/>
    <cellStyle name="Normal 81 10" xfId="2285"/>
    <cellStyle name="Normal 81 2" xfId="2286"/>
    <cellStyle name="Normal 81 3" xfId="2287"/>
    <cellStyle name="Normal 81 4" xfId="2288"/>
    <cellStyle name="Normal 81 5" xfId="2289"/>
    <cellStyle name="Normal 81 6" xfId="2290"/>
    <cellStyle name="Normal 81 7" xfId="2291"/>
    <cellStyle name="Normal 81 8" xfId="2292"/>
    <cellStyle name="Normal 81 9" xfId="2293"/>
    <cellStyle name="Normal 82" xfId="2294"/>
    <cellStyle name="Normal 82 10" xfId="2295"/>
    <cellStyle name="Normal 82 2" xfId="2296"/>
    <cellStyle name="Normal 82 3" xfId="2297"/>
    <cellStyle name="Normal 82 4" xfId="2298"/>
    <cellStyle name="Normal 82 5" xfId="2299"/>
    <cellStyle name="Normal 82 6" xfId="2300"/>
    <cellStyle name="Normal 82 7" xfId="2301"/>
    <cellStyle name="Normal 82 8" xfId="2302"/>
    <cellStyle name="Normal 82 9" xfId="2303"/>
    <cellStyle name="Normal 83" xfId="2304"/>
    <cellStyle name="Normal 83 10" xfId="2305"/>
    <cellStyle name="Normal 83 2" xfId="2306"/>
    <cellStyle name="Normal 83 3" xfId="2307"/>
    <cellStyle name="Normal 83 4" xfId="2308"/>
    <cellStyle name="Normal 83 5" xfId="2309"/>
    <cellStyle name="Normal 83 6" xfId="2310"/>
    <cellStyle name="Normal 83 7" xfId="2311"/>
    <cellStyle name="Normal 83 8" xfId="2312"/>
    <cellStyle name="Normal 83 9" xfId="2313"/>
    <cellStyle name="Normal 84" xfId="2314"/>
    <cellStyle name="Normal 84 10" xfId="2315"/>
    <cellStyle name="Normal 84 2" xfId="2316"/>
    <cellStyle name="Normal 84 3" xfId="2317"/>
    <cellStyle name="Normal 84 4" xfId="2318"/>
    <cellStyle name="Normal 84 5" xfId="2319"/>
    <cellStyle name="Normal 84 6" xfId="2320"/>
    <cellStyle name="Normal 84 7" xfId="2321"/>
    <cellStyle name="Normal 84 8" xfId="2322"/>
    <cellStyle name="Normal 84 9" xfId="2323"/>
    <cellStyle name="Normal 85" xfId="2324"/>
    <cellStyle name="Normal 85 10" xfId="2325"/>
    <cellStyle name="Normal 85 2" xfId="2326"/>
    <cellStyle name="Normal 85 3" xfId="2327"/>
    <cellStyle name="Normal 85 4" xfId="2328"/>
    <cellStyle name="Normal 85 5" xfId="2329"/>
    <cellStyle name="Normal 85 6" xfId="2330"/>
    <cellStyle name="Normal 85 7" xfId="2331"/>
    <cellStyle name="Normal 85 8" xfId="2332"/>
    <cellStyle name="Normal 85 9" xfId="2333"/>
    <cellStyle name="Normal 86" xfId="2334"/>
    <cellStyle name="Normal 86 10" xfId="2335"/>
    <cellStyle name="Normal 86 2" xfId="2336"/>
    <cellStyle name="Normal 86 3" xfId="2337"/>
    <cellStyle name="Normal 86 4" xfId="2338"/>
    <cellStyle name="Normal 86 5" xfId="2339"/>
    <cellStyle name="Normal 86 6" xfId="2340"/>
    <cellStyle name="Normal 86 7" xfId="2341"/>
    <cellStyle name="Normal 86 8" xfId="2342"/>
    <cellStyle name="Normal 86 9" xfId="2343"/>
    <cellStyle name="Normal 87" xfId="2344"/>
    <cellStyle name="Normal 87 10" xfId="2345"/>
    <cellStyle name="Normal 87 2" xfId="2346"/>
    <cellStyle name="Normal 87 3" xfId="2347"/>
    <cellStyle name="Normal 87 4" xfId="2348"/>
    <cellStyle name="Normal 87 5" xfId="2349"/>
    <cellStyle name="Normal 87 6" xfId="2350"/>
    <cellStyle name="Normal 87 7" xfId="2351"/>
    <cellStyle name="Normal 87 8" xfId="2352"/>
    <cellStyle name="Normal 87 9" xfId="2353"/>
    <cellStyle name="Normal 88" xfId="2354"/>
    <cellStyle name="Normal 88 10" xfId="2355"/>
    <cellStyle name="Normal 88 2" xfId="2356"/>
    <cellStyle name="Normal 88 3" xfId="2357"/>
    <cellStyle name="Normal 88 4" xfId="2358"/>
    <cellStyle name="Normal 88 5" xfId="2359"/>
    <cellStyle name="Normal 88 6" xfId="2360"/>
    <cellStyle name="Normal 88 7" xfId="2361"/>
    <cellStyle name="Normal 88 8" xfId="2362"/>
    <cellStyle name="Normal 88 9" xfId="2363"/>
    <cellStyle name="Normal 89" xfId="2364"/>
    <cellStyle name="Normal 89 10" xfId="2365"/>
    <cellStyle name="Normal 89 2" xfId="2366"/>
    <cellStyle name="Normal 89 3" xfId="2367"/>
    <cellStyle name="Normal 89 4" xfId="2368"/>
    <cellStyle name="Normal 89 5" xfId="2369"/>
    <cellStyle name="Normal 89 6" xfId="2370"/>
    <cellStyle name="Normal 89 7" xfId="2371"/>
    <cellStyle name="Normal 89 8" xfId="2372"/>
    <cellStyle name="Normal 89 9" xfId="2373"/>
    <cellStyle name="Normal 9" xfId="2374"/>
    <cellStyle name="Normal 9 10" xfId="2375"/>
    <cellStyle name="Normal 9 2" xfId="2376"/>
    <cellStyle name="Normal 9 3" xfId="2377"/>
    <cellStyle name="Normal 9 4" xfId="2378"/>
    <cellStyle name="Normal 9 5" xfId="2379"/>
    <cellStyle name="Normal 9 6" xfId="2380"/>
    <cellStyle name="Normal 9 7" xfId="2381"/>
    <cellStyle name="Normal 9 8" xfId="2382"/>
    <cellStyle name="Normal 9 9" xfId="2383"/>
    <cellStyle name="Normal 90" xfId="2384"/>
    <cellStyle name="Normal 90 10" xfId="2385"/>
    <cellStyle name="Normal 90 2" xfId="2386"/>
    <cellStyle name="Normal 90 3" xfId="2387"/>
    <cellStyle name="Normal 90 4" xfId="2388"/>
    <cellStyle name="Normal 90 5" xfId="2389"/>
    <cellStyle name="Normal 90 6" xfId="2390"/>
    <cellStyle name="Normal 90 7" xfId="2391"/>
    <cellStyle name="Normal 90 8" xfId="2392"/>
    <cellStyle name="Normal 90 9" xfId="2393"/>
    <cellStyle name="Normal 91" xfId="2394"/>
    <cellStyle name="Normal 91 10" xfId="2395"/>
    <cellStyle name="Normal 91 2" xfId="2396"/>
    <cellStyle name="Normal 91 3" xfId="2397"/>
    <cellStyle name="Normal 91 4" xfId="2398"/>
    <cellStyle name="Normal 91 5" xfId="2399"/>
    <cellStyle name="Normal 91 6" xfId="2400"/>
    <cellStyle name="Normal 91 7" xfId="2401"/>
    <cellStyle name="Normal 91 8" xfId="2402"/>
    <cellStyle name="Normal 91 9" xfId="2403"/>
    <cellStyle name="Normal 92" xfId="2404"/>
    <cellStyle name="Normal 92 10" xfId="2405"/>
    <cellStyle name="Normal 92 2" xfId="2406"/>
    <cellStyle name="Normal 92 3" xfId="2407"/>
    <cellStyle name="Normal 92 4" xfId="2408"/>
    <cellStyle name="Normal 92 5" xfId="2409"/>
    <cellStyle name="Normal 92 6" xfId="2410"/>
    <cellStyle name="Normal 92 7" xfId="2411"/>
    <cellStyle name="Normal 92 8" xfId="2412"/>
    <cellStyle name="Normal 92 9" xfId="2413"/>
    <cellStyle name="Normal 93" xfId="2414"/>
    <cellStyle name="Normal 93 10" xfId="2415"/>
    <cellStyle name="Normal 93 2" xfId="2416"/>
    <cellStyle name="Normal 93 3" xfId="2417"/>
    <cellStyle name="Normal 93 4" xfId="2418"/>
    <cellStyle name="Normal 93 5" xfId="2419"/>
    <cellStyle name="Normal 93 6" xfId="2420"/>
    <cellStyle name="Normal 93 7" xfId="2421"/>
    <cellStyle name="Normal 93 8" xfId="2422"/>
    <cellStyle name="Normal 93 9" xfId="2423"/>
    <cellStyle name="Normal 94" xfId="2424"/>
    <cellStyle name="Normal 94 2" xfId="2425"/>
    <cellStyle name="Normal 95" xfId="2426"/>
    <cellStyle name="Normal 95 10" xfId="2427"/>
    <cellStyle name="Normal 95 2" xfId="2428"/>
    <cellStyle name="Normal 95 3" xfId="2429"/>
    <cellStyle name="Normal 95 4" xfId="2430"/>
    <cellStyle name="Normal 95 5" xfId="2431"/>
    <cellStyle name="Normal 95 6" xfId="2432"/>
    <cellStyle name="Normal 95 7" xfId="2433"/>
    <cellStyle name="Normal 95 8" xfId="2434"/>
    <cellStyle name="Normal 95 9" xfId="2435"/>
    <cellStyle name="Normal 96" xfId="2436"/>
    <cellStyle name="Normal 96 10" xfId="2437"/>
    <cellStyle name="Normal 96 2" xfId="2438"/>
    <cellStyle name="Normal 96 3" xfId="2439"/>
    <cellStyle name="Normal 96 4" xfId="2440"/>
    <cellStyle name="Normal 96 5" xfId="2441"/>
    <cellStyle name="Normal 96 6" xfId="2442"/>
    <cellStyle name="Normal 96 7" xfId="2443"/>
    <cellStyle name="Normal 96 8" xfId="2444"/>
    <cellStyle name="Normal 96 9" xfId="2445"/>
    <cellStyle name="Normal 97" xfId="2446"/>
    <cellStyle name="Normal 97 10" xfId="2447"/>
    <cellStyle name="Normal 97 2" xfId="2448"/>
    <cellStyle name="Normal 97 3" xfId="2449"/>
    <cellStyle name="Normal 97 4" xfId="2450"/>
    <cellStyle name="Normal 97 5" xfId="2451"/>
    <cellStyle name="Normal 97 6" xfId="2452"/>
    <cellStyle name="Normal 97 7" xfId="2453"/>
    <cellStyle name="Normal 97 8" xfId="2454"/>
    <cellStyle name="Normal 97 9" xfId="2455"/>
    <cellStyle name="Normal 98" xfId="2456"/>
    <cellStyle name="Normal 98 10" xfId="2457"/>
    <cellStyle name="Normal 98 2" xfId="2458"/>
    <cellStyle name="Normal 98 3" xfId="2459"/>
    <cellStyle name="Normal 98 4" xfId="2460"/>
    <cellStyle name="Normal 98 5" xfId="2461"/>
    <cellStyle name="Normal 98 6" xfId="2462"/>
    <cellStyle name="Normal 98 7" xfId="2463"/>
    <cellStyle name="Normal 98 8" xfId="2464"/>
    <cellStyle name="Normal 98 9" xfId="2465"/>
    <cellStyle name="Normal 99" xfId="2466"/>
    <cellStyle name="Normal 99 10" xfId="2467"/>
    <cellStyle name="Normal 99 2" xfId="2468"/>
    <cellStyle name="Normal 99 3" xfId="2469"/>
    <cellStyle name="Normal 99 4" xfId="2470"/>
    <cellStyle name="Normal 99 5" xfId="2471"/>
    <cellStyle name="Normal 99 6" xfId="2472"/>
    <cellStyle name="Normal 99 7" xfId="2473"/>
    <cellStyle name="Normal 99 8" xfId="2474"/>
    <cellStyle name="Normal 99 9" xfId="2475"/>
    <cellStyle name="Normal dotted under" xfId="2476"/>
    <cellStyle name="Normal Input" xfId="2477"/>
    <cellStyle name="Normal_evo_schedule 2 2" xfId="2"/>
    <cellStyle name="Normal0" xfId="2478"/>
    <cellStyle name="Normal1" xfId="2479"/>
    <cellStyle name="Normal2" xfId="2480"/>
    <cellStyle name="NormalCurrency" xfId="2481"/>
    <cellStyle name="NormalCurrency1Dec." xfId="2482"/>
    <cellStyle name="NormalCurrency2Dec." xfId="2483"/>
    <cellStyle name="Normale_07_2000" xfId="2484"/>
    <cellStyle name="NormalGB" xfId="2485"/>
    <cellStyle name="NormalHelv" xfId="2486"/>
    <cellStyle name="NormalMultiple" xfId="2487"/>
    <cellStyle name="NormalX" xfId="2488"/>
    <cellStyle name="normбlnм_laroux" xfId="2489"/>
    <cellStyle name="Norm鎘l_Reporting Status_1" xfId="2490"/>
    <cellStyle name="Note 10" xfId="2491"/>
    <cellStyle name="Note 10 10" xfId="2492"/>
    <cellStyle name="Note 10 2" xfId="2493"/>
    <cellStyle name="Note 10 3" xfId="2494"/>
    <cellStyle name="Note 10 4" xfId="2495"/>
    <cellStyle name="Note 10 5" xfId="2496"/>
    <cellStyle name="Note 10 6" xfId="2497"/>
    <cellStyle name="Note 10 7" xfId="2498"/>
    <cellStyle name="Note 10 8" xfId="2499"/>
    <cellStyle name="Note 10 9" xfId="2500"/>
    <cellStyle name="Note 100" xfId="2501"/>
    <cellStyle name="Note 100 10" xfId="2502"/>
    <cellStyle name="Note 100 2" xfId="2503"/>
    <cellStyle name="Note 100 3" xfId="2504"/>
    <cellStyle name="Note 100 4" xfId="2505"/>
    <cellStyle name="Note 100 5" xfId="2506"/>
    <cellStyle name="Note 100 6" xfId="2507"/>
    <cellStyle name="Note 100 7" xfId="2508"/>
    <cellStyle name="Note 100 8" xfId="2509"/>
    <cellStyle name="Note 100 9" xfId="2510"/>
    <cellStyle name="Note 101" xfId="2511"/>
    <cellStyle name="Note 101 10" xfId="2512"/>
    <cellStyle name="Note 101 2" xfId="2513"/>
    <cellStyle name="Note 101 3" xfId="2514"/>
    <cellStyle name="Note 101 4" xfId="2515"/>
    <cellStyle name="Note 101 5" xfId="2516"/>
    <cellStyle name="Note 101 6" xfId="2517"/>
    <cellStyle name="Note 101 7" xfId="2518"/>
    <cellStyle name="Note 101 8" xfId="2519"/>
    <cellStyle name="Note 101 9" xfId="2520"/>
    <cellStyle name="Note 102" xfId="2521"/>
    <cellStyle name="Note 102 10" xfId="2522"/>
    <cellStyle name="Note 102 2" xfId="2523"/>
    <cellStyle name="Note 102 3" xfId="2524"/>
    <cellStyle name="Note 102 4" xfId="2525"/>
    <cellStyle name="Note 102 5" xfId="2526"/>
    <cellStyle name="Note 102 6" xfId="2527"/>
    <cellStyle name="Note 102 7" xfId="2528"/>
    <cellStyle name="Note 102 8" xfId="2529"/>
    <cellStyle name="Note 102 9" xfId="2530"/>
    <cellStyle name="Note 103" xfId="2531"/>
    <cellStyle name="Note 103 10" xfId="2532"/>
    <cellStyle name="Note 103 2" xfId="2533"/>
    <cellStyle name="Note 103 3" xfId="2534"/>
    <cellStyle name="Note 103 4" xfId="2535"/>
    <cellStyle name="Note 103 5" xfId="2536"/>
    <cellStyle name="Note 103 6" xfId="2537"/>
    <cellStyle name="Note 103 7" xfId="2538"/>
    <cellStyle name="Note 103 8" xfId="2539"/>
    <cellStyle name="Note 103 9" xfId="2540"/>
    <cellStyle name="Note 104" xfId="2541"/>
    <cellStyle name="Note 104 10" xfId="2542"/>
    <cellStyle name="Note 104 2" xfId="2543"/>
    <cellStyle name="Note 104 3" xfId="2544"/>
    <cellStyle name="Note 104 4" xfId="2545"/>
    <cellStyle name="Note 104 5" xfId="2546"/>
    <cellStyle name="Note 104 6" xfId="2547"/>
    <cellStyle name="Note 104 7" xfId="2548"/>
    <cellStyle name="Note 104 8" xfId="2549"/>
    <cellStyle name="Note 104 9" xfId="2550"/>
    <cellStyle name="Note 105" xfId="2551"/>
    <cellStyle name="Note 105 10" xfId="2552"/>
    <cellStyle name="Note 105 2" xfId="2553"/>
    <cellStyle name="Note 105 3" xfId="2554"/>
    <cellStyle name="Note 105 4" xfId="2555"/>
    <cellStyle name="Note 105 5" xfId="2556"/>
    <cellStyle name="Note 105 6" xfId="2557"/>
    <cellStyle name="Note 105 7" xfId="2558"/>
    <cellStyle name="Note 105 8" xfId="2559"/>
    <cellStyle name="Note 105 9" xfId="2560"/>
    <cellStyle name="Note 106" xfId="2561"/>
    <cellStyle name="Note 106 10" xfId="2562"/>
    <cellStyle name="Note 106 2" xfId="2563"/>
    <cellStyle name="Note 106 3" xfId="2564"/>
    <cellStyle name="Note 106 4" xfId="2565"/>
    <cellStyle name="Note 106 5" xfId="2566"/>
    <cellStyle name="Note 106 6" xfId="2567"/>
    <cellStyle name="Note 106 7" xfId="2568"/>
    <cellStyle name="Note 106 8" xfId="2569"/>
    <cellStyle name="Note 106 9" xfId="2570"/>
    <cellStyle name="Note 107" xfId="2571"/>
    <cellStyle name="Note 107 10" xfId="2572"/>
    <cellStyle name="Note 107 2" xfId="2573"/>
    <cellStyle name="Note 107 3" xfId="2574"/>
    <cellStyle name="Note 107 4" xfId="2575"/>
    <cellStyle name="Note 107 5" xfId="2576"/>
    <cellStyle name="Note 107 6" xfId="2577"/>
    <cellStyle name="Note 107 7" xfId="2578"/>
    <cellStyle name="Note 107 8" xfId="2579"/>
    <cellStyle name="Note 107 9" xfId="2580"/>
    <cellStyle name="Note 108" xfId="2581"/>
    <cellStyle name="Note 108 10" xfId="2582"/>
    <cellStyle name="Note 108 2" xfId="2583"/>
    <cellStyle name="Note 108 3" xfId="2584"/>
    <cellStyle name="Note 108 4" xfId="2585"/>
    <cellStyle name="Note 108 5" xfId="2586"/>
    <cellStyle name="Note 108 6" xfId="2587"/>
    <cellStyle name="Note 108 7" xfId="2588"/>
    <cellStyle name="Note 108 8" xfId="2589"/>
    <cellStyle name="Note 108 9" xfId="2590"/>
    <cellStyle name="Note 109" xfId="2591"/>
    <cellStyle name="Note 109 10" xfId="2592"/>
    <cellStyle name="Note 109 2" xfId="2593"/>
    <cellStyle name="Note 109 3" xfId="2594"/>
    <cellStyle name="Note 109 4" xfId="2595"/>
    <cellStyle name="Note 109 5" xfId="2596"/>
    <cellStyle name="Note 109 6" xfId="2597"/>
    <cellStyle name="Note 109 7" xfId="2598"/>
    <cellStyle name="Note 109 8" xfId="2599"/>
    <cellStyle name="Note 109 9" xfId="2600"/>
    <cellStyle name="Note 11" xfId="2601"/>
    <cellStyle name="Note 11 10" xfId="2602"/>
    <cellStyle name="Note 11 2" xfId="2603"/>
    <cellStyle name="Note 11 3" xfId="2604"/>
    <cellStyle name="Note 11 4" xfId="2605"/>
    <cellStyle name="Note 11 5" xfId="2606"/>
    <cellStyle name="Note 11 6" xfId="2607"/>
    <cellStyle name="Note 11 7" xfId="2608"/>
    <cellStyle name="Note 11 8" xfId="2609"/>
    <cellStyle name="Note 11 9" xfId="2610"/>
    <cellStyle name="Note 110" xfId="2611"/>
    <cellStyle name="Note 110 10" xfId="2612"/>
    <cellStyle name="Note 110 2" xfId="2613"/>
    <cellStyle name="Note 110 3" xfId="2614"/>
    <cellStyle name="Note 110 4" xfId="2615"/>
    <cellStyle name="Note 110 5" xfId="2616"/>
    <cellStyle name="Note 110 6" xfId="2617"/>
    <cellStyle name="Note 110 7" xfId="2618"/>
    <cellStyle name="Note 110 8" xfId="2619"/>
    <cellStyle name="Note 110 9" xfId="2620"/>
    <cellStyle name="Note 111" xfId="2621"/>
    <cellStyle name="Note 111 10" xfId="2622"/>
    <cellStyle name="Note 111 2" xfId="2623"/>
    <cellStyle name="Note 111 3" xfId="2624"/>
    <cellStyle name="Note 111 4" xfId="2625"/>
    <cellStyle name="Note 111 5" xfId="2626"/>
    <cellStyle name="Note 111 6" xfId="2627"/>
    <cellStyle name="Note 111 7" xfId="2628"/>
    <cellStyle name="Note 111 8" xfId="2629"/>
    <cellStyle name="Note 111 9" xfId="2630"/>
    <cellStyle name="Note 112" xfId="2631"/>
    <cellStyle name="Note 112 10" xfId="2632"/>
    <cellStyle name="Note 112 2" xfId="2633"/>
    <cellStyle name="Note 112 3" xfId="2634"/>
    <cellStyle name="Note 112 4" xfId="2635"/>
    <cellStyle name="Note 112 5" xfId="2636"/>
    <cellStyle name="Note 112 6" xfId="2637"/>
    <cellStyle name="Note 112 7" xfId="2638"/>
    <cellStyle name="Note 112 8" xfId="2639"/>
    <cellStyle name="Note 112 9" xfId="2640"/>
    <cellStyle name="Note 113" xfId="2641"/>
    <cellStyle name="Note 113 10" xfId="2642"/>
    <cellStyle name="Note 113 2" xfId="2643"/>
    <cellStyle name="Note 113 3" xfId="2644"/>
    <cellStyle name="Note 113 4" xfId="2645"/>
    <cellStyle name="Note 113 5" xfId="2646"/>
    <cellStyle name="Note 113 6" xfId="2647"/>
    <cellStyle name="Note 113 7" xfId="2648"/>
    <cellStyle name="Note 113 8" xfId="2649"/>
    <cellStyle name="Note 113 9" xfId="2650"/>
    <cellStyle name="Note 114" xfId="2651"/>
    <cellStyle name="Note 114 10" xfId="2652"/>
    <cellStyle name="Note 114 2" xfId="2653"/>
    <cellStyle name="Note 114 3" xfId="2654"/>
    <cellStyle name="Note 114 4" xfId="2655"/>
    <cellStyle name="Note 114 5" xfId="2656"/>
    <cellStyle name="Note 114 6" xfId="2657"/>
    <cellStyle name="Note 114 7" xfId="2658"/>
    <cellStyle name="Note 114 8" xfId="2659"/>
    <cellStyle name="Note 114 9" xfId="2660"/>
    <cellStyle name="Note 115" xfId="2661"/>
    <cellStyle name="Note 115 10" xfId="2662"/>
    <cellStyle name="Note 115 2" xfId="2663"/>
    <cellStyle name="Note 115 3" xfId="2664"/>
    <cellStyle name="Note 115 4" xfId="2665"/>
    <cellStyle name="Note 115 5" xfId="2666"/>
    <cellStyle name="Note 115 6" xfId="2667"/>
    <cellStyle name="Note 115 7" xfId="2668"/>
    <cellStyle name="Note 115 8" xfId="2669"/>
    <cellStyle name="Note 115 9" xfId="2670"/>
    <cellStyle name="Note 116" xfId="2671"/>
    <cellStyle name="Note 116 10" xfId="2672"/>
    <cellStyle name="Note 116 2" xfId="2673"/>
    <cellStyle name="Note 116 3" xfId="2674"/>
    <cellStyle name="Note 116 4" xfId="2675"/>
    <cellStyle name="Note 116 5" xfId="2676"/>
    <cellStyle name="Note 116 6" xfId="2677"/>
    <cellStyle name="Note 116 7" xfId="2678"/>
    <cellStyle name="Note 116 8" xfId="2679"/>
    <cellStyle name="Note 116 9" xfId="2680"/>
    <cellStyle name="Note 117" xfId="2681"/>
    <cellStyle name="Note 117 10" xfId="2682"/>
    <cellStyle name="Note 117 2" xfId="2683"/>
    <cellStyle name="Note 117 3" xfId="2684"/>
    <cellStyle name="Note 117 4" xfId="2685"/>
    <cellStyle name="Note 117 5" xfId="2686"/>
    <cellStyle name="Note 117 6" xfId="2687"/>
    <cellStyle name="Note 117 7" xfId="2688"/>
    <cellStyle name="Note 117 8" xfId="2689"/>
    <cellStyle name="Note 117 9" xfId="2690"/>
    <cellStyle name="Note 118" xfId="2691"/>
    <cellStyle name="Note 118 10" xfId="2692"/>
    <cellStyle name="Note 118 2" xfId="2693"/>
    <cellStyle name="Note 118 3" xfId="2694"/>
    <cellStyle name="Note 118 4" xfId="2695"/>
    <cellStyle name="Note 118 5" xfId="2696"/>
    <cellStyle name="Note 118 6" xfId="2697"/>
    <cellStyle name="Note 118 7" xfId="2698"/>
    <cellStyle name="Note 118 8" xfId="2699"/>
    <cellStyle name="Note 118 9" xfId="2700"/>
    <cellStyle name="Note 119" xfId="2701"/>
    <cellStyle name="Note 119 10" xfId="2702"/>
    <cellStyle name="Note 119 2" xfId="2703"/>
    <cellStyle name="Note 119 3" xfId="2704"/>
    <cellStyle name="Note 119 4" xfId="2705"/>
    <cellStyle name="Note 119 5" xfId="2706"/>
    <cellStyle name="Note 119 6" xfId="2707"/>
    <cellStyle name="Note 119 7" xfId="2708"/>
    <cellStyle name="Note 119 8" xfId="2709"/>
    <cellStyle name="Note 119 9" xfId="2710"/>
    <cellStyle name="Note 12" xfId="2711"/>
    <cellStyle name="Note 12 10" xfId="2712"/>
    <cellStyle name="Note 12 2" xfId="2713"/>
    <cellStyle name="Note 12 3" xfId="2714"/>
    <cellStyle name="Note 12 4" xfId="2715"/>
    <cellStyle name="Note 12 5" xfId="2716"/>
    <cellStyle name="Note 12 6" xfId="2717"/>
    <cellStyle name="Note 12 7" xfId="2718"/>
    <cellStyle name="Note 12 8" xfId="2719"/>
    <cellStyle name="Note 12 9" xfId="2720"/>
    <cellStyle name="Note 120" xfId="2721"/>
    <cellStyle name="Note 120 10" xfId="2722"/>
    <cellStyle name="Note 120 2" xfId="2723"/>
    <cellStyle name="Note 120 3" xfId="2724"/>
    <cellStyle name="Note 120 4" xfId="2725"/>
    <cellStyle name="Note 120 5" xfId="2726"/>
    <cellStyle name="Note 120 6" xfId="2727"/>
    <cellStyle name="Note 120 7" xfId="2728"/>
    <cellStyle name="Note 120 8" xfId="2729"/>
    <cellStyle name="Note 120 9" xfId="2730"/>
    <cellStyle name="Note 121" xfId="2731"/>
    <cellStyle name="Note 121 10" xfId="2732"/>
    <cellStyle name="Note 121 2" xfId="2733"/>
    <cellStyle name="Note 121 3" xfId="2734"/>
    <cellStyle name="Note 121 4" xfId="2735"/>
    <cellStyle name="Note 121 5" xfId="2736"/>
    <cellStyle name="Note 121 6" xfId="2737"/>
    <cellStyle name="Note 121 7" xfId="2738"/>
    <cellStyle name="Note 121 8" xfId="2739"/>
    <cellStyle name="Note 121 9" xfId="2740"/>
    <cellStyle name="Note 122" xfId="2741"/>
    <cellStyle name="Note 122 10" xfId="2742"/>
    <cellStyle name="Note 122 2" xfId="2743"/>
    <cellStyle name="Note 122 3" xfId="2744"/>
    <cellStyle name="Note 122 4" xfId="2745"/>
    <cellStyle name="Note 122 5" xfId="2746"/>
    <cellStyle name="Note 122 6" xfId="2747"/>
    <cellStyle name="Note 122 7" xfId="2748"/>
    <cellStyle name="Note 122 8" xfId="2749"/>
    <cellStyle name="Note 122 9" xfId="2750"/>
    <cellStyle name="Note 123" xfId="2751"/>
    <cellStyle name="Note 123 10" xfId="2752"/>
    <cellStyle name="Note 123 2" xfId="2753"/>
    <cellStyle name="Note 123 3" xfId="2754"/>
    <cellStyle name="Note 123 4" xfId="2755"/>
    <cellStyle name="Note 123 5" xfId="2756"/>
    <cellStyle name="Note 123 6" xfId="2757"/>
    <cellStyle name="Note 123 7" xfId="2758"/>
    <cellStyle name="Note 123 8" xfId="2759"/>
    <cellStyle name="Note 123 9" xfId="2760"/>
    <cellStyle name="Note 124" xfId="2761"/>
    <cellStyle name="Note 124 10" xfId="2762"/>
    <cellStyle name="Note 124 2" xfId="2763"/>
    <cellStyle name="Note 124 3" xfId="2764"/>
    <cellStyle name="Note 124 4" xfId="2765"/>
    <cellStyle name="Note 124 5" xfId="2766"/>
    <cellStyle name="Note 124 6" xfId="2767"/>
    <cellStyle name="Note 124 7" xfId="2768"/>
    <cellStyle name="Note 124 8" xfId="2769"/>
    <cellStyle name="Note 124 9" xfId="2770"/>
    <cellStyle name="Note 125" xfId="2771"/>
    <cellStyle name="Note 125 10" xfId="2772"/>
    <cellStyle name="Note 125 2" xfId="2773"/>
    <cellStyle name="Note 125 3" xfId="2774"/>
    <cellStyle name="Note 125 4" xfId="2775"/>
    <cellStyle name="Note 125 5" xfId="2776"/>
    <cellStyle name="Note 125 6" xfId="2777"/>
    <cellStyle name="Note 125 7" xfId="2778"/>
    <cellStyle name="Note 125 8" xfId="2779"/>
    <cellStyle name="Note 125 9" xfId="2780"/>
    <cellStyle name="Note 126" xfId="2781"/>
    <cellStyle name="Note 126 10" xfId="2782"/>
    <cellStyle name="Note 126 2" xfId="2783"/>
    <cellStyle name="Note 126 3" xfId="2784"/>
    <cellStyle name="Note 126 4" xfId="2785"/>
    <cellStyle name="Note 126 5" xfId="2786"/>
    <cellStyle name="Note 126 6" xfId="2787"/>
    <cellStyle name="Note 126 7" xfId="2788"/>
    <cellStyle name="Note 126 8" xfId="2789"/>
    <cellStyle name="Note 126 9" xfId="2790"/>
    <cellStyle name="Note 127" xfId="2791"/>
    <cellStyle name="Note 127 10" xfId="2792"/>
    <cellStyle name="Note 127 2" xfId="2793"/>
    <cellStyle name="Note 127 3" xfId="2794"/>
    <cellStyle name="Note 127 4" xfId="2795"/>
    <cellStyle name="Note 127 5" xfId="2796"/>
    <cellStyle name="Note 127 6" xfId="2797"/>
    <cellStyle name="Note 127 7" xfId="2798"/>
    <cellStyle name="Note 127 8" xfId="2799"/>
    <cellStyle name="Note 127 9" xfId="2800"/>
    <cellStyle name="Note 128" xfId="2801"/>
    <cellStyle name="Note 128 10" xfId="2802"/>
    <cellStyle name="Note 128 2" xfId="2803"/>
    <cellStyle name="Note 128 3" xfId="2804"/>
    <cellStyle name="Note 128 4" xfId="2805"/>
    <cellStyle name="Note 128 5" xfId="2806"/>
    <cellStyle name="Note 128 6" xfId="2807"/>
    <cellStyle name="Note 128 7" xfId="2808"/>
    <cellStyle name="Note 128 8" xfId="2809"/>
    <cellStyle name="Note 128 9" xfId="2810"/>
    <cellStyle name="Note 129" xfId="2811"/>
    <cellStyle name="Note 129 10" xfId="2812"/>
    <cellStyle name="Note 129 2" xfId="2813"/>
    <cellStyle name="Note 129 3" xfId="2814"/>
    <cellStyle name="Note 129 4" xfId="2815"/>
    <cellStyle name="Note 129 5" xfId="2816"/>
    <cellStyle name="Note 129 6" xfId="2817"/>
    <cellStyle name="Note 129 7" xfId="2818"/>
    <cellStyle name="Note 129 8" xfId="2819"/>
    <cellStyle name="Note 129 9" xfId="2820"/>
    <cellStyle name="Note 13" xfId="2821"/>
    <cellStyle name="Note 13 10" xfId="2822"/>
    <cellStyle name="Note 13 2" xfId="2823"/>
    <cellStyle name="Note 13 3" xfId="2824"/>
    <cellStyle name="Note 13 4" xfId="2825"/>
    <cellStyle name="Note 13 5" xfId="2826"/>
    <cellStyle name="Note 13 6" xfId="2827"/>
    <cellStyle name="Note 13 7" xfId="2828"/>
    <cellStyle name="Note 13 8" xfId="2829"/>
    <cellStyle name="Note 13 9" xfId="2830"/>
    <cellStyle name="Note 130" xfId="2831"/>
    <cellStyle name="Note 130 10" xfId="2832"/>
    <cellStyle name="Note 130 2" xfId="2833"/>
    <cellStyle name="Note 130 3" xfId="2834"/>
    <cellStyle name="Note 130 4" xfId="2835"/>
    <cellStyle name="Note 130 5" xfId="2836"/>
    <cellStyle name="Note 130 6" xfId="2837"/>
    <cellStyle name="Note 130 7" xfId="2838"/>
    <cellStyle name="Note 130 8" xfId="2839"/>
    <cellStyle name="Note 130 9" xfId="2840"/>
    <cellStyle name="Note 131" xfId="2841"/>
    <cellStyle name="Note 131 10" xfId="2842"/>
    <cellStyle name="Note 131 2" xfId="2843"/>
    <cellStyle name="Note 131 3" xfId="2844"/>
    <cellStyle name="Note 131 4" xfId="2845"/>
    <cellStyle name="Note 131 5" xfId="2846"/>
    <cellStyle name="Note 131 6" xfId="2847"/>
    <cellStyle name="Note 131 7" xfId="2848"/>
    <cellStyle name="Note 131 8" xfId="2849"/>
    <cellStyle name="Note 131 9" xfId="2850"/>
    <cellStyle name="Note 132" xfId="2851"/>
    <cellStyle name="Note 132 10" xfId="2852"/>
    <cellStyle name="Note 132 2" xfId="2853"/>
    <cellStyle name="Note 132 3" xfId="2854"/>
    <cellStyle name="Note 132 4" xfId="2855"/>
    <cellStyle name="Note 132 5" xfId="2856"/>
    <cellStyle name="Note 132 6" xfId="2857"/>
    <cellStyle name="Note 132 7" xfId="2858"/>
    <cellStyle name="Note 132 8" xfId="2859"/>
    <cellStyle name="Note 132 9" xfId="2860"/>
    <cellStyle name="Note 133" xfId="2861"/>
    <cellStyle name="Note 133 10" xfId="2862"/>
    <cellStyle name="Note 133 2" xfId="2863"/>
    <cellStyle name="Note 133 3" xfId="2864"/>
    <cellStyle name="Note 133 4" xfId="2865"/>
    <cellStyle name="Note 133 5" xfId="2866"/>
    <cellStyle name="Note 133 6" xfId="2867"/>
    <cellStyle name="Note 133 7" xfId="2868"/>
    <cellStyle name="Note 133 8" xfId="2869"/>
    <cellStyle name="Note 133 9" xfId="2870"/>
    <cellStyle name="Note 134" xfId="2871"/>
    <cellStyle name="Note 134 10" xfId="2872"/>
    <cellStyle name="Note 134 2" xfId="2873"/>
    <cellStyle name="Note 134 3" xfId="2874"/>
    <cellStyle name="Note 134 4" xfId="2875"/>
    <cellStyle name="Note 134 5" xfId="2876"/>
    <cellStyle name="Note 134 6" xfId="2877"/>
    <cellStyle name="Note 134 7" xfId="2878"/>
    <cellStyle name="Note 134 8" xfId="2879"/>
    <cellStyle name="Note 134 9" xfId="2880"/>
    <cellStyle name="Note 135" xfId="2881"/>
    <cellStyle name="Note 135 10" xfId="2882"/>
    <cellStyle name="Note 135 2" xfId="2883"/>
    <cellStyle name="Note 135 3" xfId="2884"/>
    <cellStyle name="Note 135 4" xfId="2885"/>
    <cellStyle name="Note 135 5" xfId="2886"/>
    <cellStyle name="Note 135 6" xfId="2887"/>
    <cellStyle name="Note 135 7" xfId="2888"/>
    <cellStyle name="Note 135 8" xfId="2889"/>
    <cellStyle name="Note 135 9" xfId="2890"/>
    <cellStyle name="Note 136" xfId="2891"/>
    <cellStyle name="Note 136 10" xfId="2892"/>
    <cellStyle name="Note 136 2" xfId="2893"/>
    <cellStyle name="Note 136 3" xfId="2894"/>
    <cellStyle name="Note 136 4" xfId="2895"/>
    <cellStyle name="Note 136 5" xfId="2896"/>
    <cellStyle name="Note 136 6" xfId="2897"/>
    <cellStyle name="Note 136 7" xfId="2898"/>
    <cellStyle name="Note 136 8" xfId="2899"/>
    <cellStyle name="Note 136 9" xfId="2900"/>
    <cellStyle name="Note 137" xfId="2901"/>
    <cellStyle name="Note 137 10" xfId="2902"/>
    <cellStyle name="Note 137 2" xfId="2903"/>
    <cellStyle name="Note 137 3" xfId="2904"/>
    <cellStyle name="Note 137 4" xfId="2905"/>
    <cellStyle name="Note 137 5" xfId="2906"/>
    <cellStyle name="Note 137 6" xfId="2907"/>
    <cellStyle name="Note 137 7" xfId="2908"/>
    <cellStyle name="Note 137 8" xfId="2909"/>
    <cellStyle name="Note 137 9" xfId="2910"/>
    <cellStyle name="Note 138" xfId="2911"/>
    <cellStyle name="Note 138 10" xfId="2912"/>
    <cellStyle name="Note 138 2" xfId="2913"/>
    <cellStyle name="Note 138 3" xfId="2914"/>
    <cellStyle name="Note 138 4" xfId="2915"/>
    <cellStyle name="Note 138 5" xfId="2916"/>
    <cellStyle name="Note 138 6" xfId="2917"/>
    <cellStyle name="Note 138 7" xfId="2918"/>
    <cellStyle name="Note 138 8" xfId="2919"/>
    <cellStyle name="Note 138 9" xfId="2920"/>
    <cellStyle name="Note 139" xfId="2921"/>
    <cellStyle name="Note 139 10" xfId="2922"/>
    <cellStyle name="Note 139 2" xfId="2923"/>
    <cellStyle name="Note 139 3" xfId="2924"/>
    <cellStyle name="Note 139 4" xfId="2925"/>
    <cellStyle name="Note 139 5" xfId="2926"/>
    <cellStyle name="Note 139 6" xfId="2927"/>
    <cellStyle name="Note 139 7" xfId="2928"/>
    <cellStyle name="Note 139 8" xfId="2929"/>
    <cellStyle name="Note 139 9" xfId="2930"/>
    <cellStyle name="Note 14" xfId="2931"/>
    <cellStyle name="Note 14 10" xfId="2932"/>
    <cellStyle name="Note 14 2" xfId="2933"/>
    <cellStyle name="Note 14 3" xfId="2934"/>
    <cellStyle name="Note 14 4" xfId="2935"/>
    <cellStyle name="Note 14 5" xfId="2936"/>
    <cellStyle name="Note 14 6" xfId="2937"/>
    <cellStyle name="Note 14 7" xfId="2938"/>
    <cellStyle name="Note 14 8" xfId="2939"/>
    <cellStyle name="Note 14 9" xfId="2940"/>
    <cellStyle name="Note 140" xfId="2941"/>
    <cellStyle name="Note 140 10" xfId="2942"/>
    <cellStyle name="Note 140 2" xfId="2943"/>
    <cellStyle name="Note 140 3" xfId="2944"/>
    <cellStyle name="Note 140 4" xfId="2945"/>
    <cellStyle name="Note 140 5" xfId="2946"/>
    <cellStyle name="Note 140 6" xfId="2947"/>
    <cellStyle name="Note 140 7" xfId="2948"/>
    <cellStyle name="Note 140 8" xfId="2949"/>
    <cellStyle name="Note 140 9" xfId="2950"/>
    <cellStyle name="Note 141" xfId="2951"/>
    <cellStyle name="Note 141 10" xfId="2952"/>
    <cellStyle name="Note 141 2" xfId="2953"/>
    <cellStyle name="Note 141 3" xfId="2954"/>
    <cellStyle name="Note 141 4" xfId="2955"/>
    <cellStyle name="Note 141 5" xfId="2956"/>
    <cellStyle name="Note 141 6" xfId="2957"/>
    <cellStyle name="Note 141 7" xfId="2958"/>
    <cellStyle name="Note 141 8" xfId="2959"/>
    <cellStyle name="Note 141 9" xfId="2960"/>
    <cellStyle name="Note 142" xfId="2961"/>
    <cellStyle name="Note 142 10" xfId="2962"/>
    <cellStyle name="Note 142 2" xfId="2963"/>
    <cellStyle name="Note 142 3" xfId="2964"/>
    <cellStyle name="Note 142 4" xfId="2965"/>
    <cellStyle name="Note 142 5" xfId="2966"/>
    <cellStyle name="Note 142 6" xfId="2967"/>
    <cellStyle name="Note 142 7" xfId="2968"/>
    <cellStyle name="Note 142 8" xfId="2969"/>
    <cellStyle name="Note 142 9" xfId="2970"/>
    <cellStyle name="Note 143" xfId="2971"/>
    <cellStyle name="Note 143 10" xfId="2972"/>
    <cellStyle name="Note 143 2" xfId="2973"/>
    <cellStyle name="Note 143 3" xfId="2974"/>
    <cellStyle name="Note 143 4" xfId="2975"/>
    <cellStyle name="Note 143 5" xfId="2976"/>
    <cellStyle name="Note 143 6" xfId="2977"/>
    <cellStyle name="Note 143 7" xfId="2978"/>
    <cellStyle name="Note 143 8" xfId="2979"/>
    <cellStyle name="Note 143 9" xfId="2980"/>
    <cellStyle name="Note 144" xfId="2981"/>
    <cellStyle name="Note 144 10" xfId="2982"/>
    <cellStyle name="Note 144 2" xfId="2983"/>
    <cellStyle name="Note 144 3" xfId="2984"/>
    <cellStyle name="Note 144 4" xfId="2985"/>
    <cellStyle name="Note 144 5" xfId="2986"/>
    <cellStyle name="Note 144 6" xfId="2987"/>
    <cellStyle name="Note 144 7" xfId="2988"/>
    <cellStyle name="Note 144 8" xfId="2989"/>
    <cellStyle name="Note 144 9" xfId="2990"/>
    <cellStyle name="Note 145" xfId="2991"/>
    <cellStyle name="Note 145 10" xfId="2992"/>
    <cellStyle name="Note 145 2" xfId="2993"/>
    <cellStyle name="Note 145 3" xfId="2994"/>
    <cellStyle name="Note 145 4" xfId="2995"/>
    <cellStyle name="Note 145 5" xfId="2996"/>
    <cellStyle name="Note 145 6" xfId="2997"/>
    <cellStyle name="Note 145 7" xfId="2998"/>
    <cellStyle name="Note 145 8" xfId="2999"/>
    <cellStyle name="Note 145 9" xfId="3000"/>
    <cellStyle name="Note 146" xfId="3001"/>
    <cellStyle name="Note 146 10" xfId="3002"/>
    <cellStyle name="Note 146 2" xfId="3003"/>
    <cellStyle name="Note 146 3" xfId="3004"/>
    <cellStyle name="Note 146 4" xfId="3005"/>
    <cellStyle name="Note 146 5" xfId="3006"/>
    <cellStyle name="Note 146 6" xfId="3007"/>
    <cellStyle name="Note 146 7" xfId="3008"/>
    <cellStyle name="Note 146 8" xfId="3009"/>
    <cellStyle name="Note 146 9" xfId="3010"/>
    <cellStyle name="Note 147" xfId="3011"/>
    <cellStyle name="Note 147 10" xfId="3012"/>
    <cellStyle name="Note 147 2" xfId="3013"/>
    <cellStyle name="Note 147 3" xfId="3014"/>
    <cellStyle name="Note 147 4" xfId="3015"/>
    <cellStyle name="Note 147 5" xfId="3016"/>
    <cellStyle name="Note 147 6" xfId="3017"/>
    <cellStyle name="Note 147 7" xfId="3018"/>
    <cellStyle name="Note 147 8" xfId="3019"/>
    <cellStyle name="Note 147 9" xfId="3020"/>
    <cellStyle name="Note 148" xfId="3021"/>
    <cellStyle name="Note 148 10" xfId="3022"/>
    <cellStyle name="Note 148 2" xfId="3023"/>
    <cellStyle name="Note 148 3" xfId="3024"/>
    <cellStyle name="Note 148 4" xfId="3025"/>
    <cellStyle name="Note 148 5" xfId="3026"/>
    <cellStyle name="Note 148 6" xfId="3027"/>
    <cellStyle name="Note 148 7" xfId="3028"/>
    <cellStyle name="Note 148 8" xfId="3029"/>
    <cellStyle name="Note 148 9" xfId="3030"/>
    <cellStyle name="Note 149" xfId="3031"/>
    <cellStyle name="Note 149 10" xfId="3032"/>
    <cellStyle name="Note 149 2" xfId="3033"/>
    <cellStyle name="Note 149 3" xfId="3034"/>
    <cellStyle name="Note 149 4" xfId="3035"/>
    <cellStyle name="Note 149 5" xfId="3036"/>
    <cellStyle name="Note 149 6" xfId="3037"/>
    <cellStyle name="Note 149 7" xfId="3038"/>
    <cellStyle name="Note 149 8" xfId="3039"/>
    <cellStyle name="Note 149 9" xfId="3040"/>
    <cellStyle name="Note 15" xfId="3041"/>
    <cellStyle name="Note 15 10" xfId="3042"/>
    <cellStyle name="Note 15 2" xfId="3043"/>
    <cellStyle name="Note 15 3" xfId="3044"/>
    <cellStyle name="Note 15 4" xfId="3045"/>
    <cellStyle name="Note 15 5" xfId="3046"/>
    <cellStyle name="Note 15 6" xfId="3047"/>
    <cellStyle name="Note 15 7" xfId="3048"/>
    <cellStyle name="Note 15 8" xfId="3049"/>
    <cellStyle name="Note 15 9" xfId="3050"/>
    <cellStyle name="Note 150" xfId="3051"/>
    <cellStyle name="Note 150 10" xfId="3052"/>
    <cellStyle name="Note 150 2" xfId="3053"/>
    <cellStyle name="Note 150 3" xfId="3054"/>
    <cellStyle name="Note 150 4" xfId="3055"/>
    <cellStyle name="Note 150 5" xfId="3056"/>
    <cellStyle name="Note 150 6" xfId="3057"/>
    <cellStyle name="Note 150 7" xfId="3058"/>
    <cellStyle name="Note 150 8" xfId="3059"/>
    <cellStyle name="Note 150 9" xfId="3060"/>
    <cellStyle name="Note 151" xfId="3061"/>
    <cellStyle name="Note 151 10" xfId="3062"/>
    <cellStyle name="Note 151 2" xfId="3063"/>
    <cellStyle name="Note 151 3" xfId="3064"/>
    <cellStyle name="Note 151 4" xfId="3065"/>
    <cellStyle name="Note 151 5" xfId="3066"/>
    <cellStyle name="Note 151 6" xfId="3067"/>
    <cellStyle name="Note 151 7" xfId="3068"/>
    <cellStyle name="Note 151 8" xfId="3069"/>
    <cellStyle name="Note 151 9" xfId="3070"/>
    <cellStyle name="Note 152" xfId="3071"/>
    <cellStyle name="Note 152 10" xfId="3072"/>
    <cellStyle name="Note 152 2" xfId="3073"/>
    <cellStyle name="Note 152 3" xfId="3074"/>
    <cellStyle name="Note 152 4" xfId="3075"/>
    <cellStyle name="Note 152 5" xfId="3076"/>
    <cellStyle name="Note 152 6" xfId="3077"/>
    <cellStyle name="Note 152 7" xfId="3078"/>
    <cellStyle name="Note 152 8" xfId="3079"/>
    <cellStyle name="Note 152 9" xfId="3080"/>
    <cellStyle name="Note 153" xfId="3081"/>
    <cellStyle name="Note 153 10" xfId="3082"/>
    <cellStyle name="Note 153 2" xfId="3083"/>
    <cellStyle name="Note 153 3" xfId="3084"/>
    <cellStyle name="Note 153 4" xfId="3085"/>
    <cellStyle name="Note 153 5" xfId="3086"/>
    <cellStyle name="Note 153 6" xfId="3087"/>
    <cellStyle name="Note 153 7" xfId="3088"/>
    <cellStyle name="Note 153 8" xfId="3089"/>
    <cellStyle name="Note 153 9" xfId="3090"/>
    <cellStyle name="Note 154" xfId="3091"/>
    <cellStyle name="Note 154 10" xfId="3092"/>
    <cellStyle name="Note 154 2" xfId="3093"/>
    <cellStyle name="Note 154 3" xfId="3094"/>
    <cellStyle name="Note 154 4" xfId="3095"/>
    <cellStyle name="Note 154 5" xfId="3096"/>
    <cellStyle name="Note 154 6" xfId="3097"/>
    <cellStyle name="Note 154 7" xfId="3098"/>
    <cellStyle name="Note 154 8" xfId="3099"/>
    <cellStyle name="Note 154 9" xfId="3100"/>
    <cellStyle name="Note 155" xfId="3101"/>
    <cellStyle name="Note 155 10" xfId="3102"/>
    <cellStyle name="Note 155 2" xfId="3103"/>
    <cellStyle name="Note 155 3" xfId="3104"/>
    <cellStyle name="Note 155 4" xfId="3105"/>
    <cellStyle name="Note 155 5" xfId="3106"/>
    <cellStyle name="Note 155 6" xfId="3107"/>
    <cellStyle name="Note 155 7" xfId="3108"/>
    <cellStyle name="Note 155 8" xfId="3109"/>
    <cellStyle name="Note 155 9" xfId="3110"/>
    <cellStyle name="Note 156" xfId="3111"/>
    <cellStyle name="Note 156 10" xfId="3112"/>
    <cellStyle name="Note 156 2" xfId="3113"/>
    <cellStyle name="Note 156 3" xfId="3114"/>
    <cellStyle name="Note 156 4" xfId="3115"/>
    <cellStyle name="Note 156 5" xfId="3116"/>
    <cellStyle name="Note 156 6" xfId="3117"/>
    <cellStyle name="Note 156 7" xfId="3118"/>
    <cellStyle name="Note 156 8" xfId="3119"/>
    <cellStyle name="Note 156 9" xfId="3120"/>
    <cellStyle name="Note 157" xfId="3121"/>
    <cellStyle name="Note 157 10" xfId="3122"/>
    <cellStyle name="Note 157 2" xfId="3123"/>
    <cellStyle name="Note 157 3" xfId="3124"/>
    <cellStyle name="Note 157 4" xfId="3125"/>
    <cellStyle name="Note 157 5" xfId="3126"/>
    <cellStyle name="Note 157 6" xfId="3127"/>
    <cellStyle name="Note 157 7" xfId="3128"/>
    <cellStyle name="Note 157 8" xfId="3129"/>
    <cellStyle name="Note 157 9" xfId="3130"/>
    <cellStyle name="Note 158" xfId="3131"/>
    <cellStyle name="Note 158 10" xfId="3132"/>
    <cellStyle name="Note 158 2" xfId="3133"/>
    <cellStyle name="Note 158 3" xfId="3134"/>
    <cellStyle name="Note 158 4" xfId="3135"/>
    <cellStyle name="Note 158 5" xfId="3136"/>
    <cellStyle name="Note 158 6" xfId="3137"/>
    <cellStyle name="Note 158 7" xfId="3138"/>
    <cellStyle name="Note 158 8" xfId="3139"/>
    <cellStyle name="Note 158 9" xfId="3140"/>
    <cellStyle name="Note 159" xfId="3141"/>
    <cellStyle name="Note 159 10" xfId="3142"/>
    <cellStyle name="Note 159 2" xfId="3143"/>
    <cellStyle name="Note 159 3" xfId="3144"/>
    <cellStyle name="Note 159 4" xfId="3145"/>
    <cellStyle name="Note 159 5" xfId="3146"/>
    <cellStyle name="Note 159 6" xfId="3147"/>
    <cellStyle name="Note 159 7" xfId="3148"/>
    <cellStyle name="Note 159 8" xfId="3149"/>
    <cellStyle name="Note 159 9" xfId="3150"/>
    <cellStyle name="Note 16" xfId="3151"/>
    <cellStyle name="Note 16 10" xfId="3152"/>
    <cellStyle name="Note 16 2" xfId="3153"/>
    <cellStyle name="Note 16 3" xfId="3154"/>
    <cellStyle name="Note 16 4" xfId="3155"/>
    <cellStyle name="Note 16 5" xfId="3156"/>
    <cellStyle name="Note 16 6" xfId="3157"/>
    <cellStyle name="Note 16 7" xfId="3158"/>
    <cellStyle name="Note 16 8" xfId="3159"/>
    <cellStyle name="Note 16 9" xfId="3160"/>
    <cellStyle name="Note 160" xfId="3161"/>
    <cellStyle name="Note 160 10" xfId="3162"/>
    <cellStyle name="Note 160 2" xfId="3163"/>
    <cellStyle name="Note 160 3" xfId="3164"/>
    <cellStyle name="Note 160 4" xfId="3165"/>
    <cellStyle name="Note 160 5" xfId="3166"/>
    <cellStyle name="Note 160 6" xfId="3167"/>
    <cellStyle name="Note 160 7" xfId="3168"/>
    <cellStyle name="Note 160 8" xfId="3169"/>
    <cellStyle name="Note 160 9" xfId="3170"/>
    <cellStyle name="Note 161" xfId="3171"/>
    <cellStyle name="Note 161 10" xfId="3172"/>
    <cellStyle name="Note 161 2" xfId="3173"/>
    <cellStyle name="Note 161 3" xfId="3174"/>
    <cellStyle name="Note 161 4" xfId="3175"/>
    <cellStyle name="Note 161 5" xfId="3176"/>
    <cellStyle name="Note 161 6" xfId="3177"/>
    <cellStyle name="Note 161 7" xfId="3178"/>
    <cellStyle name="Note 161 8" xfId="3179"/>
    <cellStyle name="Note 161 9" xfId="3180"/>
    <cellStyle name="Note 162" xfId="3181"/>
    <cellStyle name="Note 162 10" xfId="3182"/>
    <cellStyle name="Note 162 2" xfId="3183"/>
    <cellStyle name="Note 162 3" xfId="3184"/>
    <cellStyle name="Note 162 4" xfId="3185"/>
    <cellStyle name="Note 162 5" xfId="3186"/>
    <cellStyle name="Note 162 6" xfId="3187"/>
    <cellStyle name="Note 162 7" xfId="3188"/>
    <cellStyle name="Note 162 8" xfId="3189"/>
    <cellStyle name="Note 162 9" xfId="3190"/>
    <cellStyle name="Note 163" xfId="3191"/>
    <cellStyle name="Note 163 10" xfId="3192"/>
    <cellStyle name="Note 163 2" xfId="3193"/>
    <cellStyle name="Note 163 3" xfId="3194"/>
    <cellStyle name="Note 163 4" xfId="3195"/>
    <cellStyle name="Note 163 5" xfId="3196"/>
    <cellStyle name="Note 163 6" xfId="3197"/>
    <cellStyle name="Note 163 7" xfId="3198"/>
    <cellStyle name="Note 163 8" xfId="3199"/>
    <cellStyle name="Note 163 9" xfId="3200"/>
    <cellStyle name="Note 164" xfId="3201"/>
    <cellStyle name="Note 164 10" xfId="3202"/>
    <cellStyle name="Note 164 2" xfId="3203"/>
    <cellStyle name="Note 164 3" xfId="3204"/>
    <cellStyle name="Note 164 4" xfId="3205"/>
    <cellStyle name="Note 164 5" xfId="3206"/>
    <cellStyle name="Note 164 6" xfId="3207"/>
    <cellStyle name="Note 164 7" xfId="3208"/>
    <cellStyle name="Note 164 8" xfId="3209"/>
    <cellStyle name="Note 164 9" xfId="3210"/>
    <cellStyle name="Note 165" xfId="3211"/>
    <cellStyle name="Note 165 10" xfId="3212"/>
    <cellStyle name="Note 165 2" xfId="3213"/>
    <cellStyle name="Note 165 3" xfId="3214"/>
    <cellStyle name="Note 165 4" xfId="3215"/>
    <cellStyle name="Note 165 5" xfId="3216"/>
    <cellStyle name="Note 165 6" xfId="3217"/>
    <cellStyle name="Note 165 7" xfId="3218"/>
    <cellStyle name="Note 165 8" xfId="3219"/>
    <cellStyle name="Note 165 9" xfId="3220"/>
    <cellStyle name="Note 166" xfId="3221"/>
    <cellStyle name="Note 166 10" xfId="3222"/>
    <cellStyle name="Note 166 2" xfId="3223"/>
    <cellStyle name="Note 166 3" xfId="3224"/>
    <cellStyle name="Note 166 4" xfId="3225"/>
    <cellStyle name="Note 166 5" xfId="3226"/>
    <cellStyle name="Note 166 6" xfId="3227"/>
    <cellStyle name="Note 166 7" xfId="3228"/>
    <cellStyle name="Note 166 8" xfId="3229"/>
    <cellStyle name="Note 166 9" xfId="3230"/>
    <cellStyle name="Note 167" xfId="3231"/>
    <cellStyle name="Note 167 10" xfId="3232"/>
    <cellStyle name="Note 167 2" xfId="3233"/>
    <cellStyle name="Note 167 3" xfId="3234"/>
    <cellStyle name="Note 167 4" xfId="3235"/>
    <cellStyle name="Note 167 5" xfId="3236"/>
    <cellStyle name="Note 167 6" xfId="3237"/>
    <cellStyle name="Note 167 7" xfId="3238"/>
    <cellStyle name="Note 167 8" xfId="3239"/>
    <cellStyle name="Note 167 9" xfId="3240"/>
    <cellStyle name="Note 168" xfId="3241"/>
    <cellStyle name="Note 168 10" xfId="3242"/>
    <cellStyle name="Note 168 2" xfId="3243"/>
    <cellStyle name="Note 168 3" xfId="3244"/>
    <cellStyle name="Note 168 4" xfId="3245"/>
    <cellStyle name="Note 168 5" xfId="3246"/>
    <cellStyle name="Note 168 6" xfId="3247"/>
    <cellStyle name="Note 168 7" xfId="3248"/>
    <cellStyle name="Note 168 8" xfId="3249"/>
    <cellStyle name="Note 168 9" xfId="3250"/>
    <cellStyle name="Note 169" xfId="3251"/>
    <cellStyle name="Note 169 10" xfId="3252"/>
    <cellStyle name="Note 169 2" xfId="3253"/>
    <cellStyle name="Note 169 3" xfId="3254"/>
    <cellStyle name="Note 169 4" xfId="3255"/>
    <cellStyle name="Note 169 5" xfId="3256"/>
    <cellStyle name="Note 169 6" xfId="3257"/>
    <cellStyle name="Note 169 7" xfId="3258"/>
    <cellStyle name="Note 169 8" xfId="3259"/>
    <cellStyle name="Note 169 9" xfId="3260"/>
    <cellStyle name="Note 17" xfId="3261"/>
    <cellStyle name="Note 17 10" xfId="3262"/>
    <cellStyle name="Note 17 2" xfId="3263"/>
    <cellStyle name="Note 17 3" xfId="3264"/>
    <cellStyle name="Note 17 4" xfId="3265"/>
    <cellStyle name="Note 17 5" xfId="3266"/>
    <cellStyle name="Note 17 6" xfId="3267"/>
    <cellStyle name="Note 17 7" xfId="3268"/>
    <cellStyle name="Note 17 8" xfId="3269"/>
    <cellStyle name="Note 17 9" xfId="3270"/>
    <cellStyle name="Note 170" xfId="3271"/>
    <cellStyle name="Note 170 10" xfId="3272"/>
    <cellStyle name="Note 170 2" xfId="3273"/>
    <cellStyle name="Note 170 3" xfId="3274"/>
    <cellStyle name="Note 170 4" xfId="3275"/>
    <cellStyle name="Note 170 5" xfId="3276"/>
    <cellStyle name="Note 170 6" xfId="3277"/>
    <cellStyle name="Note 170 7" xfId="3278"/>
    <cellStyle name="Note 170 8" xfId="3279"/>
    <cellStyle name="Note 170 9" xfId="3280"/>
    <cellStyle name="Note 18" xfId="3281"/>
    <cellStyle name="Note 18 10" xfId="3282"/>
    <cellStyle name="Note 18 2" xfId="3283"/>
    <cellStyle name="Note 18 3" xfId="3284"/>
    <cellStyle name="Note 18 4" xfId="3285"/>
    <cellStyle name="Note 18 5" xfId="3286"/>
    <cellStyle name="Note 18 6" xfId="3287"/>
    <cellStyle name="Note 18 7" xfId="3288"/>
    <cellStyle name="Note 18 8" xfId="3289"/>
    <cellStyle name="Note 18 9" xfId="3290"/>
    <cellStyle name="Note 19" xfId="3291"/>
    <cellStyle name="Note 19 10" xfId="3292"/>
    <cellStyle name="Note 19 2" xfId="3293"/>
    <cellStyle name="Note 19 3" xfId="3294"/>
    <cellStyle name="Note 19 4" xfId="3295"/>
    <cellStyle name="Note 19 5" xfId="3296"/>
    <cellStyle name="Note 19 6" xfId="3297"/>
    <cellStyle name="Note 19 7" xfId="3298"/>
    <cellStyle name="Note 19 8" xfId="3299"/>
    <cellStyle name="Note 19 9" xfId="3300"/>
    <cellStyle name="Note 2" xfId="3301"/>
    <cellStyle name="Note 2 10" xfId="3302"/>
    <cellStyle name="Note 2 2" xfId="3303"/>
    <cellStyle name="Note 2 3" xfId="3304"/>
    <cellStyle name="Note 2 4" xfId="3305"/>
    <cellStyle name="Note 2 5" xfId="3306"/>
    <cellStyle name="Note 2 6" xfId="3307"/>
    <cellStyle name="Note 2 7" xfId="3308"/>
    <cellStyle name="Note 2 8" xfId="3309"/>
    <cellStyle name="Note 2 9" xfId="3310"/>
    <cellStyle name="Note 20" xfId="3311"/>
    <cellStyle name="Note 20 10" xfId="3312"/>
    <cellStyle name="Note 20 2" xfId="3313"/>
    <cellStyle name="Note 20 3" xfId="3314"/>
    <cellStyle name="Note 20 4" xfId="3315"/>
    <cellStyle name="Note 20 5" xfId="3316"/>
    <cellStyle name="Note 20 6" xfId="3317"/>
    <cellStyle name="Note 20 7" xfId="3318"/>
    <cellStyle name="Note 20 8" xfId="3319"/>
    <cellStyle name="Note 20 9" xfId="3320"/>
    <cellStyle name="Note 21" xfId="3321"/>
    <cellStyle name="Note 21 10" xfId="3322"/>
    <cellStyle name="Note 21 2" xfId="3323"/>
    <cellStyle name="Note 21 3" xfId="3324"/>
    <cellStyle name="Note 21 4" xfId="3325"/>
    <cellStyle name="Note 21 5" xfId="3326"/>
    <cellStyle name="Note 21 6" xfId="3327"/>
    <cellStyle name="Note 21 7" xfId="3328"/>
    <cellStyle name="Note 21 8" xfId="3329"/>
    <cellStyle name="Note 21 9" xfId="3330"/>
    <cellStyle name="Note 22" xfId="3331"/>
    <cellStyle name="Note 22 10" xfId="3332"/>
    <cellStyle name="Note 22 2" xfId="3333"/>
    <cellStyle name="Note 22 3" xfId="3334"/>
    <cellStyle name="Note 22 4" xfId="3335"/>
    <cellStyle name="Note 22 5" xfId="3336"/>
    <cellStyle name="Note 22 6" xfId="3337"/>
    <cellStyle name="Note 22 7" xfId="3338"/>
    <cellStyle name="Note 22 8" xfId="3339"/>
    <cellStyle name="Note 22 9" xfId="3340"/>
    <cellStyle name="Note 23" xfId="3341"/>
    <cellStyle name="Note 23 10" xfId="3342"/>
    <cellStyle name="Note 23 2" xfId="3343"/>
    <cellStyle name="Note 23 3" xfId="3344"/>
    <cellStyle name="Note 23 4" xfId="3345"/>
    <cellStyle name="Note 23 5" xfId="3346"/>
    <cellStyle name="Note 23 6" xfId="3347"/>
    <cellStyle name="Note 23 7" xfId="3348"/>
    <cellStyle name="Note 23 8" xfId="3349"/>
    <cellStyle name="Note 23 9" xfId="3350"/>
    <cellStyle name="Note 24" xfId="3351"/>
    <cellStyle name="Note 24 10" xfId="3352"/>
    <cellStyle name="Note 24 2" xfId="3353"/>
    <cellStyle name="Note 24 3" xfId="3354"/>
    <cellStyle name="Note 24 4" xfId="3355"/>
    <cellStyle name="Note 24 5" xfId="3356"/>
    <cellStyle name="Note 24 6" xfId="3357"/>
    <cellStyle name="Note 24 7" xfId="3358"/>
    <cellStyle name="Note 24 8" xfId="3359"/>
    <cellStyle name="Note 24 9" xfId="3360"/>
    <cellStyle name="Note 25" xfId="3361"/>
    <cellStyle name="Note 25 10" xfId="3362"/>
    <cellStyle name="Note 25 2" xfId="3363"/>
    <cellStyle name="Note 25 3" xfId="3364"/>
    <cellStyle name="Note 25 4" xfId="3365"/>
    <cellStyle name="Note 25 5" xfId="3366"/>
    <cellStyle name="Note 25 6" xfId="3367"/>
    <cellStyle name="Note 25 7" xfId="3368"/>
    <cellStyle name="Note 25 8" xfId="3369"/>
    <cellStyle name="Note 25 9" xfId="3370"/>
    <cellStyle name="Note 26" xfId="3371"/>
    <cellStyle name="Note 26 10" xfId="3372"/>
    <cellStyle name="Note 26 2" xfId="3373"/>
    <cellStyle name="Note 26 3" xfId="3374"/>
    <cellStyle name="Note 26 4" xfId="3375"/>
    <cellStyle name="Note 26 5" xfId="3376"/>
    <cellStyle name="Note 26 6" xfId="3377"/>
    <cellStyle name="Note 26 7" xfId="3378"/>
    <cellStyle name="Note 26 8" xfId="3379"/>
    <cellStyle name="Note 26 9" xfId="3380"/>
    <cellStyle name="Note 27" xfId="3381"/>
    <cellStyle name="Note 27 10" xfId="3382"/>
    <cellStyle name="Note 27 2" xfId="3383"/>
    <cellStyle name="Note 27 3" xfId="3384"/>
    <cellStyle name="Note 27 4" xfId="3385"/>
    <cellStyle name="Note 27 5" xfId="3386"/>
    <cellStyle name="Note 27 6" xfId="3387"/>
    <cellStyle name="Note 27 7" xfId="3388"/>
    <cellStyle name="Note 27 8" xfId="3389"/>
    <cellStyle name="Note 27 9" xfId="3390"/>
    <cellStyle name="Note 28" xfId="3391"/>
    <cellStyle name="Note 28 10" xfId="3392"/>
    <cellStyle name="Note 28 2" xfId="3393"/>
    <cellStyle name="Note 28 3" xfId="3394"/>
    <cellStyle name="Note 28 4" xfId="3395"/>
    <cellStyle name="Note 28 5" xfId="3396"/>
    <cellStyle name="Note 28 6" xfId="3397"/>
    <cellStyle name="Note 28 7" xfId="3398"/>
    <cellStyle name="Note 28 8" xfId="3399"/>
    <cellStyle name="Note 28 9" xfId="3400"/>
    <cellStyle name="Note 29" xfId="3401"/>
    <cellStyle name="Note 29 10" xfId="3402"/>
    <cellStyle name="Note 29 2" xfId="3403"/>
    <cellStyle name="Note 29 3" xfId="3404"/>
    <cellStyle name="Note 29 4" xfId="3405"/>
    <cellStyle name="Note 29 5" xfId="3406"/>
    <cellStyle name="Note 29 6" xfId="3407"/>
    <cellStyle name="Note 29 7" xfId="3408"/>
    <cellStyle name="Note 29 8" xfId="3409"/>
    <cellStyle name="Note 29 9" xfId="3410"/>
    <cellStyle name="Note 3" xfId="3411"/>
    <cellStyle name="Note 3 10" xfId="3412"/>
    <cellStyle name="Note 3 2" xfId="3413"/>
    <cellStyle name="Note 3 3" xfId="3414"/>
    <cellStyle name="Note 3 4" xfId="3415"/>
    <cellStyle name="Note 3 5" xfId="3416"/>
    <cellStyle name="Note 3 6" xfId="3417"/>
    <cellStyle name="Note 3 7" xfId="3418"/>
    <cellStyle name="Note 3 8" xfId="3419"/>
    <cellStyle name="Note 3 9" xfId="3420"/>
    <cellStyle name="Note 30" xfId="3421"/>
    <cellStyle name="Note 30 10" xfId="3422"/>
    <cellStyle name="Note 30 2" xfId="3423"/>
    <cellStyle name="Note 30 3" xfId="3424"/>
    <cellStyle name="Note 30 4" xfId="3425"/>
    <cellStyle name="Note 30 5" xfId="3426"/>
    <cellStyle name="Note 30 6" xfId="3427"/>
    <cellStyle name="Note 30 7" xfId="3428"/>
    <cellStyle name="Note 30 8" xfId="3429"/>
    <cellStyle name="Note 30 9" xfId="3430"/>
    <cellStyle name="Note 31" xfId="3431"/>
    <cellStyle name="Note 31 10" xfId="3432"/>
    <cellStyle name="Note 31 2" xfId="3433"/>
    <cellStyle name="Note 31 3" xfId="3434"/>
    <cellStyle name="Note 31 4" xfId="3435"/>
    <cellStyle name="Note 31 5" xfId="3436"/>
    <cellStyle name="Note 31 6" xfId="3437"/>
    <cellStyle name="Note 31 7" xfId="3438"/>
    <cellStyle name="Note 31 8" xfId="3439"/>
    <cellStyle name="Note 31 9" xfId="3440"/>
    <cellStyle name="Note 32" xfId="3441"/>
    <cellStyle name="Note 32 10" xfId="3442"/>
    <cellStyle name="Note 32 2" xfId="3443"/>
    <cellStyle name="Note 32 3" xfId="3444"/>
    <cellStyle name="Note 32 4" xfId="3445"/>
    <cellStyle name="Note 32 5" xfId="3446"/>
    <cellStyle name="Note 32 6" xfId="3447"/>
    <cellStyle name="Note 32 7" xfId="3448"/>
    <cellStyle name="Note 32 8" xfId="3449"/>
    <cellStyle name="Note 32 9" xfId="3450"/>
    <cellStyle name="Note 33" xfId="3451"/>
    <cellStyle name="Note 33 10" xfId="3452"/>
    <cellStyle name="Note 33 2" xfId="3453"/>
    <cellStyle name="Note 33 3" xfId="3454"/>
    <cellStyle name="Note 33 4" xfId="3455"/>
    <cellStyle name="Note 33 5" xfId="3456"/>
    <cellStyle name="Note 33 6" xfId="3457"/>
    <cellStyle name="Note 33 7" xfId="3458"/>
    <cellStyle name="Note 33 8" xfId="3459"/>
    <cellStyle name="Note 33 9" xfId="3460"/>
    <cellStyle name="Note 34" xfId="3461"/>
    <cellStyle name="Note 34 10" xfId="3462"/>
    <cellStyle name="Note 34 2" xfId="3463"/>
    <cellStyle name="Note 34 3" xfId="3464"/>
    <cellStyle name="Note 34 4" xfId="3465"/>
    <cellStyle name="Note 34 5" xfId="3466"/>
    <cellStyle name="Note 34 6" xfId="3467"/>
    <cellStyle name="Note 34 7" xfId="3468"/>
    <cellStyle name="Note 34 8" xfId="3469"/>
    <cellStyle name="Note 34 9" xfId="3470"/>
    <cellStyle name="Note 35" xfId="3471"/>
    <cellStyle name="Note 35 10" xfId="3472"/>
    <cellStyle name="Note 35 2" xfId="3473"/>
    <cellStyle name="Note 35 3" xfId="3474"/>
    <cellStyle name="Note 35 4" xfId="3475"/>
    <cellStyle name="Note 35 5" xfId="3476"/>
    <cellStyle name="Note 35 6" xfId="3477"/>
    <cellStyle name="Note 35 7" xfId="3478"/>
    <cellStyle name="Note 35 8" xfId="3479"/>
    <cellStyle name="Note 35 9" xfId="3480"/>
    <cellStyle name="Note 36" xfId="3481"/>
    <cellStyle name="Note 36 10" xfId="3482"/>
    <cellStyle name="Note 36 2" xfId="3483"/>
    <cellStyle name="Note 36 3" xfId="3484"/>
    <cellStyle name="Note 36 4" xfId="3485"/>
    <cellStyle name="Note 36 5" xfId="3486"/>
    <cellStyle name="Note 36 6" xfId="3487"/>
    <cellStyle name="Note 36 7" xfId="3488"/>
    <cellStyle name="Note 36 8" xfId="3489"/>
    <cellStyle name="Note 36 9" xfId="3490"/>
    <cellStyle name="Note 37" xfId="3491"/>
    <cellStyle name="Note 37 10" xfId="3492"/>
    <cellStyle name="Note 37 2" xfId="3493"/>
    <cellStyle name="Note 37 3" xfId="3494"/>
    <cellStyle name="Note 37 4" xfId="3495"/>
    <cellStyle name="Note 37 5" xfId="3496"/>
    <cellStyle name="Note 37 6" xfId="3497"/>
    <cellStyle name="Note 37 7" xfId="3498"/>
    <cellStyle name="Note 37 8" xfId="3499"/>
    <cellStyle name="Note 37 9" xfId="3500"/>
    <cellStyle name="Note 38" xfId="3501"/>
    <cellStyle name="Note 38 10" xfId="3502"/>
    <cellStyle name="Note 38 2" xfId="3503"/>
    <cellStyle name="Note 38 3" xfId="3504"/>
    <cellStyle name="Note 38 4" xfId="3505"/>
    <cellStyle name="Note 38 5" xfId="3506"/>
    <cellStyle name="Note 38 6" xfId="3507"/>
    <cellStyle name="Note 38 7" xfId="3508"/>
    <cellStyle name="Note 38 8" xfId="3509"/>
    <cellStyle name="Note 38 9" xfId="3510"/>
    <cellStyle name="Note 39" xfId="3511"/>
    <cellStyle name="Note 39 10" xfId="3512"/>
    <cellStyle name="Note 39 2" xfId="3513"/>
    <cellStyle name="Note 39 3" xfId="3514"/>
    <cellStyle name="Note 39 4" xfId="3515"/>
    <cellStyle name="Note 39 5" xfId="3516"/>
    <cellStyle name="Note 39 6" xfId="3517"/>
    <cellStyle name="Note 39 7" xfId="3518"/>
    <cellStyle name="Note 39 8" xfId="3519"/>
    <cellStyle name="Note 39 9" xfId="3520"/>
    <cellStyle name="Note 4" xfId="3521"/>
    <cellStyle name="Note 4 10" xfId="3522"/>
    <cellStyle name="Note 4 2" xfId="3523"/>
    <cellStyle name="Note 4 3" xfId="3524"/>
    <cellStyle name="Note 4 4" xfId="3525"/>
    <cellStyle name="Note 4 5" xfId="3526"/>
    <cellStyle name="Note 4 6" xfId="3527"/>
    <cellStyle name="Note 4 7" xfId="3528"/>
    <cellStyle name="Note 4 8" xfId="3529"/>
    <cellStyle name="Note 4 9" xfId="3530"/>
    <cellStyle name="Note 40" xfId="3531"/>
    <cellStyle name="Note 40 10" xfId="3532"/>
    <cellStyle name="Note 40 2" xfId="3533"/>
    <cellStyle name="Note 40 3" xfId="3534"/>
    <cellStyle name="Note 40 4" xfId="3535"/>
    <cellStyle name="Note 40 5" xfId="3536"/>
    <cellStyle name="Note 40 6" xfId="3537"/>
    <cellStyle name="Note 40 7" xfId="3538"/>
    <cellStyle name="Note 40 8" xfId="3539"/>
    <cellStyle name="Note 40 9" xfId="3540"/>
    <cellStyle name="Note 41" xfId="3541"/>
    <cellStyle name="Note 41 10" xfId="3542"/>
    <cellStyle name="Note 41 2" xfId="3543"/>
    <cellStyle name="Note 41 3" xfId="3544"/>
    <cellStyle name="Note 41 4" xfId="3545"/>
    <cellStyle name="Note 41 5" xfId="3546"/>
    <cellStyle name="Note 41 6" xfId="3547"/>
    <cellStyle name="Note 41 7" xfId="3548"/>
    <cellStyle name="Note 41 8" xfId="3549"/>
    <cellStyle name="Note 41 9" xfId="3550"/>
    <cellStyle name="Note 42" xfId="3551"/>
    <cellStyle name="Note 42 10" xfId="3552"/>
    <cellStyle name="Note 42 2" xfId="3553"/>
    <cellStyle name="Note 42 3" xfId="3554"/>
    <cellStyle name="Note 42 4" xfId="3555"/>
    <cellStyle name="Note 42 5" xfId="3556"/>
    <cellStyle name="Note 42 6" xfId="3557"/>
    <cellStyle name="Note 42 7" xfId="3558"/>
    <cellStyle name="Note 42 8" xfId="3559"/>
    <cellStyle name="Note 42 9" xfId="3560"/>
    <cellStyle name="Note 43" xfId="3561"/>
    <cellStyle name="Note 43 10" xfId="3562"/>
    <cellStyle name="Note 43 2" xfId="3563"/>
    <cellStyle name="Note 43 3" xfId="3564"/>
    <cellStyle name="Note 43 4" xfId="3565"/>
    <cellStyle name="Note 43 5" xfId="3566"/>
    <cellStyle name="Note 43 6" xfId="3567"/>
    <cellStyle name="Note 43 7" xfId="3568"/>
    <cellStyle name="Note 43 8" xfId="3569"/>
    <cellStyle name="Note 43 9" xfId="3570"/>
    <cellStyle name="Note 44" xfId="3571"/>
    <cellStyle name="Note 44 10" xfId="3572"/>
    <cellStyle name="Note 44 2" xfId="3573"/>
    <cellStyle name="Note 44 3" xfId="3574"/>
    <cellStyle name="Note 44 4" xfId="3575"/>
    <cellStyle name="Note 44 5" xfId="3576"/>
    <cellStyle name="Note 44 6" xfId="3577"/>
    <cellStyle name="Note 44 7" xfId="3578"/>
    <cellStyle name="Note 44 8" xfId="3579"/>
    <cellStyle name="Note 44 9" xfId="3580"/>
    <cellStyle name="Note 45" xfId="3581"/>
    <cellStyle name="Note 45 10" xfId="3582"/>
    <cellStyle name="Note 45 2" xfId="3583"/>
    <cellStyle name="Note 45 3" xfId="3584"/>
    <cellStyle name="Note 45 4" xfId="3585"/>
    <cellStyle name="Note 45 5" xfId="3586"/>
    <cellStyle name="Note 45 6" xfId="3587"/>
    <cellStyle name="Note 45 7" xfId="3588"/>
    <cellStyle name="Note 45 8" xfId="3589"/>
    <cellStyle name="Note 45 9" xfId="3590"/>
    <cellStyle name="Note 46" xfId="3591"/>
    <cellStyle name="Note 46 10" xfId="3592"/>
    <cellStyle name="Note 46 2" xfId="3593"/>
    <cellStyle name="Note 46 3" xfId="3594"/>
    <cellStyle name="Note 46 4" xfId="3595"/>
    <cellStyle name="Note 46 5" xfId="3596"/>
    <cellStyle name="Note 46 6" xfId="3597"/>
    <cellStyle name="Note 46 7" xfId="3598"/>
    <cellStyle name="Note 46 8" xfId="3599"/>
    <cellStyle name="Note 46 9" xfId="3600"/>
    <cellStyle name="Note 47" xfId="3601"/>
    <cellStyle name="Note 47 10" xfId="3602"/>
    <cellStyle name="Note 47 2" xfId="3603"/>
    <cellStyle name="Note 47 3" xfId="3604"/>
    <cellStyle name="Note 47 4" xfId="3605"/>
    <cellStyle name="Note 47 5" xfId="3606"/>
    <cellStyle name="Note 47 6" xfId="3607"/>
    <cellStyle name="Note 47 7" xfId="3608"/>
    <cellStyle name="Note 47 8" xfId="3609"/>
    <cellStyle name="Note 47 9" xfId="3610"/>
    <cellStyle name="Note 48" xfId="3611"/>
    <cellStyle name="Note 48 10" xfId="3612"/>
    <cellStyle name="Note 48 2" xfId="3613"/>
    <cellStyle name="Note 48 3" xfId="3614"/>
    <cellStyle name="Note 48 4" xfId="3615"/>
    <cellStyle name="Note 48 5" xfId="3616"/>
    <cellStyle name="Note 48 6" xfId="3617"/>
    <cellStyle name="Note 48 7" xfId="3618"/>
    <cellStyle name="Note 48 8" xfId="3619"/>
    <cellStyle name="Note 48 9" xfId="3620"/>
    <cellStyle name="Note 49" xfId="3621"/>
    <cellStyle name="Note 49 10" xfId="3622"/>
    <cellStyle name="Note 49 2" xfId="3623"/>
    <cellStyle name="Note 49 3" xfId="3624"/>
    <cellStyle name="Note 49 4" xfId="3625"/>
    <cellStyle name="Note 49 5" xfId="3626"/>
    <cellStyle name="Note 49 6" xfId="3627"/>
    <cellStyle name="Note 49 7" xfId="3628"/>
    <cellStyle name="Note 49 8" xfId="3629"/>
    <cellStyle name="Note 49 9" xfId="3630"/>
    <cellStyle name="Note 5" xfId="3631"/>
    <cellStyle name="Note 5 10" xfId="3632"/>
    <cellStyle name="Note 5 2" xfId="3633"/>
    <cellStyle name="Note 5 3" xfId="3634"/>
    <cellStyle name="Note 5 4" xfId="3635"/>
    <cellStyle name="Note 5 5" xfId="3636"/>
    <cellStyle name="Note 5 6" xfId="3637"/>
    <cellStyle name="Note 5 7" xfId="3638"/>
    <cellStyle name="Note 5 8" xfId="3639"/>
    <cellStyle name="Note 5 9" xfId="3640"/>
    <cellStyle name="Note 50" xfId="3641"/>
    <cellStyle name="Note 50 10" xfId="3642"/>
    <cellStyle name="Note 50 2" xfId="3643"/>
    <cellStyle name="Note 50 3" xfId="3644"/>
    <cellStyle name="Note 50 4" xfId="3645"/>
    <cellStyle name="Note 50 5" xfId="3646"/>
    <cellStyle name="Note 50 6" xfId="3647"/>
    <cellStyle name="Note 50 7" xfId="3648"/>
    <cellStyle name="Note 50 8" xfId="3649"/>
    <cellStyle name="Note 50 9" xfId="3650"/>
    <cellStyle name="Note 51" xfId="3651"/>
    <cellStyle name="Note 51 10" xfId="3652"/>
    <cellStyle name="Note 51 2" xfId="3653"/>
    <cellStyle name="Note 51 3" xfId="3654"/>
    <cellStyle name="Note 51 4" xfId="3655"/>
    <cellStyle name="Note 51 5" xfId="3656"/>
    <cellStyle name="Note 51 6" xfId="3657"/>
    <cellStyle name="Note 51 7" xfId="3658"/>
    <cellStyle name="Note 51 8" xfId="3659"/>
    <cellStyle name="Note 51 9" xfId="3660"/>
    <cellStyle name="Note 52" xfId="3661"/>
    <cellStyle name="Note 52 10" xfId="3662"/>
    <cellStyle name="Note 52 2" xfId="3663"/>
    <cellStyle name="Note 52 3" xfId="3664"/>
    <cellStyle name="Note 52 4" xfId="3665"/>
    <cellStyle name="Note 52 5" xfId="3666"/>
    <cellStyle name="Note 52 6" xfId="3667"/>
    <cellStyle name="Note 52 7" xfId="3668"/>
    <cellStyle name="Note 52 8" xfId="3669"/>
    <cellStyle name="Note 52 9" xfId="3670"/>
    <cellStyle name="Note 53" xfId="3671"/>
    <cellStyle name="Note 53 10" xfId="3672"/>
    <cellStyle name="Note 53 2" xfId="3673"/>
    <cellStyle name="Note 53 3" xfId="3674"/>
    <cellStyle name="Note 53 4" xfId="3675"/>
    <cellStyle name="Note 53 5" xfId="3676"/>
    <cellStyle name="Note 53 6" xfId="3677"/>
    <cellStyle name="Note 53 7" xfId="3678"/>
    <cellStyle name="Note 53 8" xfId="3679"/>
    <cellStyle name="Note 53 9" xfId="3680"/>
    <cellStyle name="Note 54" xfId="3681"/>
    <cellStyle name="Note 54 10" xfId="3682"/>
    <cellStyle name="Note 54 2" xfId="3683"/>
    <cellStyle name="Note 54 3" xfId="3684"/>
    <cellStyle name="Note 54 4" xfId="3685"/>
    <cellStyle name="Note 54 5" xfId="3686"/>
    <cellStyle name="Note 54 6" xfId="3687"/>
    <cellStyle name="Note 54 7" xfId="3688"/>
    <cellStyle name="Note 54 8" xfId="3689"/>
    <cellStyle name="Note 54 9" xfId="3690"/>
    <cellStyle name="Note 55" xfId="3691"/>
    <cellStyle name="Note 55 10" xfId="3692"/>
    <cellStyle name="Note 55 2" xfId="3693"/>
    <cellStyle name="Note 55 3" xfId="3694"/>
    <cellStyle name="Note 55 4" xfId="3695"/>
    <cellStyle name="Note 55 5" xfId="3696"/>
    <cellStyle name="Note 55 6" xfId="3697"/>
    <cellStyle name="Note 55 7" xfId="3698"/>
    <cellStyle name="Note 55 8" xfId="3699"/>
    <cellStyle name="Note 55 9" xfId="3700"/>
    <cellStyle name="Note 56" xfId="3701"/>
    <cellStyle name="Note 56 10" xfId="3702"/>
    <cellStyle name="Note 56 2" xfId="3703"/>
    <cellStyle name="Note 56 3" xfId="3704"/>
    <cellStyle name="Note 56 4" xfId="3705"/>
    <cellStyle name="Note 56 5" xfId="3706"/>
    <cellStyle name="Note 56 6" xfId="3707"/>
    <cellStyle name="Note 56 7" xfId="3708"/>
    <cellStyle name="Note 56 8" xfId="3709"/>
    <cellStyle name="Note 56 9" xfId="3710"/>
    <cellStyle name="Note 57" xfId="3711"/>
    <cellStyle name="Note 57 10" xfId="3712"/>
    <cellStyle name="Note 57 2" xfId="3713"/>
    <cellStyle name="Note 57 3" xfId="3714"/>
    <cellStyle name="Note 57 4" xfId="3715"/>
    <cellStyle name="Note 57 5" xfId="3716"/>
    <cellStyle name="Note 57 6" xfId="3717"/>
    <cellStyle name="Note 57 7" xfId="3718"/>
    <cellStyle name="Note 57 8" xfId="3719"/>
    <cellStyle name="Note 57 9" xfId="3720"/>
    <cellStyle name="Note 58" xfId="3721"/>
    <cellStyle name="Note 58 10" xfId="3722"/>
    <cellStyle name="Note 58 2" xfId="3723"/>
    <cellStyle name="Note 58 3" xfId="3724"/>
    <cellStyle name="Note 58 4" xfId="3725"/>
    <cellStyle name="Note 58 5" xfId="3726"/>
    <cellStyle name="Note 58 6" xfId="3727"/>
    <cellStyle name="Note 58 7" xfId="3728"/>
    <cellStyle name="Note 58 8" xfId="3729"/>
    <cellStyle name="Note 58 9" xfId="3730"/>
    <cellStyle name="Note 59" xfId="3731"/>
    <cellStyle name="Note 59 10" xfId="3732"/>
    <cellStyle name="Note 59 2" xfId="3733"/>
    <cellStyle name="Note 59 3" xfId="3734"/>
    <cellStyle name="Note 59 4" xfId="3735"/>
    <cellStyle name="Note 59 5" xfId="3736"/>
    <cellStyle name="Note 59 6" xfId="3737"/>
    <cellStyle name="Note 59 7" xfId="3738"/>
    <cellStyle name="Note 59 8" xfId="3739"/>
    <cellStyle name="Note 59 9" xfId="3740"/>
    <cellStyle name="Note 6" xfId="3741"/>
    <cellStyle name="Note 6 10" xfId="3742"/>
    <cellStyle name="Note 6 2" xfId="3743"/>
    <cellStyle name="Note 6 3" xfId="3744"/>
    <cellStyle name="Note 6 4" xfId="3745"/>
    <cellStyle name="Note 6 5" xfId="3746"/>
    <cellStyle name="Note 6 6" xfId="3747"/>
    <cellStyle name="Note 6 7" xfId="3748"/>
    <cellStyle name="Note 6 8" xfId="3749"/>
    <cellStyle name="Note 6 9" xfId="3750"/>
    <cellStyle name="Note 60" xfId="3751"/>
    <cellStyle name="Note 60 10" xfId="3752"/>
    <cellStyle name="Note 60 2" xfId="3753"/>
    <cellStyle name="Note 60 3" xfId="3754"/>
    <cellStyle name="Note 60 4" xfId="3755"/>
    <cellStyle name="Note 60 5" xfId="3756"/>
    <cellStyle name="Note 60 6" xfId="3757"/>
    <cellStyle name="Note 60 7" xfId="3758"/>
    <cellStyle name="Note 60 8" xfId="3759"/>
    <cellStyle name="Note 60 9" xfId="3760"/>
    <cellStyle name="Note 61" xfId="3761"/>
    <cellStyle name="Note 61 10" xfId="3762"/>
    <cellStyle name="Note 61 2" xfId="3763"/>
    <cellStyle name="Note 61 3" xfId="3764"/>
    <cellStyle name="Note 61 4" xfId="3765"/>
    <cellStyle name="Note 61 5" xfId="3766"/>
    <cellStyle name="Note 61 6" xfId="3767"/>
    <cellStyle name="Note 61 7" xfId="3768"/>
    <cellStyle name="Note 61 8" xfId="3769"/>
    <cellStyle name="Note 61 9" xfId="3770"/>
    <cellStyle name="Note 62" xfId="3771"/>
    <cellStyle name="Note 62 10" xfId="3772"/>
    <cellStyle name="Note 62 2" xfId="3773"/>
    <cellStyle name="Note 62 3" xfId="3774"/>
    <cellStyle name="Note 62 4" xfId="3775"/>
    <cellStyle name="Note 62 5" xfId="3776"/>
    <cellStyle name="Note 62 6" xfId="3777"/>
    <cellStyle name="Note 62 7" xfId="3778"/>
    <cellStyle name="Note 62 8" xfId="3779"/>
    <cellStyle name="Note 62 9" xfId="3780"/>
    <cellStyle name="Note 63" xfId="3781"/>
    <cellStyle name="Note 63 10" xfId="3782"/>
    <cellStyle name="Note 63 2" xfId="3783"/>
    <cellStyle name="Note 63 3" xfId="3784"/>
    <cellStyle name="Note 63 4" xfId="3785"/>
    <cellStyle name="Note 63 5" xfId="3786"/>
    <cellStyle name="Note 63 6" xfId="3787"/>
    <cellStyle name="Note 63 7" xfId="3788"/>
    <cellStyle name="Note 63 8" xfId="3789"/>
    <cellStyle name="Note 63 9" xfId="3790"/>
    <cellStyle name="Note 64" xfId="3791"/>
    <cellStyle name="Note 64 10" xfId="3792"/>
    <cellStyle name="Note 64 2" xfId="3793"/>
    <cellStyle name="Note 64 3" xfId="3794"/>
    <cellStyle name="Note 64 4" xfId="3795"/>
    <cellStyle name="Note 64 5" xfId="3796"/>
    <cellStyle name="Note 64 6" xfId="3797"/>
    <cellStyle name="Note 64 7" xfId="3798"/>
    <cellStyle name="Note 64 8" xfId="3799"/>
    <cellStyle name="Note 64 9" xfId="3800"/>
    <cellStyle name="Note 65" xfId="3801"/>
    <cellStyle name="Note 65 10" xfId="3802"/>
    <cellStyle name="Note 65 2" xfId="3803"/>
    <cellStyle name="Note 65 3" xfId="3804"/>
    <cellStyle name="Note 65 4" xfId="3805"/>
    <cellStyle name="Note 65 5" xfId="3806"/>
    <cellStyle name="Note 65 6" xfId="3807"/>
    <cellStyle name="Note 65 7" xfId="3808"/>
    <cellStyle name="Note 65 8" xfId="3809"/>
    <cellStyle name="Note 65 9" xfId="3810"/>
    <cellStyle name="Note 66" xfId="3811"/>
    <cellStyle name="Note 66 10" xfId="3812"/>
    <cellStyle name="Note 66 2" xfId="3813"/>
    <cellStyle name="Note 66 3" xfId="3814"/>
    <cellStyle name="Note 66 4" xfId="3815"/>
    <cellStyle name="Note 66 5" xfId="3816"/>
    <cellStyle name="Note 66 6" xfId="3817"/>
    <cellStyle name="Note 66 7" xfId="3818"/>
    <cellStyle name="Note 66 8" xfId="3819"/>
    <cellStyle name="Note 66 9" xfId="3820"/>
    <cellStyle name="Note 67" xfId="3821"/>
    <cellStyle name="Note 67 10" xfId="3822"/>
    <cellStyle name="Note 67 2" xfId="3823"/>
    <cellStyle name="Note 67 3" xfId="3824"/>
    <cellStyle name="Note 67 4" xfId="3825"/>
    <cellStyle name="Note 67 5" xfId="3826"/>
    <cellStyle name="Note 67 6" xfId="3827"/>
    <cellStyle name="Note 67 7" xfId="3828"/>
    <cellStyle name="Note 67 8" xfId="3829"/>
    <cellStyle name="Note 67 9" xfId="3830"/>
    <cellStyle name="Note 68" xfId="3831"/>
    <cellStyle name="Note 68 10" xfId="3832"/>
    <cellStyle name="Note 68 2" xfId="3833"/>
    <cellStyle name="Note 68 3" xfId="3834"/>
    <cellStyle name="Note 68 4" xfId="3835"/>
    <cellStyle name="Note 68 5" xfId="3836"/>
    <cellStyle name="Note 68 6" xfId="3837"/>
    <cellStyle name="Note 68 7" xfId="3838"/>
    <cellStyle name="Note 68 8" xfId="3839"/>
    <cellStyle name="Note 68 9" xfId="3840"/>
    <cellStyle name="Note 69" xfId="3841"/>
    <cellStyle name="Note 69 10" xfId="3842"/>
    <cellStyle name="Note 69 2" xfId="3843"/>
    <cellStyle name="Note 69 3" xfId="3844"/>
    <cellStyle name="Note 69 4" xfId="3845"/>
    <cellStyle name="Note 69 5" xfId="3846"/>
    <cellStyle name="Note 69 6" xfId="3847"/>
    <cellStyle name="Note 69 7" xfId="3848"/>
    <cellStyle name="Note 69 8" xfId="3849"/>
    <cellStyle name="Note 69 9" xfId="3850"/>
    <cellStyle name="Note 7" xfId="3851"/>
    <cellStyle name="Note 7 10" xfId="3852"/>
    <cellStyle name="Note 7 2" xfId="3853"/>
    <cellStyle name="Note 7 3" xfId="3854"/>
    <cellStyle name="Note 7 4" xfId="3855"/>
    <cellStyle name="Note 7 5" xfId="3856"/>
    <cellStyle name="Note 7 6" xfId="3857"/>
    <cellStyle name="Note 7 7" xfId="3858"/>
    <cellStyle name="Note 7 8" xfId="3859"/>
    <cellStyle name="Note 7 9" xfId="3860"/>
    <cellStyle name="Note 70" xfId="3861"/>
    <cellStyle name="Note 70 10" xfId="3862"/>
    <cellStyle name="Note 70 2" xfId="3863"/>
    <cellStyle name="Note 70 3" xfId="3864"/>
    <cellStyle name="Note 70 4" xfId="3865"/>
    <cellStyle name="Note 70 5" xfId="3866"/>
    <cellStyle name="Note 70 6" xfId="3867"/>
    <cellStyle name="Note 70 7" xfId="3868"/>
    <cellStyle name="Note 70 8" xfId="3869"/>
    <cellStyle name="Note 70 9" xfId="3870"/>
    <cellStyle name="Note 71" xfId="3871"/>
    <cellStyle name="Note 71 10" xfId="3872"/>
    <cellStyle name="Note 71 2" xfId="3873"/>
    <cellStyle name="Note 71 3" xfId="3874"/>
    <cellStyle name="Note 71 4" xfId="3875"/>
    <cellStyle name="Note 71 5" xfId="3876"/>
    <cellStyle name="Note 71 6" xfId="3877"/>
    <cellStyle name="Note 71 7" xfId="3878"/>
    <cellStyle name="Note 71 8" xfId="3879"/>
    <cellStyle name="Note 71 9" xfId="3880"/>
    <cellStyle name="Note 72" xfId="3881"/>
    <cellStyle name="Note 72 10" xfId="3882"/>
    <cellStyle name="Note 72 2" xfId="3883"/>
    <cellStyle name="Note 72 3" xfId="3884"/>
    <cellStyle name="Note 72 4" xfId="3885"/>
    <cellStyle name="Note 72 5" xfId="3886"/>
    <cellStyle name="Note 72 6" xfId="3887"/>
    <cellStyle name="Note 72 7" xfId="3888"/>
    <cellStyle name="Note 72 8" xfId="3889"/>
    <cellStyle name="Note 72 9" xfId="3890"/>
    <cellStyle name="Note 73" xfId="3891"/>
    <cellStyle name="Note 73 10" xfId="3892"/>
    <cellStyle name="Note 73 2" xfId="3893"/>
    <cellStyle name="Note 73 3" xfId="3894"/>
    <cellStyle name="Note 73 4" xfId="3895"/>
    <cellStyle name="Note 73 5" xfId="3896"/>
    <cellStyle name="Note 73 6" xfId="3897"/>
    <cellStyle name="Note 73 7" xfId="3898"/>
    <cellStyle name="Note 73 8" xfId="3899"/>
    <cellStyle name="Note 73 9" xfId="3900"/>
    <cellStyle name="Note 74" xfId="3901"/>
    <cellStyle name="Note 74 10" xfId="3902"/>
    <cellStyle name="Note 74 2" xfId="3903"/>
    <cellStyle name="Note 74 3" xfId="3904"/>
    <cellStyle name="Note 74 4" xfId="3905"/>
    <cellStyle name="Note 74 5" xfId="3906"/>
    <cellStyle name="Note 74 6" xfId="3907"/>
    <cellStyle name="Note 74 7" xfId="3908"/>
    <cellStyle name="Note 74 8" xfId="3909"/>
    <cellStyle name="Note 74 9" xfId="3910"/>
    <cellStyle name="Note 75" xfId="3911"/>
    <cellStyle name="Note 75 10" xfId="3912"/>
    <cellStyle name="Note 75 2" xfId="3913"/>
    <cellStyle name="Note 75 3" xfId="3914"/>
    <cellStyle name="Note 75 4" xfId="3915"/>
    <cellStyle name="Note 75 5" xfId="3916"/>
    <cellStyle name="Note 75 6" xfId="3917"/>
    <cellStyle name="Note 75 7" xfId="3918"/>
    <cellStyle name="Note 75 8" xfId="3919"/>
    <cellStyle name="Note 75 9" xfId="3920"/>
    <cellStyle name="Note 76" xfId="3921"/>
    <cellStyle name="Note 76 10" xfId="3922"/>
    <cellStyle name="Note 76 2" xfId="3923"/>
    <cellStyle name="Note 76 3" xfId="3924"/>
    <cellStyle name="Note 76 4" xfId="3925"/>
    <cellStyle name="Note 76 5" xfId="3926"/>
    <cellStyle name="Note 76 6" xfId="3927"/>
    <cellStyle name="Note 76 7" xfId="3928"/>
    <cellStyle name="Note 76 8" xfId="3929"/>
    <cellStyle name="Note 76 9" xfId="3930"/>
    <cellStyle name="Note 77" xfId="3931"/>
    <cellStyle name="Note 77 10" xfId="3932"/>
    <cellStyle name="Note 77 2" xfId="3933"/>
    <cellStyle name="Note 77 3" xfId="3934"/>
    <cellStyle name="Note 77 4" xfId="3935"/>
    <cellStyle name="Note 77 5" xfId="3936"/>
    <cellStyle name="Note 77 6" xfId="3937"/>
    <cellStyle name="Note 77 7" xfId="3938"/>
    <cellStyle name="Note 77 8" xfId="3939"/>
    <cellStyle name="Note 77 9" xfId="3940"/>
    <cellStyle name="Note 78" xfId="3941"/>
    <cellStyle name="Note 78 10" xfId="3942"/>
    <cellStyle name="Note 78 2" xfId="3943"/>
    <cellStyle name="Note 78 3" xfId="3944"/>
    <cellStyle name="Note 78 4" xfId="3945"/>
    <cellStyle name="Note 78 5" xfId="3946"/>
    <cellStyle name="Note 78 6" xfId="3947"/>
    <cellStyle name="Note 78 7" xfId="3948"/>
    <cellStyle name="Note 78 8" xfId="3949"/>
    <cellStyle name="Note 78 9" xfId="3950"/>
    <cellStyle name="Note 79" xfId="3951"/>
    <cellStyle name="Note 79 10" xfId="3952"/>
    <cellStyle name="Note 79 2" xfId="3953"/>
    <cellStyle name="Note 79 3" xfId="3954"/>
    <cellStyle name="Note 79 4" xfId="3955"/>
    <cellStyle name="Note 79 5" xfId="3956"/>
    <cellStyle name="Note 79 6" xfId="3957"/>
    <cellStyle name="Note 79 7" xfId="3958"/>
    <cellStyle name="Note 79 8" xfId="3959"/>
    <cellStyle name="Note 79 9" xfId="3960"/>
    <cellStyle name="Note 8" xfId="3961"/>
    <cellStyle name="Note 8 10" xfId="3962"/>
    <cellStyle name="Note 8 2" xfId="3963"/>
    <cellStyle name="Note 8 3" xfId="3964"/>
    <cellStyle name="Note 8 4" xfId="3965"/>
    <cellStyle name="Note 8 5" xfId="3966"/>
    <cellStyle name="Note 8 6" xfId="3967"/>
    <cellStyle name="Note 8 7" xfId="3968"/>
    <cellStyle name="Note 8 8" xfId="3969"/>
    <cellStyle name="Note 8 9" xfId="3970"/>
    <cellStyle name="Note 80" xfId="3971"/>
    <cellStyle name="Note 80 10" xfId="3972"/>
    <cellStyle name="Note 80 2" xfId="3973"/>
    <cellStyle name="Note 80 3" xfId="3974"/>
    <cellStyle name="Note 80 4" xfId="3975"/>
    <cellStyle name="Note 80 5" xfId="3976"/>
    <cellStyle name="Note 80 6" xfId="3977"/>
    <cellStyle name="Note 80 7" xfId="3978"/>
    <cellStyle name="Note 80 8" xfId="3979"/>
    <cellStyle name="Note 80 9" xfId="3980"/>
    <cellStyle name="Note 81" xfId="3981"/>
    <cellStyle name="Note 81 10" xfId="3982"/>
    <cellStyle name="Note 81 2" xfId="3983"/>
    <cellStyle name="Note 81 3" xfId="3984"/>
    <cellStyle name="Note 81 4" xfId="3985"/>
    <cellStyle name="Note 81 5" xfId="3986"/>
    <cellStyle name="Note 81 6" xfId="3987"/>
    <cellStyle name="Note 81 7" xfId="3988"/>
    <cellStyle name="Note 81 8" xfId="3989"/>
    <cellStyle name="Note 81 9" xfId="3990"/>
    <cellStyle name="Note 82" xfId="3991"/>
    <cellStyle name="Note 82 10" xfId="3992"/>
    <cellStyle name="Note 82 2" xfId="3993"/>
    <cellStyle name="Note 82 3" xfId="3994"/>
    <cellStyle name="Note 82 4" xfId="3995"/>
    <cellStyle name="Note 82 5" xfId="3996"/>
    <cellStyle name="Note 82 6" xfId="3997"/>
    <cellStyle name="Note 82 7" xfId="3998"/>
    <cellStyle name="Note 82 8" xfId="3999"/>
    <cellStyle name="Note 82 9" xfId="4000"/>
    <cellStyle name="Note 83" xfId="4001"/>
    <cellStyle name="Note 83 10" xfId="4002"/>
    <cellStyle name="Note 83 2" xfId="4003"/>
    <cellStyle name="Note 83 3" xfId="4004"/>
    <cellStyle name="Note 83 4" xfId="4005"/>
    <cellStyle name="Note 83 5" xfId="4006"/>
    <cellStyle name="Note 83 6" xfId="4007"/>
    <cellStyle name="Note 83 7" xfId="4008"/>
    <cellStyle name="Note 83 8" xfId="4009"/>
    <cellStyle name="Note 83 9" xfId="4010"/>
    <cellStyle name="Note 84" xfId="4011"/>
    <cellStyle name="Note 84 10" xfId="4012"/>
    <cellStyle name="Note 84 2" xfId="4013"/>
    <cellStyle name="Note 84 3" xfId="4014"/>
    <cellStyle name="Note 84 4" xfId="4015"/>
    <cellStyle name="Note 84 5" xfId="4016"/>
    <cellStyle name="Note 84 6" xfId="4017"/>
    <cellStyle name="Note 84 7" xfId="4018"/>
    <cellStyle name="Note 84 8" xfId="4019"/>
    <cellStyle name="Note 84 9" xfId="4020"/>
    <cellStyle name="Note 85" xfId="4021"/>
    <cellStyle name="Note 85 10" xfId="4022"/>
    <cellStyle name="Note 85 2" xfId="4023"/>
    <cellStyle name="Note 85 3" xfId="4024"/>
    <cellStyle name="Note 85 4" xfId="4025"/>
    <cellStyle name="Note 85 5" xfId="4026"/>
    <cellStyle name="Note 85 6" xfId="4027"/>
    <cellStyle name="Note 85 7" xfId="4028"/>
    <cellStyle name="Note 85 8" xfId="4029"/>
    <cellStyle name="Note 85 9" xfId="4030"/>
    <cellStyle name="Note 86" xfId="4031"/>
    <cellStyle name="Note 86 10" xfId="4032"/>
    <cellStyle name="Note 86 2" xfId="4033"/>
    <cellStyle name="Note 86 3" xfId="4034"/>
    <cellStyle name="Note 86 4" xfId="4035"/>
    <cellStyle name="Note 86 5" xfId="4036"/>
    <cellStyle name="Note 86 6" xfId="4037"/>
    <cellStyle name="Note 86 7" xfId="4038"/>
    <cellStyle name="Note 86 8" xfId="4039"/>
    <cellStyle name="Note 86 9" xfId="4040"/>
    <cellStyle name="Note 87" xfId="4041"/>
    <cellStyle name="Note 87 10" xfId="4042"/>
    <cellStyle name="Note 87 2" xfId="4043"/>
    <cellStyle name="Note 87 3" xfId="4044"/>
    <cellStyle name="Note 87 4" xfId="4045"/>
    <cellStyle name="Note 87 5" xfId="4046"/>
    <cellStyle name="Note 87 6" xfId="4047"/>
    <cellStyle name="Note 87 7" xfId="4048"/>
    <cellStyle name="Note 87 8" xfId="4049"/>
    <cellStyle name="Note 87 9" xfId="4050"/>
    <cellStyle name="Note 88" xfId="4051"/>
    <cellStyle name="Note 88 10" xfId="4052"/>
    <cellStyle name="Note 88 2" xfId="4053"/>
    <cellStyle name="Note 88 3" xfId="4054"/>
    <cellStyle name="Note 88 4" xfId="4055"/>
    <cellStyle name="Note 88 5" xfId="4056"/>
    <cellStyle name="Note 88 6" xfId="4057"/>
    <cellStyle name="Note 88 7" xfId="4058"/>
    <cellStyle name="Note 88 8" xfId="4059"/>
    <cellStyle name="Note 88 9" xfId="4060"/>
    <cellStyle name="Note 89" xfId="4061"/>
    <cellStyle name="Note 89 10" xfId="4062"/>
    <cellStyle name="Note 89 2" xfId="4063"/>
    <cellStyle name="Note 89 3" xfId="4064"/>
    <cellStyle name="Note 89 4" xfId="4065"/>
    <cellStyle name="Note 89 5" xfId="4066"/>
    <cellStyle name="Note 89 6" xfId="4067"/>
    <cellStyle name="Note 89 7" xfId="4068"/>
    <cellStyle name="Note 89 8" xfId="4069"/>
    <cellStyle name="Note 89 9" xfId="4070"/>
    <cellStyle name="Note 9" xfId="4071"/>
    <cellStyle name="Note 9 10" xfId="4072"/>
    <cellStyle name="Note 9 2" xfId="4073"/>
    <cellStyle name="Note 9 3" xfId="4074"/>
    <cellStyle name="Note 9 4" xfId="4075"/>
    <cellStyle name="Note 9 5" xfId="4076"/>
    <cellStyle name="Note 9 6" xfId="4077"/>
    <cellStyle name="Note 9 7" xfId="4078"/>
    <cellStyle name="Note 9 8" xfId="4079"/>
    <cellStyle name="Note 9 9" xfId="4080"/>
    <cellStyle name="Note 90" xfId="4081"/>
    <cellStyle name="Note 90 10" xfId="4082"/>
    <cellStyle name="Note 90 2" xfId="4083"/>
    <cellStyle name="Note 90 3" xfId="4084"/>
    <cellStyle name="Note 90 4" xfId="4085"/>
    <cellStyle name="Note 90 5" xfId="4086"/>
    <cellStyle name="Note 90 6" xfId="4087"/>
    <cellStyle name="Note 90 7" xfId="4088"/>
    <cellStyle name="Note 90 8" xfId="4089"/>
    <cellStyle name="Note 90 9" xfId="4090"/>
    <cellStyle name="Note 91" xfId="4091"/>
    <cellStyle name="Note 91 10" xfId="4092"/>
    <cellStyle name="Note 91 2" xfId="4093"/>
    <cellStyle name="Note 91 3" xfId="4094"/>
    <cellStyle name="Note 91 4" xfId="4095"/>
    <cellStyle name="Note 91 5" xfId="4096"/>
    <cellStyle name="Note 91 6" xfId="4097"/>
    <cellStyle name="Note 91 7" xfId="4098"/>
    <cellStyle name="Note 91 8" xfId="4099"/>
    <cellStyle name="Note 91 9" xfId="4100"/>
    <cellStyle name="Note 92" xfId="4101"/>
    <cellStyle name="Note 92 10" xfId="4102"/>
    <cellStyle name="Note 92 2" xfId="4103"/>
    <cellStyle name="Note 92 3" xfId="4104"/>
    <cellStyle name="Note 92 4" xfId="4105"/>
    <cellStyle name="Note 92 5" xfId="4106"/>
    <cellStyle name="Note 92 6" xfId="4107"/>
    <cellStyle name="Note 92 7" xfId="4108"/>
    <cellStyle name="Note 92 8" xfId="4109"/>
    <cellStyle name="Note 92 9" xfId="4110"/>
    <cellStyle name="Note 93" xfId="4111"/>
    <cellStyle name="Note 93 10" xfId="4112"/>
    <cellStyle name="Note 93 2" xfId="4113"/>
    <cellStyle name="Note 93 3" xfId="4114"/>
    <cellStyle name="Note 93 4" xfId="4115"/>
    <cellStyle name="Note 93 5" xfId="4116"/>
    <cellStyle name="Note 93 6" xfId="4117"/>
    <cellStyle name="Note 93 7" xfId="4118"/>
    <cellStyle name="Note 93 8" xfId="4119"/>
    <cellStyle name="Note 93 9" xfId="4120"/>
    <cellStyle name="Note 94" xfId="4121"/>
    <cellStyle name="Note 94 10" xfId="4122"/>
    <cellStyle name="Note 94 2" xfId="4123"/>
    <cellStyle name="Note 94 3" xfId="4124"/>
    <cellStyle name="Note 94 4" xfId="4125"/>
    <cellStyle name="Note 94 5" xfId="4126"/>
    <cellStyle name="Note 94 6" xfId="4127"/>
    <cellStyle name="Note 94 7" xfId="4128"/>
    <cellStyle name="Note 94 8" xfId="4129"/>
    <cellStyle name="Note 94 9" xfId="4130"/>
    <cellStyle name="Note 95" xfId="4131"/>
    <cellStyle name="Note 95 10" xfId="4132"/>
    <cellStyle name="Note 95 2" xfId="4133"/>
    <cellStyle name="Note 95 3" xfId="4134"/>
    <cellStyle name="Note 95 4" xfId="4135"/>
    <cellStyle name="Note 95 5" xfId="4136"/>
    <cellStyle name="Note 95 6" xfId="4137"/>
    <cellStyle name="Note 95 7" xfId="4138"/>
    <cellStyle name="Note 95 8" xfId="4139"/>
    <cellStyle name="Note 95 9" xfId="4140"/>
    <cellStyle name="Note 96" xfId="4141"/>
    <cellStyle name="Note 96 10" xfId="4142"/>
    <cellStyle name="Note 96 2" xfId="4143"/>
    <cellStyle name="Note 96 3" xfId="4144"/>
    <cellStyle name="Note 96 4" xfId="4145"/>
    <cellStyle name="Note 96 5" xfId="4146"/>
    <cellStyle name="Note 96 6" xfId="4147"/>
    <cellStyle name="Note 96 7" xfId="4148"/>
    <cellStyle name="Note 96 8" xfId="4149"/>
    <cellStyle name="Note 96 9" xfId="4150"/>
    <cellStyle name="Note 97" xfId="4151"/>
    <cellStyle name="Note 97 10" xfId="4152"/>
    <cellStyle name="Note 97 2" xfId="4153"/>
    <cellStyle name="Note 97 3" xfId="4154"/>
    <cellStyle name="Note 97 4" xfId="4155"/>
    <cellStyle name="Note 97 5" xfId="4156"/>
    <cellStyle name="Note 97 6" xfId="4157"/>
    <cellStyle name="Note 97 7" xfId="4158"/>
    <cellStyle name="Note 97 8" xfId="4159"/>
    <cellStyle name="Note 97 9" xfId="4160"/>
    <cellStyle name="Note 98" xfId="4161"/>
    <cellStyle name="Note 98 10" xfId="4162"/>
    <cellStyle name="Note 98 2" xfId="4163"/>
    <cellStyle name="Note 98 3" xfId="4164"/>
    <cellStyle name="Note 98 4" xfId="4165"/>
    <cellStyle name="Note 98 5" xfId="4166"/>
    <cellStyle name="Note 98 6" xfId="4167"/>
    <cellStyle name="Note 98 7" xfId="4168"/>
    <cellStyle name="Note 98 8" xfId="4169"/>
    <cellStyle name="Note 98 9" xfId="4170"/>
    <cellStyle name="Note 99" xfId="4171"/>
    <cellStyle name="Note 99 10" xfId="4172"/>
    <cellStyle name="Note 99 2" xfId="4173"/>
    <cellStyle name="Note 99 3" xfId="4174"/>
    <cellStyle name="Note 99 4" xfId="4175"/>
    <cellStyle name="Note 99 5" xfId="4176"/>
    <cellStyle name="Note 99 6" xfId="4177"/>
    <cellStyle name="Note 99 7" xfId="4178"/>
    <cellStyle name="Note 99 8" xfId="4179"/>
    <cellStyle name="Note 99 9" xfId="4180"/>
    <cellStyle name="Note heading" xfId="4181"/>
    <cellStyle name="Nᳯrmal_wademan2" xfId="4182"/>
    <cellStyle name="Num0" xfId="4183"/>
    <cellStyle name="Num1" xfId="4184"/>
    <cellStyle name="num1Style" xfId="4185"/>
    <cellStyle name="num1Styleb" xfId="4186"/>
    <cellStyle name="Num2" xfId="4187"/>
    <cellStyle name="Num3" xfId="4188"/>
    <cellStyle name="Num4" xfId="4189"/>
    <cellStyle name="num4Style" xfId="4190"/>
    <cellStyle name="num4Styleb" xfId="4191"/>
    <cellStyle name="Number" xfId="4192"/>
    <cellStyle name="NumberGeneral" xfId="4193"/>
    <cellStyle name="NumberGeneral2Dec." xfId="4194"/>
    <cellStyle name="Numbers" xfId="4195"/>
    <cellStyle name="Numbers - Bold" xfId="4196"/>
    <cellStyle name="Numbers - Bold - Italic" xfId="4197"/>
    <cellStyle name="Numbers_6079BX" xfId="4198"/>
    <cellStyle name="numPStyle" xfId="4199"/>
    <cellStyle name="numPStyleb" xfId="4200"/>
    <cellStyle name="numXStyle" xfId="4201"/>
    <cellStyle name="numXStyleb" xfId="4202"/>
    <cellStyle name="OBOTAN" xfId="4203"/>
    <cellStyle name="Œ…‹æØ‚è [0.00]_Region Orders (2)" xfId="4204"/>
    <cellStyle name="Œ…‹æØ‚è_Region Orders (2)" xfId="4205"/>
    <cellStyle name="OffSheet" xfId="4206"/>
    <cellStyle name="onedec" xfId="4207"/>
    <cellStyle name="OptionSelect" xfId="4208"/>
    <cellStyle name="Outline" xfId="4209"/>
    <cellStyle name="Output 2" xfId="4210"/>
    <cellStyle name="Output Amounts" xfId="4211"/>
    <cellStyle name="Output Column Headings" xfId="4212"/>
    <cellStyle name="output header" xfId="4213"/>
    <cellStyle name="Output Line Items" xfId="4214"/>
    <cellStyle name="Output Report Heading" xfId="4215"/>
    <cellStyle name="Output Report Title" xfId="4216"/>
    <cellStyle name="Outstanding" xfId="4217"/>
    <cellStyle name="OVER" xfId="4218"/>
    <cellStyle name="p" xfId="4219"/>
    <cellStyle name="p " xfId="4220"/>
    <cellStyle name="p_DCF" xfId="4221"/>
    <cellStyle name="p_DCF_Springboard model (85)" xfId="4222"/>
    <cellStyle name="p_DCF_Springboard model (85)_FQML BMO CP Model Ver11 Ab Values Scenario 2 (2)" xfId="4223"/>
    <cellStyle name="p_DCF_Springboard model (85)_Project CP Financial Model_v39" xfId="4224"/>
    <cellStyle name="p_Springboard model (85)" xfId="4225"/>
    <cellStyle name="p_Springboard model (85)_FQML BMO CP Model Ver11 Ab Values Scenario 2 (2)" xfId="4226"/>
    <cellStyle name="p_Springboard model (85)_Project CP Financial Model_v39" xfId="4227"/>
    <cellStyle name="Page Number" xfId="4228"/>
    <cellStyle name="Page Title" xfId="4229"/>
    <cellStyle name="Page_Top1" xfId="4230"/>
    <cellStyle name="PageSubTitle" xfId="4231"/>
    <cellStyle name="PageTitle" xfId="4232"/>
    <cellStyle name="patterns" xfId="4233"/>
    <cellStyle name="pc1" xfId="4234"/>
    <cellStyle name="pcent" xfId="4235"/>
    <cellStyle name="pct_sub" xfId="4236"/>
    <cellStyle name="pe" xfId="4237"/>
    <cellStyle name="PEG" xfId="4238"/>
    <cellStyle name="Per share" xfId="4239"/>
    <cellStyle name="per.style" xfId="4240"/>
    <cellStyle name="Perc 0" xfId="4241"/>
    <cellStyle name="Perc 1" xfId="4242"/>
    <cellStyle name="Perc 2" xfId="4243"/>
    <cellStyle name="Perc 3" xfId="4244"/>
    <cellStyle name="Percent" xfId="1" builtinId="5"/>
    <cellStyle name="Percent [0]" xfId="4245"/>
    <cellStyle name="Percent [0] Total" xfId="4246"/>
    <cellStyle name="Percent [0]_Copy of Northern Orion Profile Excel Backup_3" xfId="4247"/>
    <cellStyle name="Percent [00]" xfId="4248"/>
    <cellStyle name="Percent [1]" xfId="4249"/>
    <cellStyle name="Percent [1] Total" xfId="4250"/>
    <cellStyle name="Percent [1]_Copy of Northern Orion Profile Excel Backup_3" xfId="4251"/>
    <cellStyle name="Percent [2]" xfId="4252"/>
    <cellStyle name="Percent [2] Total" xfId="4253"/>
    <cellStyle name="Percent [2]_GP_NEM_4" xfId="4254"/>
    <cellStyle name="Percent [3]" xfId="4255"/>
    <cellStyle name="Percent 1" xfId="4256"/>
    <cellStyle name="Percent 1 Subtotal" xfId="4257"/>
    <cellStyle name="Percent 1 Total" xfId="4258"/>
    <cellStyle name="Percent 10" xfId="4259"/>
    <cellStyle name="Percent 11" xfId="4260"/>
    <cellStyle name="Percent 11 2" xfId="4261"/>
    <cellStyle name="Percent 12" xfId="4262"/>
    <cellStyle name="Percent 13" xfId="4263"/>
    <cellStyle name="Percent 14" xfId="4264"/>
    <cellStyle name="Percent 2" xfId="4265"/>
    <cellStyle name="Percent 2 10" xfId="4266"/>
    <cellStyle name="Percent 2 2" xfId="4267"/>
    <cellStyle name="Percent 2 2 2" xfId="4268"/>
    <cellStyle name="Percent 2 2 2 2" xfId="4"/>
    <cellStyle name="Percent 2 3" xfId="4269"/>
    <cellStyle name="Percent 2 4" xfId="4270"/>
    <cellStyle name="Percent 2 5" xfId="4271"/>
    <cellStyle name="Percent 2 6" xfId="4272"/>
    <cellStyle name="Percent 2 7" xfId="4273"/>
    <cellStyle name="Percent 2 8" xfId="4274"/>
    <cellStyle name="Percent 2 9" xfId="4275"/>
    <cellStyle name="Percent 2 DP" xfId="4276"/>
    <cellStyle name="Percent 3" xfId="4277"/>
    <cellStyle name="Percent 3 2" xfId="4278"/>
    <cellStyle name="Percent 3 2 2" xfId="4279"/>
    <cellStyle name="Percent 3 3" xfId="4280"/>
    <cellStyle name="Percent 4" xfId="4281"/>
    <cellStyle name="Percent 4 2" xfId="4282"/>
    <cellStyle name="Percent 5" xfId="4283"/>
    <cellStyle name="Percent 5 10" xfId="4284"/>
    <cellStyle name="Percent 5 2" xfId="4285"/>
    <cellStyle name="Percent 5 3" xfId="4286"/>
    <cellStyle name="Percent 5 4" xfId="4287"/>
    <cellStyle name="Percent 5 5" xfId="4288"/>
    <cellStyle name="Percent 5 6" xfId="4289"/>
    <cellStyle name="Percent 5 7" xfId="4290"/>
    <cellStyle name="Percent 5 8" xfId="4291"/>
    <cellStyle name="Percent 5 9" xfId="4292"/>
    <cellStyle name="Percent 6" xfId="4293"/>
    <cellStyle name="Percent 7" xfId="4294"/>
    <cellStyle name="Percent 8" xfId="4295"/>
    <cellStyle name="Percent 8 2" xfId="4296"/>
    <cellStyle name="Percent 9" xfId="4297"/>
    <cellStyle name="Percent Comma" xfId="4298"/>
    <cellStyle name="Percent Input" xfId="4299"/>
    <cellStyle name="Percent*" xfId="4300"/>
    <cellStyle name="Percent[1]" xfId="4301"/>
    <cellStyle name="Percent[2]" xfId="4302"/>
    <cellStyle name="Percent1" xfId="4303"/>
    <cellStyle name="Percent2" xfId="4304"/>
    <cellStyle name="Percent3" xfId="4305"/>
    <cellStyle name="percentage" xfId="4306"/>
    <cellStyle name="Porcentaje" xfId="4307"/>
    <cellStyle name="Porcentaje 2" xfId="4308"/>
    <cellStyle name="Porcentaje 2 2" xfId="4309"/>
    <cellStyle name="Porcentaje_Case10" xfId="4310"/>
    <cellStyle name="Pounds Total 2" xfId="4311"/>
    <cellStyle name="PrePop Currency (0)" xfId="4312"/>
    <cellStyle name="PrePop Currency (2)" xfId="4313"/>
    <cellStyle name="PrePop Units (0)" xfId="4314"/>
    <cellStyle name="PrePop Units (1)" xfId="4315"/>
    <cellStyle name="PrePop Units (2)" xfId="4316"/>
    <cellStyle name="Price" xfId="4317"/>
    <cellStyle name="Private" xfId="4318"/>
    <cellStyle name="Private1" xfId="4319"/>
    <cellStyle name="PSChar" xfId="4320"/>
    <cellStyle name="PSDate" xfId="4321"/>
    <cellStyle name="PSDec" xfId="4322"/>
    <cellStyle name="PSHeading" xfId="4323"/>
    <cellStyle name="PSInt" xfId="4324"/>
    <cellStyle name="PSSpacer" xfId="4325"/>
    <cellStyle name="Punto" xfId="4326"/>
    <cellStyle name="Punto 2" xfId="4327"/>
    <cellStyle name="Punto 2 2" xfId="4328"/>
    <cellStyle name="Punto_Case10" xfId="4329"/>
    <cellStyle name="Punto0" xfId="4330"/>
    <cellStyle name="Punto0 2" xfId="4331"/>
    <cellStyle name="Punto0 2 2" xfId="4332"/>
    <cellStyle name="q" xfId="4333"/>
    <cellStyle name="QEPS-h" xfId="4334"/>
    <cellStyle name="QEPS-H1" xfId="4335"/>
    <cellStyle name="Query" xfId="4336"/>
    <cellStyle name="QvB" xfId="4337"/>
    <cellStyle name="Rand [0]" xfId="4338"/>
    <cellStyle name="range" xfId="4339"/>
    <cellStyle name="rate" xfId="4340"/>
    <cellStyle name="Ratio" xfId="4341"/>
    <cellStyle name="Ratio Comma" xfId="4342"/>
    <cellStyle name="Ratio_Alaska DCF_040701d" xfId="4343"/>
    <cellStyle name="regstoresfromspecstores" xfId="4344"/>
    <cellStyle name="ReportTitlePrompt" xfId="4345"/>
    <cellStyle name="ReportTitleValue" xfId="4346"/>
    <cellStyle name="RevList" xfId="4347"/>
    <cellStyle name="Right" xfId="4348"/>
    <cellStyle name="Right Border" xfId="4349"/>
    <cellStyle name="Right Number" xfId="4350"/>
    <cellStyle name="RightAlign" xfId="4351"/>
    <cellStyle name="RISKbigPercent" xfId="4352"/>
    <cellStyle name="RISKbigPercent 2" xfId="4353"/>
    <cellStyle name="RISKbigPercent 2 2" xfId="4354"/>
    <cellStyle name="RISKblandrEdge" xfId="4355"/>
    <cellStyle name="RISKblandrEdge 2" xfId="4356"/>
    <cellStyle name="RISKblandrEdge 2 2" xfId="4357"/>
    <cellStyle name="RISKblCorner" xfId="4358"/>
    <cellStyle name="RISKblCorner 2" xfId="4359"/>
    <cellStyle name="RISKblCorner 2 2" xfId="4360"/>
    <cellStyle name="RISKbottomEdge" xfId="4361"/>
    <cellStyle name="RISKbottomEdge 2" xfId="4362"/>
    <cellStyle name="RISKbottomEdge 2 2" xfId="4363"/>
    <cellStyle name="RISKbrCorner" xfId="4364"/>
    <cellStyle name="RISKbrCorner 2" xfId="4365"/>
    <cellStyle name="RISKbrCorner 2 2" xfId="4366"/>
    <cellStyle name="RISKdarkBoxed" xfId="4367"/>
    <cellStyle name="RISKdarkBoxed 2" xfId="4368"/>
    <cellStyle name="RISKdarkBoxed 2 2" xfId="4369"/>
    <cellStyle name="RISKdarkBoxed 2 3" xfId="4370"/>
    <cellStyle name="RISKdarkBoxed 3" xfId="4371"/>
    <cellStyle name="RISKdarkBoxed 4" xfId="4372"/>
    <cellStyle name="RISKdarkShade" xfId="4373"/>
    <cellStyle name="RISKdarkShade 2" xfId="4374"/>
    <cellStyle name="RISKdarkShade 2 2" xfId="4375"/>
    <cellStyle name="RISKdbottomEdge" xfId="4376"/>
    <cellStyle name="RISKdbottomEdge 2" xfId="4377"/>
    <cellStyle name="RISKdbottomEdge 2 2" xfId="4378"/>
    <cellStyle name="RISKdrightEdge" xfId="4379"/>
    <cellStyle name="RISKdrightEdge 2" xfId="4380"/>
    <cellStyle name="RISKdrightEdge 2 2" xfId="4381"/>
    <cellStyle name="RISKdurationTime" xfId="4382"/>
    <cellStyle name="RISKdurationTime 2" xfId="4383"/>
    <cellStyle name="RISKdurationTime 2 2" xfId="4384"/>
    <cellStyle name="RISKinNumber" xfId="4385"/>
    <cellStyle name="RISKlandrEdge" xfId="4386"/>
    <cellStyle name="RISKlandrEdge 2" xfId="4387"/>
    <cellStyle name="RISKlandrEdge 2 2" xfId="4388"/>
    <cellStyle name="RISKleftEdge" xfId="4389"/>
    <cellStyle name="RISKleftEdge 2" xfId="4390"/>
    <cellStyle name="RISKleftEdge 2 2" xfId="4391"/>
    <cellStyle name="RISKlightBoxed" xfId="4392"/>
    <cellStyle name="RISKlightBoxed 2" xfId="4393"/>
    <cellStyle name="RISKlightBoxed 2 2" xfId="4394"/>
    <cellStyle name="RISKlightBoxed 2 3" xfId="4395"/>
    <cellStyle name="RISKlightBoxed 3" xfId="4396"/>
    <cellStyle name="RISKlightBoxed 4" xfId="4397"/>
    <cellStyle name="RISKltandbEdge" xfId="4398"/>
    <cellStyle name="RISKltandbEdge 2" xfId="4399"/>
    <cellStyle name="RISKltandbEdge 2 2" xfId="4400"/>
    <cellStyle name="RISKltandbEdge 2 3" xfId="4401"/>
    <cellStyle name="RISKltandbEdge 3" xfId="4402"/>
    <cellStyle name="RISKltandbEdge 4" xfId="4403"/>
    <cellStyle name="RISKnormBoxed" xfId="4404"/>
    <cellStyle name="RISKnormBoxed 2" xfId="4405"/>
    <cellStyle name="RISKnormBoxed 2 2" xfId="4406"/>
    <cellStyle name="RISKnormBoxed 2 3" xfId="4407"/>
    <cellStyle name="RISKnormBoxed 3" xfId="4408"/>
    <cellStyle name="RISKnormBoxed 4" xfId="4409"/>
    <cellStyle name="RISKnormCenter" xfId="4410"/>
    <cellStyle name="RISKnormCenter 2" xfId="4411"/>
    <cellStyle name="RISKnormCenter 2 2" xfId="4412"/>
    <cellStyle name="RISKnormHeading" xfId="4413"/>
    <cellStyle name="RISKnormHeading 10" xfId="4414"/>
    <cellStyle name="RISKnormHeading 11" xfId="4415"/>
    <cellStyle name="RISKnormHeading 2" xfId="4416"/>
    <cellStyle name="RISKnormHeading 2 2" xfId="4417"/>
    <cellStyle name="RISKnormHeading 3" xfId="4418"/>
    <cellStyle name="RISKnormHeading 4" xfId="4419"/>
    <cellStyle name="RISKnormHeading 5" xfId="4420"/>
    <cellStyle name="RISKnormHeading 6" xfId="4421"/>
    <cellStyle name="RISKnormHeading 7" xfId="4422"/>
    <cellStyle name="RISKnormHeading 8" xfId="4423"/>
    <cellStyle name="RISKnormHeading 9" xfId="4424"/>
    <cellStyle name="RISKnormItal" xfId="4425"/>
    <cellStyle name="RISKnormLabel" xfId="4426"/>
    <cellStyle name="RISKnormShade" xfId="4427"/>
    <cellStyle name="RISKnormShade 2" xfId="4428"/>
    <cellStyle name="RISKnormShade 2 2" xfId="4429"/>
    <cellStyle name="RISKnormTitle" xfId="4430"/>
    <cellStyle name="RISKoutNumber" xfId="4431"/>
    <cellStyle name="RISKrightEdge" xfId="4432"/>
    <cellStyle name="RISKrightEdge 2" xfId="4433"/>
    <cellStyle name="RISKrightEdge 2 2" xfId="4434"/>
    <cellStyle name="RISKrtandbEdge" xfId="4435"/>
    <cellStyle name="RISKrtandbEdge 2" xfId="4436"/>
    <cellStyle name="RISKrtandbEdge 2 2" xfId="4437"/>
    <cellStyle name="RISKrtandbEdge 2 3" xfId="4438"/>
    <cellStyle name="RISKrtandbEdge 3" xfId="4439"/>
    <cellStyle name="RISKrtandbEdge 4" xfId="4440"/>
    <cellStyle name="RISKssTime" xfId="4441"/>
    <cellStyle name="RISKssTime 2" xfId="4442"/>
    <cellStyle name="RISKssTime 2 2" xfId="4443"/>
    <cellStyle name="RISKtandbEdge" xfId="4444"/>
    <cellStyle name="RISKtandbEdge 2" xfId="4445"/>
    <cellStyle name="RISKtandbEdge 2 2" xfId="4446"/>
    <cellStyle name="RISKtandbEdge 2 3" xfId="4447"/>
    <cellStyle name="RISKtandbEdge 3" xfId="4448"/>
    <cellStyle name="RISKtandbEdge 4" xfId="4449"/>
    <cellStyle name="RISKtlandrEdge" xfId="4450"/>
    <cellStyle name="RISKtlandrEdge 2" xfId="4451"/>
    <cellStyle name="RISKtlandrEdge 2 2" xfId="4452"/>
    <cellStyle name="RISKtlandrEdge 2 3" xfId="4453"/>
    <cellStyle name="RISKtlandrEdge 3" xfId="4454"/>
    <cellStyle name="RISKtlandrEdge 4" xfId="4455"/>
    <cellStyle name="RISKtlCorner" xfId="4456"/>
    <cellStyle name="RISKtlCorner 2" xfId="4457"/>
    <cellStyle name="RISKtlCorner 2 2" xfId="4458"/>
    <cellStyle name="RISKtlCorner 2 3" xfId="4459"/>
    <cellStyle name="RISKtlCorner 3" xfId="4460"/>
    <cellStyle name="RISKtlCorner 4" xfId="4461"/>
    <cellStyle name="RISKtopEdge" xfId="4462"/>
    <cellStyle name="RISKtopEdge 2" xfId="4463"/>
    <cellStyle name="RISKtopEdge 2 2" xfId="4464"/>
    <cellStyle name="RISKtopEdge 2 3" xfId="4465"/>
    <cellStyle name="RISKtopEdge 3" xfId="4466"/>
    <cellStyle name="RISKtopEdge 4" xfId="4467"/>
    <cellStyle name="RISKtrCorner" xfId="4468"/>
    <cellStyle name="RISKtrCorner 2" xfId="4469"/>
    <cellStyle name="RISKtrCorner 2 2" xfId="4470"/>
    <cellStyle name="RISKtrCorner 2 3" xfId="4471"/>
    <cellStyle name="RISKtrCorner 3" xfId="4472"/>
    <cellStyle name="RISKtrCorner 4" xfId="4473"/>
    <cellStyle name="Rounding" xfId="4474"/>
    <cellStyle name="RowAcctAbovePrompt" xfId="4475"/>
    <cellStyle name="RowAcctSOBAbovePrompt" xfId="4476"/>
    <cellStyle name="RowAcctSOBValue" xfId="4477"/>
    <cellStyle name="RowAcctValue" xfId="4478"/>
    <cellStyle name="RowAttrAbovePrompt" xfId="4479"/>
    <cellStyle name="RowAttrValue" xfId="4480"/>
    <cellStyle name="RowColSetAbovePrompt" xfId="4481"/>
    <cellStyle name="RowColSetLeftPrompt" xfId="4482"/>
    <cellStyle name="RowColSetValue" xfId="4483"/>
    <cellStyle name="Rowheading" xfId="4484"/>
    <cellStyle name="RowLeftPrompt" xfId="4485"/>
    <cellStyle name="RTL" xfId="4486"/>
    <cellStyle name="s8" xfId="4487"/>
    <cellStyle name="Salomon Logo" xfId="4488"/>
    <cellStyle name="SampleUsingFormatMask" xfId="4489"/>
    <cellStyle name="SampleWithNoFormatMask" xfId="4490"/>
    <cellStyle name="Scenario Heading" xfId="4491"/>
    <cellStyle name="Section" xfId="4492"/>
    <cellStyle name="Separador de milhares_ORC0996" xfId="4493"/>
    <cellStyle name="SHADEDSTORES" xfId="4494"/>
    <cellStyle name="Shading" xfId="4495"/>
    <cellStyle name="Sheet Title" xfId="4496"/>
    <cellStyle name="SheetButton1" xfId="4497"/>
    <cellStyle name="SheetButton2" xfId="4498"/>
    <cellStyle name="SheetHeader1" xfId="4499"/>
    <cellStyle name="SheetHeader2" xfId="4500"/>
    <cellStyle name="SheetHeader3" xfId="4501"/>
    <cellStyle name="SheetHeader4" xfId="4502"/>
    <cellStyle name="Sheetmult" xfId="4503"/>
    <cellStyle name="Shtmultx" xfId="4504"/>
    <cellStyle name="Single Accounting" xfId="4505"/>
    <cellStyle name="Single Border" xfId="4506"/>
    <cellStyle name="Single Underline" xfId="4507"/>
    <cellStyle name="Small" xfId="4508"/>
    <cellStyle name="specstores" xfId="4509"/>
    <cellStyle name="Standaard_balance" xfId="4510"/>
    <cellStyle name="Standard_Anpassen der Amortisation" xfId="4511"/>
    <cellStyle name="Stock Comma" xfId="4512"/>
    <cellStyle name="Stock Price" xfId="4513"/>
    <cellStyle name="Style 1" xfId="4514"/>
    <cellStyle name="Style 1 2" xfId="4515"/>
    <cellStyle name="Style 1 2 2" xfId="4516"/>
    <cellStyle name="Style 1 3" xfId="4517"/>
    <cellStyle name="Style 1 3 2" xfId="4518"/>
    <cellStyle name="Style 1_Case10" xfId="4519"/>
    <cellStyle name="Style 2" xfId="4520"/>
    <cellStyle name="Style 21" xfId="4521"/>
    <cellStyle name="Style 22" xfId="4522"/>
    <cellStyle name="Style 23" xfId="4523"/>
    <cellStyle name="Style 24" xfId="4524"/>
    <cellStyle name="Style 25" xfId="4525"/>
    <cellStyle name="Style 26" xfId="4526"/>
    <cellStyle name="Style 27" xfId="4527"/>
    <cellStyle name="Style 28" xfId="4528"/>
    <cellStyle name="Style 29" xfId="4529"/>
    <cellStyle name="Style 30" xfId="4530"/>
    <cellStyle name="Style 31" xfId="4531"/>
    <cellStyle name="Style 32" xfId="4532"/>
    <cellStyle name="Style 33" xfId="4533"/>
    <cellStyle name="Style 34" xfId="4534"/>
    <cellStyle name="Style 35" xfId="4535"/>
    <cellStyle name="Style 36" xfId="4536"/>
    <cellStyle name="Style 37" xfId="4537"/>
    <cellStyle name="Style 38" xfId="4538"/>
    <cellStyle name="Style 39" xfId="4539"/>
    <cellStyle name="Style 40" xfId="4540"/>
    <cellStyle name="Style 41" xfId="4541"/>
    <cellStyle name="Style 42" xfId="4542"/>
    <cellStyle name="Style 43" xfId="4543"/>
    <cellStyle name="Style 44" xfId="4544"/>
    <cellStyle name="Style 45" xfId="4545"/>
    <cellStyle name="Style 46" xfId="4546"/>
    <cellStyle name="Style 47" xfId="4547"/>
    <cellStyle name="Style 48" xfId="4548"/>
    <cellStyle name="Style 49" xfId="4549"/>
    <cellStyle name="Style 50" xfId="4550"/>
    <cellStyle name="Style 51" xfId="4551"/>
    <cellStyle name="Style 52" xfId="4552"/>
    <cellStyle name="Style 53" xfId="4553"/>
    <cellStyle name="Style 54" xfId="4554"/>
    <cellStyle name="Style 55" xfId="4555"/>
    <cellStyle name="Style 56" xfId="4556"/>
    <cellStyle name="Style 57" xfId="4557"/>
    <cellStyle name="Style 58" xfId="4558"/>
    <cellStyle name="Style 59" xfId="4559"/>
    <cellStyle name="Style 60" xfId="4560"/>
    <cellStyle name="Style 61" xfId="4561"/>
    <cellStyle name="Style 62" xfId="4562"/>
    <cellStyle name="Style 63" xfId="4563"/>
    <cellStyle name="Style 64" xfId="4564"/>
    <cellStyle name="Style 65" xfId="4565"/>
    <cellStyle name="Style 66" xfId="4566"/>
    <cellStyle name="Style 67" xfId="4567"/>
    <cellStyle name="Style 68" xfId="4568"/>
    <cellStyle name="Style 69" xfId="4569"/>
    <cellStyle name="Style 70" xfId="4570"/>
    <cellStyle name="Style 71" xfId="4571"/>
    <cellStyle name="Style 72" xfId="4572"/>
    <cellStyle name="Style 73" xfId="4573"/>
    <cellStyle name="Style 74" xfId="4574"/>
    <cellStyle name="Style 75" xfId="4575"/>
    <cellStyle name="Style 76" xfId="4576"/>
    <cellStyle name="Style 77" xfId="4577"/>
    <cellStyle name="Style 78" xfId="4578"/>
    <cellStyle name="Style 79" xfId="4579"/>
    <cellStyle name="Style 80" xfId="4580"/>
    <cellStyle name="Style 81" xfId="4581"/>
    <cellStyle name="Style 82" xfId="4582"/>
    <cellStyle name="Style 83" xfId="4583"/>
    <cellStyle name="Style 84" xfId="4584"/>
    <cellStyle name="Style 85" xfId="4585"/>
    <cellStyle name="Style 86" xfId="4586"/>
    <cellStyle name="Style 87" xfId="4587"/>
    <cellStyle name="Style 88" xfId="4588"/>
    <cellStyle name="Style 89" xfId="4589"/>
    <cellStyle name="Style 90" xfId="4590"/>
    <cellStyle name="Style 91" xfId="4591"/>
    <cellStyle name="Style 92" xfId="4592"/>
    <cellStyle name="Style 93" xfId="4593"/>
    <cellStyle name="Style 94" xfId="4594"/>
    <cellStyle name="Style 95" xfId="4595"/>
    <cellStyle name="Style 96" xfId="4596"/>
    <cellStyle name="Style 97" xfId="4597"/>
    <cellStyle name="StyleName1" xfId="4598"/>
    <cellStyle name="StyleName2" xfId="4599"/>
    <cellStyle name="StyleName3" xfId="4600"/>
    <cellStyle name="StyleName4" xfId="4601"/>
    <cellStyle name="StyleName5" xfId="4602"/>
    <cellStyle name="StyleName6" xfId="4603"/>
    <cellStyle name="StyleName7" xfId="4604"/>
    <cellStyle name="StyleName8" xfId="4605"/>
    <cellStyle name="Subhead" xfId="4606"/>
    <cellStyle name="Subscribers" xfId="4607"/>
    <cellStyle name="Subtotal" xfId="4608"/>
    <cellStyle name="Summary" xfId="4609"/>
    <cellStyle name="t" xfId="4610"/>
    <cellStyle name="t_FQML BMO CP Model Ver11 Ab Values Scenario 2 (2)" xfId="4611"/>
    <cellStyle name="t3" xfId="4612"/>
    <cellStyle name="Table Footnotes" xfId="4613"/>
    <cellStyle name="Table Head" xfId="4614"/>
    <cellStyle name="Table Head Aligned" xfId="4615"/>
    <cellStyle name="Table Head Blue" xfId="4616"/>
    <cellStyle name="Table Head Green" xfId="4617"/>
    <cellStyle name="Table Head_% Change" xfId="4618"/>
    <cellStyle name="Table Heading" xfId="4619"/>
    <cellStyle name="Table Source" xfId="4620"/>
    <cellStyle name="Table Text" xfId="4621"/>
    <cellStyle name="Table Title" xfId="4622"/>
    <cellStyle name="Table Units" xfId="4623"/>
    <cellStyle name="Table_Header" xfId="4624"/>
    <cellStyle name="TableBase" xfId="4625"/>
    <cellStyle name="TableBody" xfId="4626"/>
    <cellStyle name="TableColHeads" xfId="4627"/>
    <cellStyle name="TableHead" xfId="4628"/>
    <cellStyle name="Tavola" xfId="4629"/>
    <cellStyle name="tcn" xfId="4630"/>
    <cellStyle name="Technical_Input" xfId="4631"/>
    <cellStyle name="TechSection_Divider" xfId="4632"/>
    <cellStyle name="Test" xfId="4633"/>
    <cellStyle name="Text" xfId="4634"/>
    <cellStyle name="Text [4]" xfId="4635"/>
    <cellStyle name="Text [8]" xfId="4636"/>
    <cellStyle name="Text [Bullet]" xfId="4637"/>
    <cellStyle name="Text [Dash]" xfId="4638"/>
    <cellStyle name="Text [Em-Dash]" xfId="4639"/>
    <cellStyle name="Text 1" xfId="4640"/>
    <cellStyle name="Text 2" xfId="4641"/>
    <cellStyle name="Text Head" xfId="4642"/>
    <cellStyle name="Text Head 1" xfId="4643"/>
    <cellStyle name="Text Head 2" xfId="4644"/>
    <cellStyle name="Text Head_GenMar Modelv9" xfId="4645"/>
    <cellStyle name="Text Indent 1" xfId="4646"/>
    <cellStyle name="Text Indent 2" xfId="4647"/>
    <cellStyle name="Text Indent A" xfId="4648"/>
    <cellStyle name="Text Indent B" xfId="4649"/>
    <cellStyle name="Text Indent C" xfId="4650"/>
    <cellStyle name="Text Wrap" xfId="4651"/>
    <cellStyle name="Text_Copy of Northern Orion Profile Excel Backup_3" xfId="4652"/>
    <cellStyle name="Time" xfId="4653"/>
    <cellStyle name="Times" xfId="4654"/>
    <cellStyle name="Times [1]" xfId="4655"/>
    <cellStyle name="Times [1] Total" xfId="4656"/>
    <cellStyle name="Times [1]_GP_NEM_4" xfId="4657"/>
    <cellStyle name="Times [2]" xfId="4658"/>
    <cellStyle name="Times [2] Total" xfId="4659"/>
    <cellStyle name="Times [2]_GP_NEM_4" xfId="4660"/>
    <cellStyle name="Times [3]" xfId="4661"/>
    <cellStyle name="Times 10" xfId="4662"/>
    <cellStyle name="Times 12" xfId="4663"/>
    <cellStyle name="Times New Roman" xfId="4664"/>
    <cellStyle name="Title - PROJECT" xfId="4665"/>
    <cellStyle name="Title - Underline" xfId="4666"/>
    <cellStyle name="Title 1" xfId="4667"/>
    <cellStyle name="Title 1 on black" xfId="4668"/>
    <cellStyle name="Title 1 on blue" xfId="4669"/>
    <cellStyle name="Title 1 reversed" xfId="4670"/>
    <cellStyle name="Title 1_WACC Calculator" xfId="4671"/>
    <cellStyle name="Title 2" xfId="4672"/>
    <cellStyle name="Title 2a" xfId="4673"/>
    <cellStyle name="Title 2b" xfId="4674"/>
    <cellStyle name="Title 3a" xfId="4675"/>
    <cellStyle name="Title 3b" xfId="4676"/>
    <cellStyle name="Title(1)" xfId="4677"/>
    <cellStyle name="title1" xfId="4678"/>
    <cellStyle name="title2" xfId="4679"/>
    <cellStyle name="Titles - Col. Headings" xfId="4680"/>
    <cellStyle name="Titles - Other" xfId="4681"/>
    <cellStyle name="tn" xfId="4682"/>
    <cellStyle name="TOC 1" xfId="4683"/>
    <cellStyle name="TOC 2" xfId="4684"/>
    <cellStyle name="Tonnes" xfId="4685"/>
    <cellStyle name="Top and Bottom Border" xfId="4686"/>
    <cellStyle name="Top bold border" xfId="4687"/>
    <cellStyle name="Top Border" xfId="4688"/>
    <cellStyle name="Top Edge" xfId="4689"/>
    <cellStyle name="Top single border" xfId="4690"/>
    <cellStyle name="Total 2" xfId="4691"/>
    <cellStyle name="Total 2 2" xfId="4692"/>
    <cellStyle name="Total 2 3" xfId="4693"/>
    <cellStyle name="Total 2 4" xfId="4694"/>
    <cellStyle name="Total 2 5" xfId="4695"/>
    <cellStyle name="Total 3" xfId="4696"/>
    <cellStyle name="Total 4" xfId="4697"/>
    <cellStyle name="Total 5" xfId="4698"/>
    <cellStyle name="Total Currency" xfId="4699"/>
    <cellStyle name="Total Line" xfId="4700"/>
    <cellStyle name="Total Normal" xfId="4701"/>
    <cellStyle name="TotalCurrency" xfId="4702"/>
    <cellStyle name="TR Big" xfId="4703"/>
    <cellStyle name="TR NORMAL" xfId="4704"/>
    <cellStyle name="Transfer out" xfId="4705"/>
    <cellStyle name="tratacom" xfId="4706"/>
    <cellStyle name="Tusental (0)_pldt" xfId="4707"/>
    <cellStyle name="Tusental_pldt" xfId="4708"/>
    <cellStyle name="ubmitted" xfId="4709"/>
    <cellStyle name="ubordinated Debt" xfId="4710"/>
    <cellStyle name="Undefiniert" xfId="4711"/>
    <cellStyle name="Underline" xfId="4712"/>
    <cellStyle name="unit" xfId="4713"/>
    <cellStyle name="Units" xfId="4714"/>
    <cellStyle name="Unprotected" xfId="4715"/>
    <cellStyle name="Untis" xfId="4716"/>
    <cellStyle name="UploadThisRowValue" xfId="4717"/>
    <cellStyle name="User_Defined_A" xfId="4718"/>
    <cellStyle name="Validation" xfId="4719"/>
    <cellStyle name="Valuta (0)_Capacity_Saturation_BUDGET_2002" xfId="4720"/>
    <cellStyle name="Valuta [0]_laroux" xfId="4721"/>
    <cellStyle name="Valuta_Calcoli fcst" xfId="47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'Penetration Rate'!$D$12</c:f>
              <c:strCache>
                <c:ptCount val="1"/>
                <c:pt idx="0">
                  <c:v>ROP (m/min)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9.630053440981412E-2"/>
                  <c:y val="-2.6893206881846106E-2"/>
                </c:manualLayout>
              </c:layout>
              <c:numFmt formatCode="General" sourceLinked="0"/>
            </c:trendlineLbl>
          </c:trendline>
          <c:xVal>
            <c:numRef>
              <c:f>'Penetration Rate'!$F$13:$F$19</c:f>
              <c:numCache>
                <c:formatCode>0.00</c:formatCode>
                <c:ptCount val="7"/>
                <c:pt idx="0">
                  <c:v>1.3939310107239515</c:v>
                </c:pt>
                <c:pt idx="1">
                  <c:v>7.7522833593227887</c:v>
                </c:pt>
                <c:pt idx="2">
                  <c:v>0.78578154087214036</c:v>
                </c:pt>
                <c:pt idx="3">
                  <c:v>2.9541522491349479</c:v>
                </c:pt>
                <c:pt idx="4">
                  <c:v>5.4664493158388723</c:v>
                </c:pt>
                <c:pt idx="5">
                  <c:v>1.7726918295347271</c:v>
                </c:pt>
                <c:pt idx="6">
                  <c:v>5.2042941836244188</c:v>
                </c:pt>
              </c:numCache>
            </c:numRef>
          </c:xVal>
          <c:yVal>
            <c:numRef>
              <c:f>'Penetration Rate'!$D$13:$D$20</c:f>
              <c:numCache>
                <c:formatCode>General</c:formatCode>
                <c:ptCount val="8"/>
                <c:pt idx="0">
                  <c:v>0.77</c:v>
                </c:pt>
                <c:pt idx="1">
                  <c:v>1.64</c:v>
                </c:pt>
                <c:pt idx="2">
                  <c:v>0.4</c:v>
                </c:pt>
                <c:pt idx="3">
                  <c:v>1.1499999999999999</c:v>
                </c:pt>
                <c:pt idx="4">
                  <c:v>1.1599999999999999</c:v>
                </c:pt>
                <c:pt idx="5">
                  <c:v>0.85</c:v>
                </c:pt>
                <c:pt idx="6">
                  <c:v>1.27</c:v>
                </c:pt>
                <c:pt idx="7">
                  <c:v>1.42</c:v>
                </c:pt>
              </c:numCache>
            </c:numRef>
          </c:yVal>
        </c:ser>
        <c:axId val="177180672"/>
        <c:axId val="177182592"/>
      </c:scatterChart>
      <c:valAx>
        <c:axId val="17718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1/SE=2*E/UCS^2</a:t>
                </a:r>
              </a:p>
            </c:rich>
          </c:tx>
          <c:layout/>
        </c:title>
        <c:numFmt formatCode="0.00" sourceLinked="1"/>
        <c:tickLblPos val="nextTo"/>
        <c:crossAx val="177182592"/>
        <c:crosses val="autoZero"/>
        <c:crossBetween val="midCat"/>
      </c:valAx>
      <c:valAx>
        <c:axId val="177182592"/>
        <c:scaling>
          <c:orientation val="minMax"/>
        </c:scaling>
        <c:axPos val="l"/>
        <c:majorGridlines/>
        <c:numFmt formatCode="General" sourceLinked="1"/>
        <c:tickLblPos val="nextTo"/>
        <c:crossAx val="17718067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Jack</a:t>
            </a:r>
            <a:r>
              <a:rPr lang="en-US" baseline="0"/>
              <a:t> Knife</a:t>
            </a:r>
            <a:endParaRPr lang="en-US"/>
          </a:p>
        </c:rich>
      </c:tx>
      <c:layout>
        <c:manualLayout>
          <c:xMode val="edge"/>
          <c:yMode val="edge"/>
          <c:x val="0.3390640572102403"/>
          <c:y val="7.6190476190476208E-3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'Penetration Rate'!$K$12</c:f>
              <c:strCache>
                <c:ptCount val="1"/>
                <c:pt idx="0">
                  <c:v>ROP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</c:spPr>
          </c:marker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</c:dPt>
          <c:trendline>
            <c:trendlineType val="linear"/>
            <c:backward val="50"/>
            <c:intercept val="0"/>
          </c:trendline>
          <c:xVal>
            <c:numRef>
              <c:f>'Penetration Rate'!$J$13:$J$20</c:f>
              <c:numCache>
                <c:formatCode>0.00</c:formatCode>
                <c:ptCount val="8"/>
                <c:pt idx="0">
                  <c:v>55.673942139077035</c:v>
                </c:pt>
                <c:pt idx="1">
                  <c:v>89.403284656961972</c:v>
                </c:pt>
                <c:pt idx="3">
                  <c:v>63.579504185512178</c:v>
                </c:pt>
                <c:pt idx="4">
                  <c:v>68.129831590696995</c:v>
                </c:pt>
                <c:pt idx="5">
                  <c:v>56.975016256556941</c:v>
                </c:pt>
                <c:pt idx="6">
                  <c:v>72.973957177141955</c:v>
                </c:pt>
                <c:pt idx="7">
                  <c:v>82.635130813944258</c:v>
                </c:pt>
              </c:numCache>
            </c:numRef>
          </c:xVal>
          <c:yVal>
            <c:numRef>
              <c:f>'Penetration Rate'!$K$13:$K$20</c:f>
              <c:numCache>
                <c:formatCode>0.00</c:formatCode>
                <c:ptCount val="8"/>
                <c:pt idx="0">
                  <c:v>46.2</c:v>
                </c:pt>
                <c:pt idx="1">
                  <c:v>98.399999999999991</c:v>
                </c:pt>
                <c:pt idx="2">
                  <c:v>24</c:v>
                </c:pt>
                <c:pt idx="3">
                  <c:v>69</c:v>
                </c:pt>
                <c:pt idx="4">
                  <c:v>69.599999999999994</c:v>
                </c:pt>
                <c:pt idx="5">
                  <c:v>51</c:v>
                </c:pt>
                <c:pt idx="6">
                  <c:v>76.2</c:v>
                </c:pt>
                <c:pt idx="7">
                  <c:v>85.199999999999989</c:v>
                </c:pt>
              </c:numCache>
            </c:numRef>
          </c:yVal>
        </c:ser>
        <c:axId val="177502080"/>
        <c:axId val="177503616"/>
      </c:scatterChart>
      <c:valAx>
        <c:axId val="177502080"/>
        <c:scaling>
          <c:orientation val="minMax"/>
        </c:scaling>
        <c:axPos val="b"/>
        <c:numFmt formatCode="0.00" sourceLinked="1"/>
        <c:tickLblPos val="nextTo"/>
        <c:crossAx val="177503616"/>
        <c:crosses val="autoZero"/>
        <c:crossBetween val="midCat"/>
      </c:valAx>
      <c:valAx>
        <c:axId val="177503616"/>
        <c:scaling>
          <c:orientation val="minMax"/>
        </c:scaling>
        <c:axPos val="l"/>
        <c:majorGridlines/>
        <c:numFmt formatCode="0.00" sourceLinked="1"/>
        <c:tickLblPos val="nextTo"/>
        <c:crossAx val="17750208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'Penetration Rate'!$D$12</c:f>
              <c:strCache>
                <c:ptCount val="1"/>
                <c:pt idx="0">
                  <c:v>ROP (m/min)</c:v>
                </c:pt>
              </c:strCache>
            </c:strRef>
          </c:tx>
          <c:spPr>
            <a:ln w="28575">
              <a:noFill/>
            </a:ln>
          </c:spPr>
          <c:dPt>
            <c:idx val="2"/>
            <c:marker>
              <c:spPr>
                <a:solidFill>
                  <a:schemeClr val="accent1"/>
                </a:solidFill>
              </c:spPr>
            </c:marker>
          </c:dPt>
          <c:dPt>
            <c:idx val="7"/>
            <c:marker>
              <c:spPr>
                <a:solidFill>
                  <a:srgbClr val="FF0000"/>
                </a:solidFill>
              </c:spPr>
            </c:marker>
          </c:dPt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9.6300534409814093E-2"/>
                  <c:y val="-2.6893206881846123E-2"/>
                </c:manualLayout>
              </c:layout>
              <c:numFmt formatCode="General" sourceLinked="0"/>
            </c:trendlineLbl>
          </c:trendline>
          <c:xVal>
            <c:numRef>
              <c:f>'Penetration Rate'!$G$13:$G$20</c:f>
              <c:numCache>
                <c:formatCode>0.00</c:formatCode>
                <c:ptCount val="8"/>
                <c:pt idx="0">
                  <c:v>1.1806485551272028</c:v>
                </c:pt>
                <c:pt idx="1">
                  <c:v>2.7842922546533777</c:v>
                </c:pt>
                <c:pt idx="2">
                  <c:v>0.88644319664157856</c:v>
                </c:pt>
                <c:pt idx="3">
                  <c:v>1.7187647451396448</c:v>
                </c:pt>
                <c:pt idx="4">
                  <c:v>2.3380439080220183</c:v>
                </c:pt>
                <c:pt idx="5">
                  <c:v>1.331424736714294</c:v>
                </c:pt>
                <c:pt idx="6">
                  <c:v>2.2812922179379869</c:v>
                </c:pt>
              </c:numCache>
            </c:numRef>
          </c:xVal>
          <c:yVal>
            <c:numRef>
              <c:f>'Penetration Rate'!$D$13:$D$20</c:f>
              <c:numCache>
                <c:formatCode>General</c:formatCode>
                <c:ptCount val="8"/>
                <c:pt idx="0">
                  <c:v>0.77</c:v>
                </c:pt>
                <c:pt idx="1">
                  <c:v>1.64</c:v>
                </c:pt>
                <c:pt idx="2">
                  <c:v>0.4</c:v>
                </c:pt>
                <c:pt idx="3">
                  <c:v>1.1499999999999999</c:v>
                </c:pt>
                <c:pt idx="4">
                  <c:v>1.1599999999999999</c:v>
                </c:pt>
                <c:pt idx="5">
                  <c:v>0.85</c:v>
                </c:pt>
                <c:pt idx="6">
                  <c:v>1.27</c:v>
                </c:pt>
                <c:pt idx="7">
                  <c:v>1.42</c:v>
                </c:pt>
              </c:numCache>
            </c:numRef>
          </c:yVal>
        </c:ser>
        <c:axId val="177860992"/>
        <c:axId val="177862912"/>
      </c:scatterChart>
      <c:valAx>
        <c:axId val="17786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1/SE=(2*E)^0.5/UCS</a:t>
                </a:r>
              </a:p>
            </c:rich>
          </c:tx>
          <c:layout/>
        </c:title>
        <c:numFmt formatCode="0.00" sourceLinked="1"/>
        <c:tickLblPos val="nextTo"/>
        <c:crossAx val="177862912"/>
        <c:crosses val="autoZero"/>
        <c:crossBetween val="midCat"/>
      </c:valAx>
      <c:valAx>
        <c:axId val="177862912"/>
        <c:scaling>
          <c:orientation val="minMax"/>
        </c:scaling>
        <c:axPos val="l"/>
        <c:majorGridlines/>
        <c:numFmt formatCode="General" sourceLinked="1"/>
        <c:tickLblPos val="nextTo"/>
        <c:crossAx val="17786099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'Penetration Rate'!$D$12</c:f>
              <c:strCache>
                <c:ptCount val="1"/>
                <c:pt idx="0">
                  <c:v>ROP (m/min)</c:v>
                </c:pt>
              </c:strCache>
            </c:strRef>
          </c:tx>
          <c:spPr>
            <a:ln w="28575">
              <a:noFill/>
            </a:ln>
          </c:spPr>
          <c:dPt>
            <c:idx val="2"/>
            <c:marker>
              <c:spPr>
                <a:solidFill>
                  <a:srgbClr val="FF0000"/>
                </a:solidFill>
              </c:spPr>
            </c:marker>
          </c:dPt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9.6300534409814079E-2"/>
                  <c:y val="-2.6893206881846144E-2"/>
                </c:manualLayout>
              </c:layout>
              <c:numFmt formatCode="General" sourceLinked="0"/>
            </c:trendlineLbl>
          </c:trendline>
          <c:xVal>
            <c:numRef>
              <c:f>'Penetration Rate'!$J$13:$J$20</c:f>
              <c:numCache>
                <c:formatCode>0.00</c:formatCode>
                <c:ptCount val="8"/>
                <c:pt idx="0">
                  <c:v>55.673942139077035</c:v>
                </c:pt>
                <c:pt idx="1">
                  <c:v>89.403284656961972</c:v>
                </c:pt>
                <c:pt idx="3">
                  <c:v>63.579504185512178</c:v>
                </c:pt>
                <c:pt idx="4">
                  <c:v>68.129831590696995</c:v>
                </c:pt>
                <c:pt idx="5">
                  <c:v>56.975016256556941</c:v>
                </c:pt>
                <c:pt idx="6">
                  <c:v>72.973957177141955</c:v>
                </c:pt>
                <c:pt idx="7">
                  <c:v>82.635130813944258</c:v>
                </c:pt>
              </c:numCache>
            </c:numRef>
          </c:xVal>
          <c:yVal>
            <c:numRef>
              <c:f>'Penetration Rate'!$D$13:$D$20</c:f>
              <c:numCache>
                <c:formatCode>General</c:formatCode>
                <c:ptCount val="8"/>
                <c:pt idx="0">
                  <c:v>0.77</c:v>
                </c:pt>
                <c:pt idx="1">
                  <c:v>1.64</c:v>
                </c:pt>
                <c:pt idx="2">
                  <c:v>0.4</c:v>
                </c:pt>
                <c:pt idx="3">
                  <c:v>1.1499999999999999</c:v>
                </c:pt>
                <c:pt idx="4">
                  <c:v>1.1599999999999999</c:v>
                </c:pt>
                <c:pt idx="5">
                  <c:v>0.85</c:v>
                </c:pt>
                <c:pt idx="6">
                  <c:v>1.27</c:v>
                </c:pt>
                <c:pt idx="7">
                  <c:v>1.42</c:v>
                </c:pt>
              </c:numCache>
            </c:numRef>
          </c:yVal>
        </c:ser>
        <c:axId val="177932544"/>
        <c:axId val="178020736"/>
      </c:scatterChart>
      <c:valAx>
        <c:axId val="17793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1/SE=1/ln(UCS)</a:t>
                </a:r>
              </a:p>
            </c:rich>
          </c:tx>
          <c:layout/>
        </c:title>
        <c:numFmt formatCode="0.00" sourceLinked="1"/>
        <c:tickLblPos val="nextTo"/>
        <c:crossAx val="178020736"/>
        <c:crosses val="autoZero"/>
        <c:crossBetween val="midCat"/>
      </c:valAx>
      <c:valAx>
        <c:axId val="178020736"/>
        <c:scaling>
          <c:orientation val="minMax"/>
        </c:scaling>
        <c:axPos val="l"/>
        <c:majorGridlines/>
        <c:numFmt formatCode="General" sourceLinked="1"/>
        <c:tickLblPos val="nextTo"/>
        <c:crossAx val="17793254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119592</xdr:colOff>
      <xdr:row>10</xdr:row>
      <xdr:rowOff>80431</xdr:rowOff>
    </xdr:from>
    <xdr:to>
      <xdr:col>25</xdr:col>
      <xdr:colOff>142875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21</xdr:row>
      <xdr:rowOff>0</xdr:rowOff>
    </xdr:from>
    <xdr:to>
      <xdr:col>7</xdr:col>
      <xdr:colOff>0</xdr:colOff>
      <xdr:row>41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590550</xdr:colOff>
      <xdr:row>10</xdr:row>
      <xdr:rowOff>85725</xdr:rowOff>
    </xdr:from>
    <xdr:to>
      <xdr:col>32</xdr:col>
      <xdr:colOff>4233</xdr:colOff>
      <xdr:row>28</xdr:row>
      <xdr:rowOff>52918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276225</xdr:colOff>
      <xdr:row>10</xdr:row>
      <xdr:rowOff>104775</xdr:rowOff>
    </xdr:from>
    <xdr:to>
      <xdr:col>38</xdr:col>
      <xdr:colOff>299508</xdr:colOff>
      <xdr:row>28</xdr:row>
      <xdr:rowOff>71968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0307_AsmaraCost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ooper\Local%20Settings\Temporary%20Internet%20Files\OLK96\Wilgerup%20LH%20Pricing%20Model%20Rev%200_FB%20edi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kington.SNOWDEN/AppData/Local/Microsoft/Windows/Temporary%20Internet%20Files/Content.Outlook/GMEI20FW/MiningCost/20110808_List_of_Contac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cooper\Local%20Settings\Temp\Budget%20Ind%20COG%2055%20271206%20V1.3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nowden\Projects\0806_GoldCorp_Penasquito\03_Work\03_AC\Schedule\softwares_project\Comet\MMC%20Models\2008\OBC_14\V3\Comet%20Latest%20GUI%20Case%2014_V3_PD_New_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doturnb\My%20Documents\IPCC\Sites\Spinifex%20Ridge%20Australia\Work\Azure%20Projects\Coogee%20Resources\Modelling\New%20company%20model\Coogee%20Resources%20model%20template-200602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Schedule"/>
      <sheetName val="Graphs"/>
      <sheetName val="Mining cost driver tree"/>
      <sheetName val="Mining Fleet Cost"/>
      <sheetName val="Schedule"/>
      <sheetName val="Assumptions"/>
      <sheetName val="Fleet Cost Calculator"/>
      <sheetName val="Haulage Calculations"/>
      <sheetName val="Haulage Profile"/>
      <sheetName val="Haulage Output"/>
      <sheetName val="D2C"/>
      <sheetName val="D2N"/>
      <sheetName val="DRD"/>
      <sheetName val="D2S"/>
      <sheetName val="EDE"/>
      <sheetName val="EDW"/>
      <sheetName val="G1W"/>
      <sheetName val="G1N"/>
      <sheetName val="ED ROM"/>
      <sheetName val="ED WD1"/>
      <sheetName val="DW ROM"/>
      <sheetName val="DW WD1"/>
      <sheetName val="GP ROM"/>
      <sheetName val="GP WD1"/>
      <sheetName val="Pit Inventory Summary"/>
      <sheetName val="ED Pit Inventory"/>
      <sheetName val="ED Dump Inventory"/>
      <sheetName val="DW Pit Inventory"/>
      <sheetName val="DW Dump Inventory"/>
      <sheetName val="GP Pit Inventory"/>
      <sheetName val="GP Dump Inventory"/>
      <sheetName val="Equipment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pread"/>
      <sheetName val="Plant"/>
      <sheetName val="Base"/>
      <sheetName val="Dig Rate"/>
      <sheetName val="Ancil"/>
      <sheetName val="Crusher Feed"/>
      <sheetName val="Oheads - Contractor"/>
      <sheetName val="Pit 100t"/>
      <sheetName val="EX100"/>
      <sheetName val="Pivots"/>
      <sheetName val="Cost Split Pivots"/>
      <sheetName val="Cashflow"/>
      <sheetName val="Summary - Fixed and Variable"/>
      <sheetName val="Report"/>
      <sheetName val="Output Costs"/>
    </sheetNames>
    <sheetDataSet>
      <sheetData sheetId="0"/>
      <sheetData sheetId="1"/>
      <sheetData sheetId="2"/>
      <sheetData sheetId="3">
        <row r="8">
          <cell r="M8">
            <v>98</v>
          </cell>
          <cell r="N8">
            <v>3.3</v>
          </cell>
          <cell r="O8">
            <v>1.7</v>
          </cell>
          <cell r="P8">
            <v>363.63636363636368</v>
          </cell>
          <cell r="Q8">
            <v>705.88235294117646</v>
          </cell>
          <cell r="R8">
            <v>489.59207459207465</v>
          </cell>
          <cell r="S8">
            <v>950.38461538461547</v>
          </cell>
          <cell r="T8">
            <v>608.28106237197153</v>
          </cell>
          <cell r="U8">
            <v>1180.7808857808859</v>
          </cell>
        </row>
        <row r="9">
          <cell r="M9">
            <v>90</v>
          </cell>
          <cell r="N9">
            <v>3.3</v>
          </cell>
          <cell r="O9">
            <v>1.7</v>
          </cell>
          <cell r="P9">
            <v>378.78787878787881</v>
          </cell>
          <cell r="Q9">
            <v>735.2941176470589</v>
          </cell>
          <cell r="R9">
            <v>509.70279720279729</v>
          </cell>
          <cell r="S9">
            <v>989.42307692307702</v>
          </cell>
          <cell r="T9">
            <v>633.26711167620272</v>
          </cell>
          <cell r="U9">
            <v>1229.2832167832171</v>
          </cell>
        </row>
        <row r="10">
          <cell r="M10">
            <v>82</v>
          </cell>
          <cell r="N10">
            <v>3.3</v>
          </cell>
          <cell r="O10">
            <v>1.7</v>
          </cell>
          <cell r="P10">
            <v>378.78787878787881</v>
          </cell>
          <cell r="Q10">
            <v>735.2941176470589</v>
          </cell>
          <cell r="R10">
            <v>509.70279720279729</v>
          </cell>
          <cell r="S10">
            <v>989.42307692307702</v>
          </cell>
          <cell r="T10">
            <v>633.26711167620272</v>
          </cell>
          <cell r="U10">
            <v>1229.2832167832171</v>
          </cell>
        </row>
        <row r="11">
          <cell r="M11">
            <v>74</v>
          </cell>
          <cell r="N11">
            <v>3.3</v>
          </cell>
          <cell r="O11">
            <v>1.7531472600074014</v>
          </cell>
          <cell r="P11">
            <v>369.69696969696975</v>
          </cell>
          <cell r="Q11">
            <v>695.89134229080639</v>
          </cell>
          <cell r="R11">
            <v>497.74670458951402</v>
          </cell>
          <cell r="S11">
            <v>936.92307692307702</v>
          </cell>
          <cell r="T11">
            <v>618.41257236879017</v>
          </cell>
          <cell r="U11">
            <v>1164.0559440559441</v>
          </cell>
        </row>
        <row r="12">
          <cell r="M12">
            <v>66</v>
          </cell>
          <cell r="N12">
            <v>3.3</v>
          </cell>
          <cell r="O12">
            <v>2.1452005908823537</v>
          </cell>
          <cell r="P12">
            <v>360.60606060606062</v>
          </cell>
          <cell r="Q12">
            <v>554.72667920091089</v>
          </cell>
          <cell r="R12">
            <v>485.67041349521827</v>
          </cell>
          <cell r="S12">
            <v>747.11538461538464</v>
          </cell>
          <cell r="T12">
            <v>603.40869555466509</v>
          </cell>
          <cell r="U12">
            <v>928.23426573426582</v>
          </cell>
        </row>
        <row r="13">
          <cell r="M13">
            <v>58</v>
          </cell>
          <cell r="N13">
            <v>3.3</v>
          </cell>
          <cell r="O13">
            <v>2.2443738962193951</v>
          </cell>
          <cell r="P13">
            <v>351.51515151515156</v>
          </cell>
          <cell r="Q13">
            <v>516.84792892752751</v>
          </cell>
          <cell r="R13">
            <v>473.33269990780843</v>
          </cell>
          <cell r="S13">
            <v>695.96153846153857</v>
          </cell>
          <cell r="T13">
            <v>588.08002109758013</v>
          </cell>
          <cell r="U13">
            <v>864.6794871794873</v>
          </cell>
        </row>
        <row r="14">
          <cell r="M14">
            <v>50</v>
          </cell>
          <cell r="N14">
            <v>3.3</v>
          </cell>
          <cell r="O14">
            <v>2.2832753576891642</v>
          </cell>
          <cell r="P14">
            <v>342.42424242424244</v>
          </cell>
          <cell r="Q14">
            <v>494.90307693051955</v>
          </cell>
          <cell r="R14">
            <v>461.04598568723515</v>
          </cell>
          <cell r="S14">
            <v>666.34615384615392</v>
          </cell>
          <cell r="T14">
            <v>572.81470949020127</v>
          </cell>
          <cell r="U14">
            <v>827.88461538461547</v>
          </cell>
        </row>
        <row r="15">
          <cell r="M15">
            <v>42</v>
          </cell>
          <cell r="N15">
            <v>3.3</v>
          </cell>
          <cell r="O15">
            <v>2.3166678407385577</v>
          </cell>
          <cell r="P15">
            <v>333.33333333333337</v>
          </cell>
          <cell r="Q15">
            <v>474.81990324919349</v>
          </cell>
          <cell r="R15">
            <v>448.88814513145138</v>
          </cell>
          <cell r="S15">
            <v>639.42307692307702</v>
          </cell>
          <cell r="T15">
            <v>557.70951364816688</v>
          </cell>
          <cell r="U15">
            <v>794.4347319347321</v>
          </cell>
        </row>
        <row r="16">
          <cell r="M16">
            <v>34</v>
          </cell>
          <cell r="N16">
            <v>3.3</v>
          </cell>
          <cell r="O16">
            <v>2.361921386150065</v>
          </cell>
          <cell r="P16">
            <v>324.24242424242425</v>
          </cell>
          <cell r="Q16">
            <v>453.02100496414124</v>
          </cell>
          <cell r="R16">
            <v>436.45994845465367</v>
          </cell>
          <cell r="S16">
            <v>609.80769230769238</v>
          </cell>
          <cell r="T16">
            <v>542.26842080729705</v>
          </cell>
          <cell r="U16">
            <v>757.63986013986028</v>
          </cell>
        </row>
        <row r="17">
          <cell r="M17">
            <v>26</v>
          </cell>
          <cell r="N17">
            <v>3.3</v>
          </cell>
          <cell r="O17">
            <v>2.3720429950742767</v>
          </cell>
          <cell r="P17">
            <v>315.15151515151518</v>
          </cell>
          <cell r="Q17">
            <v>438.44061939839924</v>
          </cell>
          <cell r="R17">
            <v>423.81607359543898</v>
          </cell>
          <cell r="S17">
            <v>589.61538461538464</v>
          </cell>
          <cell r="T17">
            <v>526.55936416403028</v>
          </cell>
          <cell r="U17">
            <v>732.55244755244757</v>
          </cell>
        </row>
        <row r="18">
          <cell r="M18">
            <v>18</v>
          </cell>
          <cell r="N18">
            <v>3.3</v>
          </cell>
          <cell r="O18">
            <v>2.3882800441404748</v>
          </cell>
          <cell r="P18">
            <v>306.06060606060606</v>
          </cell>
          <cell r="Q18">
            <v>422.89847979845757</v>
          </cell>
          <cell r="R18">
            <v>412.10356705710649</v>
          </cell>
          <cell r="S18">
            <v>569.42307692307702</v>
          </cell>
          <cell r="T18">
            <v>512.00746210125351</v>
          </cell>
          <cell r="U18">
            <v>707.4650349650351</v>
          </cell>
        </row>
        <row r="19">
          <cell r="M19">
            <v>10</v>
          </cell>
          <cell r="N19">
            <v>3.3</v>
          </cell>
          <cell r="O19">
            <v>2.4213403263503084</v>
          </cell>
          <cell r="P19">
            <v>296.969696969697</v>
          </cell>
          <cell r="Q19">
            <v>404.73451391162189</v>
          </cell>
          <cell r="R19">
            <v>400.02912734283944</v>
          </cell>
          <cell r="S19">
            <v>545.19230769230774</v>
          </cell>
          <cell r="T19">
            <v>497.00588548655816</v>
          </cell>
          <cell r="U19">
            <v>677.36013986013995</v>
          </cell>
        </row>
        <row r="20">
          <cell r="M20">
            <v>2</v>
          </cell>
          <cell r="N20">
            <v>3.3</v>
          </cell>
          <cell r="O20">
            <v>2.3563044316504675</v>
          </cell>
          <cell r="P20">
            <v>287.87878787878788</v>
          </cell>
          <cell r="Q20">
            <v>403.17371017062294</v>
          </cell>
          <cell r="R20">
            <v>387.3621679304178</v>
          </cell>
          <cell r="S20">
            <v>542.5</v>
          </cell>
          <cell r="T20">
            <v>481.26814803476151</v>
          </cell>
          <cell r="U20">
            <v>674.0151515151515</v>
          </cell>
        </row>
        <row r="21">
          <cell r="M21">
            <v>-6</v>
          </cell>
          <cell r="N21">
            <v>3.3</v>
          </cell>
          <cell r="O21">
            <v>2.4368362764889522</v>
          </cell>
          <cell r="P21">
            <v>278.78787878787881</v>
          </cell>
          <cell r="Q21">
            <v>377.53870002524604</v>
          </cell>
          <cell r="R21">
            <v>375.74992934672309</v>
          </cell>
          <cell r="S21">
            <v>508.84615384615392</v>
          </cell>
          <cell r="T21">
            <v>466.840821309565</v>
          </cell>
          <cell r="U21">
            <v>632.20279720279723</v>
          </cell>
        </row>
        <row r="22">
          <cell r="M22">
            <v>-14</v>
          </cell>
          <cell r="N22">
            <v>3.3</v>
          </cell>
          <cell r="O22">
            <v>2.4405122815283278</v>
          </cell>
          <cell r="P22">
            <v>269.69696969696969</v>
          </cell>
          <cell r="Q22">
            <v>364.67753378510071</v>
          </cell>
          <cell r="R22">
            <v>363.37464331613506</v>
          </cell>
          <cell r="S22">
            <v>491.34615384615387</v>
          </cell>
          <cell r="T22">
            <v>451.46546593822848</v>
          </cell>
          <cell r="U22">
            <v>610.46037296037298</v>
          </cell>
        </row>
        <row r="23">
          <cell r="M23">
            <v>-22</v>
          </cell>
          <cell r="N23">
            <v>3.3</v>
          </cell>
          <cell r="O23">
            <v>2.6574249514895558</v>
          </cell>
          <cell r="P23">
            <v>260.60606060606062</v>
          </cell>
          <cell r="Q23">
            <v>323.62155684507576</v>
          </cell>
          <cell r="R23">
            <v>351.22609498708124</v>
          </cell>
          <cell r="S23">
            <v>436.15384615384619</v>
          </cell>
          <cell r="T23">
            <v>436.37181498394932</v>
          </cell>
          <cell r="U23">
            <v>541.88811188811189</v>
          </cell>
        </row>
        <row r="24">
          <cell r="M24">
            <v>90</v>
          </cell>
          <cell r="N24">
            <v>3.3</v>
          </cell>
          <cell r="O24">
            <v>1.7</v>
          </cell>
          <cell r="P24">
            <v>363.63636363636368</v>
          </cell>
          <cell r="Q24">
            <v>705.88235294117646</v>
          </cell>
          <cell r="R24">
            <v>489.59207459207465</v>
          </cell>
          <cell r="S24">
            <v>950.38461538461547</v>
          </cell>
          <cell r="T24">
            <v>608.28106237197153</v>
          </cell>
          <cell r="U24">
            <v>1180.7808857808859</v>
          </cell>
        </row>
        <row r="25">
          <cell r="M25">
            <v>82</v>
          </cell>
          <cell r="N25">
            <v>3.3</v>
          </cell>
          <cell r="O25">
            <v>1.7</v>
          </cell>
          <cell r="P25">
            <v>378.78787878787881</v>
          </cell>
          <cell r="Q25">
            <v>735.2941176470589</v>
          </cell>
          <cell r="R25">
            <v>509.70279720279729</v>
          </cell>
          <cell r="S25">
            <v>989.42307692307702</v>
          </cell>
          <cell r="T25">
            <v>633.26711167620272</v>
          </cell>
          <cell r="U25">
            <v>1229.2832167832171</v>
          </cell>
        </row>
        <row r="26">
          <cell r="M26">
            <v>74</v>
          </cell>
          <cell r="N26">
            <v>3.3</v>
          </cell>
          <cell r="O26">
            <v>1.7648336519365027</v>
          </cell>
          <cell r="P26">
            <v>371.21212121212125</v>
          </cell>
          <cell r="Q26">
            <v>694.11641071998019</v>
          </cell>
          <cell r="R26">
            <v>499.62481824635961</v>
          </cell>
          <cell r="S26">
            <v>934.23076923076928</v>
          </cell>
          <cell r="T26">
            <v>620.7459863060833</v>
          </cell>
          <cell r="U26">
            <v>1160.7109557109559</v>
          </cell>
        </row>
        <row r="27">
          <cell r="M27">
            <v>66</v>
          </cell>
          <cell r="N27">
            <v>3.3</v>
          </cell>
          <cell r="O27">
            <v>2.1464362311920353</v>
          </cell>
          <cell r="P27">
            <v>363.63636363636368</v>
          </cell>
          <cell r="Q27">
            <v>559.06622454540536</v>
          </cell>
          <cell r="R27">
            <v>489.45250423394151</v>
          </cell>
          <cell r="S27">
            <v>752.50000000000011</v>
          </cell>
          <cell r="T27">
            <v>608.10765677550307</v>
          </cell>
          <cell r="U27">
            <v>934.92424242424261</v>
          </cell>
        </row>
        <row r="28">
          <cell r="M28">
            <v>58</v>
          </cell>
          <cell r="N28">
            <v>3.3</v>
          </cell>
          <cell r="O28">
            <v>2.187815550760047</v>
          </cell>
          <cell r="P28">
            <v>356.06060606060606</v>
          </cell>
          <cell r="Q28">
            <v>537.06538450730227</v>
          </cell>
          <cell r="R28">
            <v>479.25400089201742</v>
          </cell>
          <cell r="S28">
            <v>722.88461538461547</v>
          </cell>
          <cell r="T28">
            <v>595.43678898705195</v>
          </cell>
          <cell r="U28">
            <v>898.12937062937078</v>
          </cell>
        </row>
        <row r="29">
          <cell r="M29">
            <v>50</v>
          </cell>
          <cell r="N29">
            <v>3.3</v>
          </cell>
          <cell r="O29">
            <v>2.2097081037317072</v>
          </cell>
          <cell r="P29">
            <v>348.4848484848485</v>
          </cell>
          <cell r="Q29">
            <v>520.43072931574306</v>
          </cell>
          <cell r="R29">
            <v>468.72596139763488</v>
          </cell>
          <cell r="S29">
            <v>700</v>
          </cell>
          <cell r="T29">
            <v>582.35649749403126</v>
          </cell>
          <cell r="U29">
            <v>869.69696969696975</v>
          </cell>
        </row>
        <row r="30">
          <cell r="M30">
            <v>42</v>
          </cell>
          <cell r="N30">
            <v>3.3</v>
          </cell>
          <cell r="O30">
            <v>2.1674119393985887</v>
          </cell>
          <cell r="P30">
            <v>340.90909090909093</v>
          </cell>
          <cell r="Q30">
            <v>519.05222978155405</v>
          </cell>
          <cell r="R30">
            <v>458.86990535169423</v>
          </cell>
          <cell r="S30">
            <v>698.65384615384619</v>
          </cell>
          <cell r="T30">
            <v>570.11109452786252</v>
          </cell>
          <cell r="U30">
            <v>868.02447552447552</v>
          </cell>
        </row>
        <row r="31">
          <cell r="M31">
            <v>34</v>
          </cell>
          <cell r="N31">
            <v>3.3</v>
          </cell>
          <cell r="O31">
            <v>2.216681313047201</v>
          </cell>
          <cell r="P31">
            <v>333.33333333333337</v>
          </cell>
          <cell r="Q31">
            <v>496.23732267037752</v>
          </cell>
          <cell r="R31">
            <v>448.50335191724258</v>
          </cell>
          <cell r="S31">
            <v>667.69230769230774</v>
          </cell>
          <cell r="T31">
            <v>557.23143723051351</v>
          </cell>
          <cell r="U31">
            <v>829.55710955710958</v>
          </cell>
        </row>
        <row r="32">
          <cell r="M32">
            <v>26</v>
          </cell>
          <cell r="N32">
            <v>3.3</v>
          </cell>
          <cell r="O32">
            <v>2.2583966651229881</v>
          </cell>
          <cell r="P32">
            <v>325.75757575757575</v>
          </cell>
          <cell r="Q32">
            <v>476.0014113558999</v>
          </cell>
          <cell r="R32">
            <v>438.51851329777372</v>
          </cell>
          <cell r="S32">
            <v>640.76923076923083</v>
          </cell>
          <cell r="T32">
            <v>544.82603167299169</v>
          </cell>
          <cell r="U32">
            <v>796.10722610722621</v>
          </cell>
        </row>
        <row r="33">
          <cell r="M33">
            <v>18</v>
          </cell>
          <cell r="N33">
            <v>3.3</v>
          </cell>
          <cell r="O33">
            <v>2.2675615948092283</v>
          </cell>
          <cell r="P33">
            <v>318.18181818181819</v>
          </cell>
          <cell r="Q33">
            <v>463.05247116708966</v>
          </cell>
          <cell r="R33">
            <v>428.27314270260547</v>
          </cell>
          <cell r="S33">
            <v>623.26923076923083</v>
          </cell>
          <cell r="T33">
            <v>532.09693487293407</v>
          </cell>
          <cell r="U33">
            <v>774.36480186480196</v>
          </cell>
        </row>
        <row r="34">
          <cell r="M34">
            <v>10</v>
          </cell>
          <cell r="N34">
            <v>3.3</v>
          </cell>
          <cell r="O34">
            <v>2.2882905729468663</v>
          </cell>
          <cell r="P34">
            <v>310.60606060606062</v>
          </cell>
          <cell r="Q34">
            <v>447.93262364403415</v>
          </cell>
          <cell r="R34">
            <v>418.18643570870478</v>
          </cell>
          <cell r="S34">
            <v>603.07692307692309</v>
          </cell>
          <cell r="T34">
            <v>519.56496557748164</v>
          </cell>
          <cell r="U34">
            <v>749.27738927738926</v>
          </cell>
        </row>
        <row r="35">
          <cell r="M35">
            <v>2</v>
          </cell>
          <cell r="N35">
            <v>3.3</v>
          </cell>
          <cell r="O35">
            <v>2.2848068056141386</v>
          </cell>
          <cell r="P35">
            <v>303.03030303030306</v>
          </cell>
          <cell r="Q35">
            <v>437.67376635207791</v>
          </cell>
          <cell r="R35">
            <v>408.22946771637231</v>
          </cell>
          <cell r="S35">
            <v>589.61538461538464</v>
          </cell>
          <cell r="T35">
            <v>507.19418716276567</v>
          </cell>
          <cell r="U35">
            <v>732.55244755244757</v>
          </cell>
        </row>
        <row r="36">
          <cell r="M36">
            <v>-6</v>
          </cell>
          <cell r="N36">
            <v>3.3</v>
          </cell>
          <cell r="O36">
            <v>2.4588804740148613</v>
          </cell>
          <cell r="P36">
            <v>295.4545454545455</v>
          </cell>
          <cell r="Q36">
            <v>396.52191731305243</v>
          </cell>
          <cell r="R36">
            <v>398.20680869972614</v>
          </cell>
          <cell r="S36">
            <v>534.42307692307702</v>
          </cell>
          <cell r="T36">
            <v>494.74179262693252</v>
          </cell>
          <cell r="U36">
            <v>663.9801864801866</v>
          </cell>
        </row>
        <row r="37">
          <cell r="M37">
            <v>-14</v>
          </cell>
          <cell r="N37">
            <v>3.3</v>
          </cell>
          <cell r="O37">
            <v>2.7934435665708497</v>
          </cell>
          <cell r="P37">
            <v>287.87878787878788</v>
          </cell>
          <cell r="Q37">
            <v>340.0820447452935</v>
          </cell>
          <cell r="R37">
            <v>387.435646179407</v>
          </cell>
          <cell r="S37">
            <v>457.69230769230779</v>
          </cell>
          <cell r="T37">
            <v>481.35943919259648</v>
          </cell>
          <cell r="U37">
            <v>568.64801864801871</v>
          </cell>
        </row>
        <row r="38">
          <cell r="M38">
            <v>-22</v>
          </cell>
          <cell r="N38">
            <v>3.3</v>
          </cell>
          <cell r="O38">
            <v>2.7081323611052435</v>
          </cell>
          <cell r="P38">
            <v>280.30303030303031</v>
          </cell>
          <cell r="Q38">
            <v>341.56380732531437</v>
          </cell>
          <cell r="R38">
            <v>377.81287135699029</v>
          </cell>
          <cell r="S38">
            <v>460.38461538461542</v>
          </cell>
          <cell r="T38">
            <v>469.40387047383649</v>
          </cell>
          <cell r="U38">
            <v>571.99300699300704</v>
          </cell>
        </row>
        <row r="39">
          <cell r="M39">
            <v>-30</v>
          </cell>
          <cell r="N39">
            <v>3.3</v>
          </cell>
          <cell r="O39">
            <v>2.6190836774822048</v>
          </cell>
          <cell r="P39">
            <v>272.72727272727275</v>
          </cell>
          <cell r="Q39">
            <v>343.63163259647894</v>
          </cell>
          <cell r="R39">
            <v>367.52642746953092</v>
          </cell>
          <cell r="S39">
            <v>463.07692307692309</v>
          </cell>
          <cell r="T39">
            <v>456.62374321972021</v>
          </cell>
          <cell r="U39">
            <v>575.33799533799538</v>
          </cell>
        </row>
        <row r="40">
          <cell r="M40">
            <v>-38</v>
          </cell>
          <cell r="N40">
            <v>3.3</v>
          </cell>
          <cell r="O40">
            <v>2.4972532042396196</v>
          </cell>
          <cell r="P40">
            <v>265.15151515151518</v>
          </cell>
          <cell r="Q40">
            <v>350.38497438485655</v>
          </cell>
          <cell r="R40">
            <v>356.54256121136763</v>
          </cell>
          <cell r="S40">
            <v>471.15384615384619</v>
          </cell>
          <cell r="T40">
            <v>442.97712150503253</v>
          </cell>
          <cell r="U40">
            <v>585.37296037296039</v>
          </cell>
        </row>
        <row r="41">
          <cell r="M41">
            <v>-46</v>
          </cell>
          <cell r="N41">
            <v>3.3</v>
          </cell>
          <cell r="O41">
            <v>2.3897835552470501</v>
          </cell>
          <cell r="P41">
            <v>257.57575757575756</v>
          </cell>
          <cell r="Q41">
            <v>355.68074695874668</v>
          </cell>
          <cell r="R41">
            <v>347.04782165942021</v>
          </cell>
          <cell r="S41">
            <v>479.23076923076934</v>
          </cell>
          <cell r="T41">
            <v>431.18062691018872</v>
          </cell>
          <cell r="U41">
            <v>595.40792540792552</v>
          </cell>
        </row>
        <row r="42">
          <cell r="M42">
            <v>98</v>
          </cell>
          <cell r="N42">
            <v>3.3</v>
          </cell>
          <cell r="O42">
            <v>1.7</v>
          </cell>
          <cell r="P42">
            <v>363.63636363636368</v>
          </cell>
          <cell r="Q42">
            <v>705.88235294117646</v>
          </cell>
          <cell r="R42">
            <v>489.59207459207465</v>
          </cell>
          <cell r="S42">
            <v>950.38461538461547</v>
          </cell>
          <cell r="T42">
            <v>608.28106237197153</v>
          </cell>
          <cell r="U42">
            <v>1180.7808857808859</v>
          </cell>
        </row>
        <row r="43">
          <cell r="M43">
            <v>90</v>
          </cell>
          <cell r="N43">
            <v>3.3</v>
          </cell>
          <cell r="O43">
            <v>1.7</v>
          </cell>
          <cell r="P43">
            <v>378.78787878787881</v>
          </cell>
          <cell r="Q43">
            <v>735.2941176470589</v>
          </cell>
          <cell r="R43">
            <v>509.70279720279729</v>
          </cell>
          <cell r="S43">
            <v>989.42307692307702</v>
          </cell>
          <cell r="T43">
            <v>633.26711167620272</v>
          </cell>
          <cell r="U43">
            <v>1229.2832167832171</v>
          </cell>
        </row>
        <row r="44">
          <cell r="M44">
            <v>82</v>
          </cell>
          <cell r="N44">
            <v>3.3</v>
          </cell>
          <cell r="O44">
            <v>1.7</v>
          </cell>
          <cell r="P44">
            <v>378.78787878787881</v>
          </cell>
          <cell r="Q44">
            <v>735.2941176470589</v>
          </cell>
          <cell r="R44">
            <v>509.70279720279729</v>
          </cell>
          <cell r="S44">
            <v>989.42307692307702</v>
          </cell>
          <cell r="T44">
            <v>633.26711167620272</v>
          </cell>
          <cell r="U44">
            <v>1229.2832167832171</v>
          </cell>
        </row>
        <row r="45">
          <cell r="M45">
            <v>74</v>
          </cell>
          <cell r="N45">
            <v>3.3</v>
          </cell>
          <cell r="O45">
            <v>1.7750012099757049</v>
          </cell>
          <cell r="P45">
            <v>371.21212121212125</v>
          </cell>
          <cell r="Q45">
            <v>690.14037461797955</v>
          </cell>
          <cell r="R45">
            <v>499.60698392672822</v>
          </cell>
          <cell r="S45">
            <v>928.84615384615392</v>
          </cell>
          <cell r="T45">
            <v>620.72382851502596</v>
          </cell>
          <cell r="U45">
            <v>1154.0209790209792</v>
          </cell>
        </row>
        <row r="46">
          <cell r="M46">
            <v>66</v>
          </cell>
          <cell r="N46">
            <v>3.3</v>
          </cell>
          <cell r="O46">
            <v>2.1696486419706655</v>
          </cell>
          <cell r="P46">
            <v>363.63636363636368</v>
          </cell>
          <cell r="Q46">
            <v>553.08494508588012</v>
          </cell>
          <cell r="R46">
            <v>489.43530845387221</v>
          </cell>
          <cell r="S46">
            <v>744.42307692307702</v>
          </cell>
          <cell r="T46">
            <v>608.08629232147757</v>
          </cell>
          <cell r="U46">
            <v>924.88927738927748</v>
          </cell>
        </row>
        <row r="47">
          <cell r="M47">
            <v>58</v>
          </cell>
          <cell r="N47">
            <v>3.3</v>
          </cell>
          <cell r="O47">
            <v>2.2513649662372521</v>
          </cell>
          <cell r="P47">
            <v>356.06060606060606</v>
          </cell>
          <cell r="Q47">
            <v>521.90560731865662</v>
          </cell>
          <cell r="R47">
            <v>479.39904350996034</v>
          </cell>
          <cell r="S47">
            <v>702.69230769230774</v>
          </cell>
          <cell r="T47">
            <v>595.61699345176896</v>
          </cell>
          <cell r="U47">
            <v>873.04195804195808</v>
          </cell>
        </row>
        <row r="48">
          <cell r="M48">
            <v>50</v>
          </cell>
          <cell r="N48">
            <v>3.3</v>
          </cell>
          <cell r="O48">
            <v>2.2661812874911873</v>
          </cell>
          <cell r="P48">
            <v>348.4848484848485</v>
          </cell>
          <cell r="Q48">
            <v>507.46160792507737</v>
          </cell>
          <cell r="R48">
            <v>468.68749354931379</v>
          </cell>
          <cell r="S48">
            <v>682.5</v>
          </cell>
          <cell r="T48">
            <v>582.30870410672321</v>
          </cell>
          <cell r="U48">
            <v>847.9545454545455</v>
          </cell>
        </row>
        <row r="49">
          <cell r="M49">
            <v>42</v>
          </cell>
          <cell r="N49">
            <v>3.3</v>
          </cell>
          <cell r="O49">
            <v>2.3410130341625108</v>
          </cell>
          <cell r="P49">
            <v>340.90909090909093</v>
          </cell>
          <cell r="Q49">
            <v>480.56118594079709</v>
          </cell>
          <cell r="R49">
            <v>459.33513321825023</v>
          </cell>
          <cell r="S49">
            <v>647.5</v>
          </cell>
          <cell r="T49">
            <v>570.68910490752307</v>
          </cell>
          <cell r="U49">
            <v>804.469696969697</v>
          </cell>
        </row>
        <row r="50">
          <cell r="M50">
            <v>34</v>
          </cell>
          <cell r="N50">
            <v>3.3</v>
          </cell>
          <cell r="O50">
            <v>2.2701222369908463</v>
          </cell>
          <cell r="P50">
            <v>333.33333333333337</v>
          </cell>
          <cell r="Q50">
            <v>484.55540502440158</v>
          </cell>
          <cell r="R50">
            <v>449.12966168903984</v>
          </cell>
          <cell r="S50">
            <v>652.88461538461547</v>
          </cell>
          <cell r="T50">
            <v>558.00957967426166</v>
          </cell>
          <cell r="U50">
            <v>811.15967365967379</v>
          </cell>
        </row>
        <row r="51">
          <cell r="M51">
            <v>26</v>
          </cell>
          <cell r="N51">
            <v>3.3</v>
          </cell>
          <cell r="O51">
            <v>2.1989888662839459</v>
          </cell>
          <cell r="P51">
            <v>325.75757575757575</v>
          </cell>
          <cell r="Q51">
            <v>488.86104722150509</v>
          </cell>
          <cell r="R51">
            <v>438.64445741782913</v>
          </cell>
          <cell r="S51">
            <v>658.26923076923083</v>
          </cell>
          <cell r="T51">
            <v>544.98250770093921</v>
          </cell>
          <cell r="U51">
            <v>817.84965034965046</v>
          </cell>
        </row>
        <row r="52">
          <cell r="M52">
            <v>18</v>
          </cell>
          <cell r="N52">
            <v>3.3</v>
          </cell>
          <cell r="O52">
            <v>2.2252220544526122</v>
          </cell>
          <cell r="P52">
            <v>318.18181818181819</v>
          </cell>
          <cell r="Q52">
            <v>471.86302054618636</v>
          </cell>
          <cell r="R52">
            <v>428.44601794355663</v>
          </cell>
          <cell r="S52">
            <v>635.38461538461547</v>
          </cell>
          <cell r="T52">
            <v>532.31171926320678</v>
          </cell>
          <cell r="U52">
            <v>789.41724941724954</v>
          </cell>
        </row>
        <row r="53">
          <cell r="M53">
            <v>10</v>
          </cell>
          <cell r="N53">
            <v>3.3</v>
          </cell>
          <cell r="O53">
            <v>2.2866267932256346</v>
          </cell>
          <cell r="P53">
            <v>310.60606060606062</v>
          </cell>
          <cell r="Q53">
            <v>448.25854531079023</v>
          </cell>
          <cell r="R53">
            <v>417.88237899508101</v>
          </cell>
          <cell r="S53">
            <v>603.07692307692309</v>
          </cell>
          <cell r="T53">
            <v>519.18719814540373</v>
          </cell>
          <cell r="U53">
            <v>749.27738927738926</v>
          </cell>
        </row>
        <row r="54">
          <cell r="M54">
            <v>2</v>
          </cell>
          <cell r="N54">
            <v>3.3</v>
          </cell>
          <cell r="O54">
            <v>2.4224985971706072</v>
          </cell>
          <cell r="P54">
            <v>303.03030303030306</v>
          </cell>
          <cell r="Q54">
            <v>412.7969366702481</v>
          </cell>
          <cell r="R54">
            <v>408.1260748496635</v>
          </cell>
          <cell r="S54">
            <v>555.96153846153845</v>
          </cell>
          <cell r="T54">
            <v>507.06572935867285</v>
          </cell>
          <cell r="U54">
            <v>690.74009324009319</v>
          </cell>
        </row>
        <row r="55">
          <cell r="M55">
            <v>-6</v>
          </cell>
          <cell r="N55">
            <v>3.3</v>
          </cell>
          <cell r="O55">
            <v>2.4350379112538261</v>
          </cell>
          <cell r="P55">
            <v>295.4545454545455</v>
          </cell>
          <cell r="Q55">
            <v>400.40444359979693</v>
          </cell>
          <cell r="R55">
            <v>397.32553330482017</v>
          </cell>
          <cell r="S55">
            <v>538.46153846153845</v>
          </cell>
          <cell r="T55">
            <v>493.64687471204917</v>
          </cell>
          <cell r="U55">
            <v>668.99766899766894</v>
          </cell>
        </row>
        <row r="56">
          <cell r="M56">
            <v>-14</v>
          </cell>
          <cell r="N56">
            <v>3.3</v>
          </cell>
          <cell r="O56">
            <v>2.4265089614609892</v>
          </cell>
          <cell r="P56">
            <v>287.87878787878788</v>
          </cell>
          <cell r="Q56">
            <v>391.50896002791171</v>
          </cell>
          <cell r="R56">
            <v>388.01518591194377</v>
          </cell>
          <cell r="S56">
            <v>527.69230769230774</v>
          </cell>
          <cell r="T56">
            <v>482.07947340574833</v>
          </cell>
          <cell r="U56">
            <v>655.6177156177157</v>
          </cell>
        </row>
        <row r="57">
          <cell r="M57">
            <v>-22</v>
          </cell>
          <cell r="N57">
            <v>3.3</v>
          </cell>
          <cell r="O57">
            <v>2.4583737380674404</v>
          </cell>
          <cell r="P57">
            <v>280.30303030303031</v>
          </cell>
          <cell r="Q57">
            <v>376.26500221530779</v>
          </cell>
          <cell r="R57">
            <v>377.06524933528578</v>
          </cell>
          <cell r="S57">
            <v>506.15384615384619</v>
          </cell>
          <cell r="T57">
            <v>468.4750067499005</v>
          </cell>
          <cell r="U57">
            <v>628.85780885780889</v>
          </cell>
        </row>
        <row r="58">
          <cell r="M58">
            <v>-30</v>
          </cell>
          <cell r="N58">
            <v>3.3</v>
          </cell>
          <cell r="O58">
            <v>2.3545707921579857</v>
          </cell>
          <cell r="P58">
            <v>272.72727272727275</v>
          </cell>
          <cell r="Q58">
            <v>382.23526894901374</v>
          </cell>
          <cell r="R58">
            <v>366.90689383627358</v>
          </cell>
          <cell r="S58">
            <v>514.23076923076928</v>
          </cell>
          <cell r="T58">
            <v>455.85401961476418</v>
          </cell>
          <cell r="U58">
            <v>638.89277389277402</v>
          </cell>
        </row>
        <row r="59">
          <cell r="M59">
            <v>-38</v>
          </cell>
          <cell r="N59">
            <v>3.3</v>
          </cell>
          <cell r="O59">
            <v>2.870655767191173</v>
          </cell>
          <cell r="P59">
            <v>265.15151515151518</v>
          </cell>
          <cell r="Q59">
            <v>304.80840301383614</v>
          </cell>
          <cell r="R59">
            <v>357.15909457768964</v>
          </cell>
          <cell r="S59">
            <v>410.57692307692309</v>
          </cell>
          <cell r="T59">
            <v>443.74311750561441</v>
          </cell>
          <cell r="U59">
            <v>510.11072261072258</v>
          </cell>
        </row>
        <row r="60">
          <cell r="M60">
            <v>-46</v>
          </cell>
          <cell r="N60">
            <v>3.3</v>
          </cell>
          <cell r="O60">
            <v>2.6674522030168264</v>
          </cell>
          <cell r="P60">
            <v>257.57575757575756</v>
          </cell>
          <cell r="Q60">
            <v>318.65613150956176</v>
          </cell>
          <cell r="R60">
            <v>347.11076744385628</v>
          </cell>
          <cell r="S60">
            <v>429.42307692307691</v>
          </cell>
          <cell r="T60">
            <v>431.25883227873061</v>
          </cell>
          <cell r="U60">
            <v>533.52564102564111</v>
          </cell>
        </row>
        <row r="61">
          <cell r="M61">
            <v>-54</v>
          </cell>
          <cell r="N61">
            <v>3.3</v>
          </cell>
          <cell r="O61">
            <v>2.3285507027353787</v>
          </cell>
          <cell r="P61">
            <v>250</v>
          </cell>
          <cell r="Q61">
            <v>354.29763201241951</v>
          </cell>
          <cell r="R61">
            <v>336.2557483320669</v>
          </cell>
          <cell r="S61">
            <v>476.53846153846149</v>
          </cell>
          <cell r="T61">
            <v>417.77229338226499</v>
          </cell>
          <cell r="U61">
            <v>592.06293706293707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Summary"/>
      <sheetName val="Snowden"/>
      <sheetName val="Leighton"/>
      <sheetName val="MACA"/>
      <sheetName val="Watpac"/>
      <sheetName val="ET Assumptions"/>
      <sheetName val="Equipment costs"/>
      <sheetName val="Road train haulage cost"/>
    </sheetNames>
    <definedNames>
      <definedName name="Engine" refersTo="#REF!" sheetId="8"/>
      <definedName name="Macro1" refersTo="#REF!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ey Physical Assumptions"/>
      <sheetName val="Avail Hours"/>
      <sheetName val="Pit Schedule"/>
      <sheetName val="Lump Scheduler"/>
      <sheetName val="Fines Scheduler"/>
      <sheetName val="Maintenance Trigger"/>
      <sheetName val="Physical Summary"/>
      <sheetName val="Key Cost Assumptions"/>
      <sheetName val="Maintenance Rates"/>
      <sheetName val="Maintenance Costs"/>
      <sheetName val="Maintenance Physical Summary"/>
      <sheetName val="Maintenance Cost Summary"/>
      <sheetName val="Drill and Blasting"/>
      <sheetName val="Loading"/>
      <sheetName val="Hauling"/>
      <sheetName val="Ancillary"/>
      <sheetName val="Ore Rehandle"/>
      <sheetName val="Environment"/>
      <sheetName val="Dewatering"/>
      <sheetName val="Technical Services"/>
      <sheetName val="EXPL Geology"/>
      <sheetName val="RDF Geology"/>
      <sheetName val="Production Geology"/>
      <sheetName val="Crusher"/>
      <sheetName val="RoadTrain Haulage"/>
      <sheetName val="Mine Production"/>
      <sheetName val="Maintenance"/>
      <sheetName val="Production Engineering"/>
      <sheetName val="Survey"/>
      <sheetName val="Strategic Planning"/>
      <sheetName val="Projects"/>
      <sheetName val="Geology"/>
      <sheetName val="Mine Administration"/>
      <sheetName val="KPI-Summary"/>
      <sheetName val="MOAS"/>
      <sheetName val="Manpower"/>
      <sheetName val="Flights"/>
      <sheetName val="Accomodation"/>
      <sheetName val="Graphs - Physicals"/>
      <sheetName val="Graphs - Costs"/>
      <sheetName val="Element Summary by 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Project"/>
      <sheetName val="Periods"/>
      <sheetName val="Attributes"/>
      <sheetName val="Phases"/>
      <sheetName val="CashFlow"/>
      <sheetName val="LP"/>
      <sheetName val="Sequence_backup"/>
      <sheetName val="Sequence"/>
      <sheetName val="Phase Summary"/>
      <sheetName val="Formats Period"/>
      <sheetName val="Formats Detail"/>
      <sheetName val="Settings"/>
      <sheetName val="Chart1"/>
      <sheetName val="Macro"/>
      <sheetName val="Cases"/>
      <sheetName val="MP_OutPut"/>
      <sheetName val="Cover_Page"/>
      <sheetName val="Graphs"/>
      <sheetName val="Period Schedule"/>
      <sheetName val="Increment Schedule"/>
      <sheetName val="LP Solutions"/>
      <sheetName val="Constraints"/>
      <sheetName val="Reserves"/>
      <sheetName val="Phase Summary_TE"/>
      <sheetName val="Phase Summary_R"/>
      <sheetName val="Phase Timing"/>
      <sheetName val="CaveDraw"/>
      <sheetName val="CaveSection"/>
      <sheetName val="CaveSummary"/>
      <sheetName val="M Inputs"/>
      <sheetName val="M Info"/>
      <sheetName val="Hidden M"/>
      <sheetName val="Hidden GUI"/>
      <sheetName val="Hidden Lists"/>
      <sheetName val="Hidden Data"/>
      <sheetName val="Hidden Wizard"/>
      <sheetName val="Hidden Import"/>
      <sheetName val="Language"/>
      <sheetName val="List"/>
      <sheetName val="Control_PH"/>
      <sheetName val="PhaseSmltHr_72.7m"/>
      <sheetName val="PhaseMillHr_72.7m"/>
      <sheetName val="PhaseMillHr_72.7m_PD"/>
      <sheetName val="101_Millhr"/>
      <sheetName val="101_Millhr_PD"/>
      <sheetName val="101_Millhr_VNP_PD"/>
      <sheetName val="501_Millhr_VNP_PD"/>
      <sheetName val="DES_501_Millhr_VNP_PD"/>
      <sheetName val="101_Millh_V"/>
      <sheetName val="201_Millhr_V"/>
      <sheetName val="Blasor_R072_SmltHr"/>
      <sheetName val="Blasor_R1_Smlthr"/>
      <sheetName val="New Things To "/>
      <sheetName val="Name"/>
      <sheetName val="Productivity and Movement"/>
      <sheetName val="Mill"/>
      <sheetName val="Capex"/>
      <sheetName val="Mine Equipment"/>
      <sheetName val="CaseCosts"/>
      <sheetName val="CUS"/>
      <sheetName val="VSTS_ValidationW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A1" t="str">
            <v>value doesn't matter</v>
          </cell>
          <cell r="B1" t="str">
            <v>value doesn't matter</v>
          </cell>
          <cell r="C1" t="str">
            <v>value doesn't matter</v>
          </cell>
          <cell r="D1" t="str">
            <v>value doesn't matter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 do"/>
      <sheetName val="Common Assumptions"/>
      <sheetName val="Valuation"/>
      <sheetName val="Production"/>
      <sheetName val="Consolidated Annual"/>
      <sheetName val="Annual Project Summary"/>
      <sheetName val="Annual Corporate"/>
      <sheetName val="Consolidated Monthly"/>
      <sheetName val="Corporate"/>
      <sheetName val="Tax"/>
      <sheetName val="Monthly Project Summary"/>
      <sheetName val="Start Projects"/>
      <sheetName val="Jabiru and Challis"/>
      <sheetName val="Tenacious"/>
      <sheetName val="Montara"/>
      <sheetName val="Methanol"/>
      <sheetName val="Financing"/>
      <sheetName val="End Projects"/>
      <sheetName val="JV CV Abandonment"/>
      <sheetName val="JV and CV Insurance Costs"/>
      <sheetName val="JVCV Historicals"/>
      <sheetName val="Montara Opex"/>
      <sheetName val="Montara Exploration"/>
      <sheetName val="Montara Capex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>
    <tabColor rgb="FFFF0000"/>
  </sheetPr>
  <dimension ref="A1:S23"/>
  <sheetViews>
    <sheetView tabSelected="1" topLeftCell="C12" workbookViewId="0">
      <selection activeCell="L23" sqref="L23"/>
    </sheetView>
  </sheetViews>
  <sheetFormatPr defaultRowHeight="12.75"/>
  <cols>
    <col min="1" max="1" width="17.28515625" bestFit="1" customWidth="1"/>
    <col min="2" max="2" width="15.140625" bestFit="1" customWidth="1"/>
    <col min="3" max="3" width="6.7109375" bestFit="1" customWidth="1"/>
    <col min="4" max="4" width="9.7109375" bestFit="1" customWidth="1"/>
    <col min="5" max="5" width="20.85546875" bestFit="1" customWidth="1"/>
    <col min="6" max="6" width="9.85546875" bestFit="1" customWidth="1"/>
    <col min="7" max="7" width="9.85546875" customWidth="1"/>
    <col min="8" max="8" width="20.85546875" bestFit="1" customWidth="1"/>
    <col min="9" max="14" width="10.85546875" customWidth="1"/>
  </cols>
  <sheetData>
    <row r="1" spans="1:19">
      <c r="A1" s="30" t="s">
        <v>41</v>
      </c>
      <c r="B1" s="30"/>
    </row>
    <row r="2" spans="1:19">
      <c r="A2" s="29" t="s">
        <v>40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9">
      <c r="A3" s="18" t="s">
        <v>39</v>
      </c>
      <c r="B3" s="16" t="s">
        <v>38</v>
      </c>
      <c r="C3" s="18" t="s">
        <v>37</v>
      </c>
      <c r="D3" s="28"/>
      <c r="E3" s="27"/>
      <c r="F3" s="27"/>
      <c r="G3" s="27"/>
      <c r="H3" s="26"/>
      <c r="I3" s="7"/>
      <c r="J3" s="7"/>
      <c r="K3" s="7"/>
      <c r="L3" s="7"/>
      <c r="M3" s="7"/>
    </row>
    <row r="4" spans="1:19">
      <c r="A4" s="18" t="s">
        <v>36</v>
      </c>
      <c r="B4" s="16">
        <v>125</v>
      </c>
      <c r="C4" s="18" t="s">
        <v>35</v>
      </c>
      <c r="D4" s="28"/>
      <c r="E4" s="27"/>
      <c r="F4" s="27"/>
      <c r="G4" s="27"/>
      <c r="H4" s="26"/>
      <c r="I4" s="7"/>
      <c r="J4" s="7"/>
      <c r="K4" s="7"/>
      <c r="L4" s="7"/>
      <c r="M4" s="7"/>
    </row>
    <row r="5" spans="1:19">
      <c r="A5" s="18" t="s">
        <v>34</v>
      </c>
      <c r="B5" s="16">
        <v>3200</v>
      </c>
      <c r="C5" s="18" t="s">
        <v>33</v>
      </c>
      <c r="D5" s="28"/>
      <c r="E5" s="27"/>
      <c r="F5" s="27"/>
      <c r="G5" s="27"/>
      <c r="H5" s="26"/>
      <c r="I5" s="7"/>
      <c r="J5" s="7"/>
      <c r="K5" s="7"/>
      <c r="L5" s="7"/>
      <c r="M5" s="7"/>
    </row>
    <row r="6" spans="1:19">
      <c r="A6" s="18" t="s">
        <v>32</v>
      </c>
      <c r="B6" s="16">
        <v>60</v>
      </c>
      <c r="C6" s="18" t="s">
        <v>28</v>
      </c>
      <c r="D6" s="28"/>
      <c r="E6" s="27"/>
      <c r="F6" s="27"/>
      <c r="G6" s="27"/>
      <c r="H6" s="26"/>
      <c r="I6" s="7"/>
      <c r="J6" s="7"/>
      <c r="K6" s="7"/>
      <c r="L6" s="7"/>
      <c r="M6" s="7"/>
    </row>
    <row r="7" spans="1:19">
      <c r="A7" s="18" t="s">
        <v>31</v>
      </c>
      <c r="B7" s="16">
        <v>90</v>
      </c>
      <c r="C7" s="18" t="s">
        <v>28</v>
      </c>
      <c r="D7" s="28"/>
      <c r="E7" s="27"/>
      <c r="F7" s="27"/>
      <c r="G7" s="27"/>
      <c r="H7" s="26"/>
      <c r="I7" s="7"/>
      <c r="J7" s="7"/>
      <c r="K7" s="7"/>
      <c r="L7" s="7"/>
      <c r="M7" s="7"/>
    </row>
    <row r="8" spans="1:19">
      <c r="A8" s="18" t="s">
        <v>30</v>
      </c>
      <c r="B8" s="16">
        <v>60</v>
      </c>
      <c r="C8" s="18" t="s">
        <v>28</v>
      </c>
      <c r="D8" s="7"/>
      <c r="E8" s="7"/>
      <c r="F8" s="7"/>
      <c r="G8" s="7"/>
      <c r="H8" s="26"/>
      <c r="I8" s="7"/>
      <c r="J8" s="7"/>
      <c r="K8" s="7"/>
      <c r="L8" s="7"/>
      <c r="M8" s="7"/>
    </row>
    <row r="9" spans="1:19">
      <c r="A9" s="18" t="s">
        <v>29</v>
      </c>
      <c r="B9" s="16">
        <v>6</v>
      </c>
      <c r="C9" s="18" t="s">
        <v>28</v>
      </c>
      <c r="D9" s="7"/>
      <c r="E9" s="7"/>
      <c r="F9" s="7"/>
      <c r="G9" s="7"/>
      <c r="H9" s="26"/>
      <c r="I9" s="7"/>
      <c r="J9" s="7"/>
      <c r="K9" s="7"/>
      <c r="L9" s="7"/>
      <c r="M9" s="7"/>
    </row>
    <row r="10" spans="1:19">
      <c r="A10" s="18" t="s">
        <v>27</v>
      </c>
      <c r="B10" s="16">
        <v>89</v>
      </c>
      <c r="C10" s="18" t="s">
        <v>26</v>
      </c>
      <c r="D10" s="7"/>
      <c r="E10" s="7"/>
      <c r="F10" s="7"/>
      <c r="G10" s="7"/>
      <c r="H10" s="26"/>
      <c r="I10" s="7"/>
      <c r="J10" s="7"/>
      <c r="K10" s="7"/>
      <c r="L10" s="7"/>
      <c r="M10" s="7"/>
    </row>
    <row r="11" spans="1:19">
      <c r="A11" s="18" t="s">
        <v>25</v>
      </c>
      <c r="B11" s="16" t="s">
        <v>24</v>
      </c>
      <c r="C11" s="18"/>
      <c r="D11" s="7"/>
      <c r="E11" s="7"/>
      <c r="F11" s="7"/>
      <c r="G11" s="7"/>
      <c r="H11" s="26"/>
    </row>
    <row r="12" spans="1:19">
      <c r="A12" s="21" t="s">
        <v>23</v>
      </c>
      <c r="B12" s="25" t="s">
        <v>22</v>
      </c>
      <c r="C12" s="25" t="s">
        <v>21</v>
      </c>
      <c r="D12" s="25" t="s">
        <v>20</v>
      </c>
      <c r="E12" s="25" t="s">
        <v>19</v>
      </c>
      <c r="F12" s="25" t="s">
        <v>18</v>
      </c>
      <c r="G12" s="25" t="s">
        <v>17</v>
      </c>
      <c r="H12" s="25" t="s">
        <v>16</v>
      </c>
      <c r="I12" s="25" t="s">
        <v>15</v>
      </c>
      <c r="J12" s="25" t="s">
        <v>14</v>
      </c>
      <c r="K12" s="25" t="s">
        <v>13</v>
      </c>
      <c r="L12" s="24" t="s">
        <v>12</v>
      </c>
      <c r="M12" s="22" t="s">
        <v>11</v>
      </c>
      <c r="N12" s="23" t="s">
        <v>10</v>
      </c>
      <c r="O12" s="23" t="s">
        <v>10</v>
      </c>
      <c r="P12" s="22" t="s">
        <v>9</v>
      </c>
      <c r="Q12" s="22" t="s">
        <v>8</v>
      </c>
      <c r="S12" s="22" t="s">
        <v>7</v>
      </c>
    </row>
    <row r="13" spans="1:19">
      <c r="A13" s="18" t="s">
        <v>3</v>
      </c>
      <c r="B13" s="16">
        <v>123.8</v>
      </c>
      <c r="C13" s="16">
        <v>10682</v>
      </c>
      <c r="D13" s="16">
        <v>0.77</v>
      </c>
      <c r="E13" s="11">
        <f>B13^2/2/C13</f>
        <v>0.71739561879797786</v>
      </c>
      <c r="F13" s="11">
        <f>1/E13</f>
        <v>1.3939310107239515</v>
      </c>
      <c r="G13" s="11">
        <f>F13^0.5</f>
        <v>1.1806485551272028</v>
      </c>
      <c r="H13" s="9">
        <f>1/LN(B13)</f>
        <v>0.20752625679229611</v>
      </c>
      <c r="I13" s="15">
        <f>D13*60</f>
        <v>46.2</v>
      </c>
      <c r="J13" s="9">
        <f>17000*$B$4/$B$10^2/LN(B13)</f>
        <v>55.673942139077035</v>
      </c>
      <c r="K13" s="8">
        <f>I13</f>
        <v>46.2</v>
      </c>
      <c r="L13" s="3">
        <f>$I13*$B$10^2/$B$4*E13</f>
        <v>2100.2485614259499</v>
      </c>
      <c r="M13" s="3">
        <f>$I13*$B$10^2/$B$4*B13/C13^0.5</f>
        <v>3506.7623383480982</v>
      </c>
      <c r="N13" s="4">
        <f>$I13*$B$10^2/$B$4*LN(B13)</f>
        <v>14107.138273737128</v>
      </c>
      <c r="O13" s="4">
        <f>$I13*$B$10^2/$B$4*LN(B13)</f>
        <v>14107.138273737128</v>
      </c>
      <c r="P13" s="3">
        <f>$I13*$B$10^2/$B$4*B13</f>
        <v>362437.07808000001</v>
      </c>
      <c r="Q13" s="3">
        <f>$I13*$B$10^2/$B$4*B13/C13</f>
        <v>33.929702123197906</v>
      </c>
      <c r="S13" s="3">
        <f>$I13*$B$10^2/$B$4*(C13)^0.5</f>
        <v>302578.6373039934</v>
      </c>
    </row>
    <row r="14" spans="1:19">
      <c r="A14" s="18" t="s">
        <v>6</v>
      </c>
      <c r="B14" s="16">
        <v>20.100000000000001</v>
      </c>
      <c r="C14" s="16">
        <v>1566</v>
      </c>
      <c r="D14" s="16">
        <v>1.64</v>
      </c>
      <c r="E14" s="11">
        <f>B14^2/2/C14</f>
        <v>0.12899425287356323</v>
      </c>
      <c r="F14" s="11">
        <f>1/E14</f>
        <v>7.7522833593227887</v>
      </c>
      <c r="G14" s="11">
        <f>F14^0.5</f>
        <v>2.7842922546533777</v>
      </c>
      <c r="H14" s="9">
        <f>1/LN(B14)</f>
        <v>0.33325337306719804</v>
      </c>
      <c r="I14" s="15">
        <f>D14*60</f>
        <v>98.399999999999991</v>
      </c>
      <c r="J14" s="9">
        <f>17000*$B$4/$B$10^2/LN(B14)</f>
        <v>89.403284656961972</v>
      </c>
      <c r="K14" s="8">
        <f>I14</f>
        <v>98.399999999999991</v>
      </c>
      <c r="L14" s="3">
        <f>$I14*$B$10^2/$B$4*E14</f>
        <v>804.33220910344824</v>
      </c>
      <c r="M14" s="3">
        <f>$I14*$B$10^2/$B$4*B14/C14^0.5</f>
        <v>3167.1255311920881</v>
      </c>
      <c r="N14" s="4">
        <f>$I14*$B$10^2/$B$4*LN(B14)</f>
        <v>18710.721942918419</v>
      </c>
      <c r="O14" s="4">
        <f>$I14*$B$10^2/$B$4*LN(B14)</f>
        <v>18710.721942918419</v>
      </c>
      <c r="P14" s="3">
        <f>$I14*$B$10^2/$B$4*B14</f>
        <v>125331.76512</v>
      </c>
      <c r="Q14" s="3">
        <f>$I14*$B$10^2/$B$4*B14/C14</f>
        <v>80.033055632183903</v>
      </c>
      <c r="S14" s="3">
        <f>$I14*$B$10^2/$B$4*(C14)^0.5</f>
        <v>246752.16825108507</v>
      </c>
    </row>
    <row r="15" spans="1:19">
      <c r="A15" s="21" t="s">
        <v>5</v>
      </c>
      <c r="B15" s="16">
        <v>149.19999999999999</v>
      </c>
      <c r="C15" s="16">
        <v>8746</v>
      </c>
      <c r="D15" s="16">
        <v>0.4</v>
      </c>
      <c r="E15" s="11">
        <f>B15^2/2/C15</f>
        <v>1.2726183398124855</v>
      </c>
      <c r="F15" s="11">
        <f>1/E15</f>
        <v>0.78578154087214036</v>
      </c>
      <c r="G15" s="11">
        <f>F15^0.5</f>
        <v>0.88644319664157856</v>
      </c>
      <c r="H15" s="9">
        <f>1/LN(B15)</f>
        <v>0.1997887159300521</v>
      </c>
      <c r="I15" s="15">
        <f>D15*60</f>
        <v>24</v>
      </c>
      <c r="J15" s="20"/>
      <c r="K15" s="19">
        <f>I15</f>
        <v>24</v>
      </c>
      <c r="L15" s="3">
        <f>$I15*$B$10^2/$B$4*E15</f>
        <v>1935.438694973702</v>
      </c>
      <c r="M15" s="3">
        <f>$I15*$B$10^2/$B$4*B15/C15^0.5</f>
        <v>2426.3046393040781</v>
      </c>
      <c r="N15" s="4">
        <f>$I15*$B$10^2/$B$4*LN(B15)</f>
        <v>7612.2016847661098</v>
      </c>
      <c r="O15" s="4"/>
      <c r="P15" s="3">
        <f>$I15*$B$10^2/$B$4*B15</f>
        <v>226908.13440000001</v>
      </c>
      <c r="Q15" s="3">
        <f>$I15*$B$10^2/$B$4*B15/C15</f>
        <v>25.944218431282874</v>
      </c>
      <c r="S15" s="3">
        <f>$I15*$B$10^2/$B$4*(C15)^0.5</f>
        <v>142228.28669807952</v>
      </c>
    </row>
    <row r="16" spans="1:19">
      <c r="A16" s="18" t="s">
        <v>4</v>
      </c>
      <c r="B16" s="16">
        <v>68</v>
      </c>
      <c r="C16" s="16">
        <v>6830</v>
      </c>
      <c r="D16" s="16">
        <v>1.1499999999999999</v>
      </c>
      <c r="E16" s="11">
        <f>B16^2/2/C16</f>
        <v>0.33850658857979504</v>
      </c>
      <c r="F16" s="11">
        <f>1/E16</f>
        <v>2.9541522491349479</v>
      </c>
      <c r="G16" s="11">
        <f>F16^0.5</f>
        <v>1.7187647451396448</v>
      </c>
      <c r="H16" s="9">
        <f>1/LN(B16)</f>
        <v>0.23699447183691388</v>
      </c>
      <c r="I16" s="15">
        <f>D16*60</f>
        <v>69</v>
      </c>
      <c r="J16" s="9">
        <f>17000*$B$4/$B$10^2/LN(B16)</f>
        <v>63.579504185512178</v>
      </c>
      <c r="K16" s="8">
        <f>I16</f>
        <v>69</v>
      </c>
      <c r="L16" s="3">
        <f>$I16*$B$10^2/$B$4*E16</f>
        <v>1480.0834998535872</v>
      </c>
      <c r="M16" s="3">
        <f>$I16*$B$10^2/$B$4*B16/C16^0.5</f>
        <v>3597.6395745243362</v>
      </c>
      <c r="N16" s="4">
        <f>$I16*$B$10^2/$B$4*LN(B16)</f>
        <v>18449.341734050369</v>
      </c>
      <c r="O16" s="4">
        <f>$I16*$B$10^2/$B$4*LN(B16)</f>
        <v>18449.341734050369</v>
      </c>
      <c r="P16" s="3">
        <f>$I16*$B$10^2/$B$4*B16</f>
        <v>297322.65599999996</v>
      </c>
      <c r="Q16" s="3">
        <f>$I16*$B$10^2/$B$4*B16/C16</f>
        <v>43.531867642752559</v>
      </c>
      <c r="S16" s="3">
        <f>$I16*$B$10^2/$B$4*(C16)^0.5</f>
        <v>361351.15138237085</v>
      </c>
    </row>
    <row r="17" spans="1:19">
      <c r="A17" s="18" t="s">
        <v>3</v>
      </c>
      <c r="B17" s="16">
        <v>51.3</v>
      </c>
      <c r="C17" s="16">
        <v>7193</v>
      </c>
      <c r="D17" s="16">
        <v>1.1599999999999999</v>
      </c>
      <c r="E17" s="11">
        <f>B17^2/2/C17</f>
        <v>0.18293410259974974</v>
      </c>
      <c r="F17" s="11">
        <f>1/E17</f>
        <v>5.4664493158388723</v>
      </c>
      <c r="G17" s="11">
        <f>F17^0.5</f>
        <v>2.3380439080220183</v>
      </c>
      <c r="H17" s="9">
        <f>1/LN(B17)</f>
        <v>0.25395595107289926</v>
      </c>
      <c r="I17" s="15">
        <f>D17*60</f>
        <v>69.599999999999994</v>
      </c>
      <c r="J17" s="9">
        <f>17000*$B$4/$B$10^2/LN(B17)</f>
        <v>68.129831590696995</v>
      </c>
      <c r="K17" s="8">
        <f>I17</f>
        <v>69.599999999999994</v>
      </c>
      <c r="L17" s="3">
        <f>$I17*$B$10^2/$B$4*E17</f>
        <v>806.81490766244951</v>
      </c>
      <c r="M17" s="3">
        <f>$I17*$B$10^2/$B$4*B17/C17^0.5</f>
        <v>2667.7281705545956</v>
      </c>
      <c r="N17" s="4">
        <f>$I17*$B$10^2/$B$4*LN(B17)</f>
        <v>17366.841695841853</v>
      </c>
      <c r="O17" s="4">
        <f>$I17*$B$10^2/$B$4*LN(B17)</f>
        <v>17366.841695841853</v>
      </c>
      <c r="P17" s="3">
        <f>$I17*$B$10^2/$B$4*B17</f>
        <v>226254.17663999999</v>
      </c>
      <c r="Q17" s="3">
        <f>$I17*$B$10^2/$B$4*B17/C17</f>
        <v>31.454772228555537</v>
      </c>
      <c r="S17" s="3">
        <f>$I17*$B$10^2/$B$4*(C17)^0.5</f>
        <v>374053.97136060841</v>
      </c>
    </row>
    <row r="18" spans="1:19">
      <c r="A18" s="18" t="s">
        <v>2</v>
      </c>
      <c r="B18" s="16">
        <v>110.9</v>
      </c>
      <c r="C18" s="16">
        <v>10901</v>
      </c>
      <c r="D18" s="16">
        <v>0.85</v>
      </c>
      <c r="E18" s="11">
        <f>B18^2/2/C18</f>
        <v>0.56411384276671872</v>
      </c>
      <c r="F18" s="11">
        <f>1/E18</f>
        <v>1.7726918295347271</v>
      </c>
      <c r="G18" s="11">
        <f>F18^0.5</f>
        <v>1.331424736714294</v>
      </c>
      <c r="H18" s="9">
        <f>1/LN(B18)</f>
        <v>0.21237604883208827</v>
      </c>
      <c r="I18" s="15">
        <f>D18*60</f>
        <v>51</v>
      </c>
      <c r="J18" s="9">
        <f>17000*$B$4/$B$10^2/LN(B18)</f>
        <v>56.975016256556941</v>
      </c>
      <c r="K18" s="8">
        <f>I18</f>
        <v>51</v>
      </c>
      <c r="L18" s="3">
        <f>$I18*$B$10^2/$B$4*E18</f>
        <v>1823.0850654105132</v>
      </c>
      <c r="M18" s="3">
        <f>$I18*$B$10^2/$B$4*B18/C18^0.5</f>
        <v>3432.7213623222033</v>
      </c>
      <c r="N18" s="4">
        <f>$I18*$B$10^2/$B$4*LN(B18)</f>
        <v>15217.196184656141</v>
      </c>
      <c r="O18" s="4">
        <f>$I18*$B$10^2/$B$4*LN(B18)</f>
        <v>15217.196184656141</v>
      </c>
      <c r="P18" s="3">
        <f>$I18*$B$10^2/$B$4*B18</f>
        <v>358403.07120000001</v>
      </c>
      <c r="Q18" s="3">
        <f>$I18*$B$10^2/$B$4*B18/C18</f>
        <v>32.877999376204016</v>
      </c>
      <c r="S18" s="3">
        <f>$I18*$B$10^2/$B$4*(C18)^0.5</f>
        <v>337421.96186360996</v>
      </c>
    </row>
    <row r="19" spans="1:19">
      <c r="A19" s="17" t="s">
        <v>1</v>
      </c>
      <c r="B19" s="16">
        <v>39.5</v>
      </c>
      <c r="C19" s="16">
        <v>4060</v>
      </c>
      <c r="D19" s="16">
        <v>1.27</v>
      </c>
      <c r="E19" s="11">
        <f>B19^2/2/C19</f>
        <v>0.19214901477832513</v>
      </c>
      <c r="F19" s="11">
        <f>1/E19</f>
        <v>5.2042941836244188</v>
      </c>
      <c r="G19" s="11">
        <f>F19^0.5</f>
        <v>2.2812922179379869</v>
      </c>
      <c r="H19" s="9">
        <f>1/LN(B19)</f>
        <v>0.27201257167065479</v>
      </c>
      <c r="I19" s="15">
        <f>D19*60</f>
        <v>76.2</v>
      </c>
      <c r="J19" s="9">
        <f>17000*$B$4/$B$10^2/LN(B19)</f>
        <v>72.973957177141955</v>
      </c>
      <c r="K19" s="8">
        <f>I19</f>
        <v>76.2</v>
      </c>
      <c r="L19" s="3">
        <f>$I19*$B$10^2/$B$4*E19</f>
        <v>927.81872615763564</v>
      </c>
      <c r="M19" s="3">
        <f>$I19*$B$10^2/$B$4*B19/C19^0.5</f>
        <v>2993.3606860462937</v>
      </c>
      <c r="N19" s="4">
        <f>$I19*$B$10^2/$B$4*LN(B19)</f>
        <v>17751.538358478461</v>
      </c>
      <c r="O19" s="4">
        <f>$I19*$B$10^2/$B$4*LN(B19)</f>
        <v>17751.538358478461</v>
      </c>
      <c r="P19" s="3">
        <f>$I19*$B$10^2/$B$4*B19</f>
        <v>190731.34320000003</v>
      </c>
      <c r="Q19" s="3">
        <f>$I19*$B$10^2/$B$4*B19/C19</f>
        <v>46.9781633497537</v>
      </c>
      <c r="S19" s="3">
        <f>$I19*$B$10^2/$B$4*(C19)^0.5</f>
        <v>307672.00975564431</v>
      </c>
    </row>
    <row r="20" spans="1:19">
      <c r="A20" s="14" t="s">
        <v>0</v>
      </c>
      <c r="B20" s="13">
        <v>25.7</v>
      </c>
      <c r="C20" s="13">
        <v>10562</v>
      </c>
      <c r="D20" s="13">
        <v>1.42</v>
      </c>
      <c r="E20" s="12">
        <f>B20^2/2/C20</f>
        <v>3.1267278924446126E-2</v>
      </c>
      <c r="F20" s="12">
        <f>1/E20</f>
        <v>31.982316159215131</v>
      </c>
      <c r="G20" s="11"/>
      <c r="H20" s="9">
        <f>1/LN(B20)</f>
        <v>0.30802488055400118</v>
      </c>
      <c r="I20" s="10">
        <f>D20*60</f>
        <v>85.199999999999989</v>
      </c>
      <c r="J20" s="9">
        <f>17000*$B$4/$B$10^2/LN(B20)</f>
        <v>82.635130813944258</v>
      </c>
      <c r="K20" s="8">
        <f>I20</f>
        <v>85.199999999999989</v>
      </c>
      <c r="L20" s="3">
        <f>$I20*$B$10^2/$B$4*E20</f>
        <v>168.81058811134253</v>
      </c>
      <c r="M20" s="3">
        <f>$I20*$B$10^2/$B$4*B20/C20^0.5</f>
        <v>1350.1115008782422</v>
      </c>
      <c r="N20" s="4">
        <f>$I20*$B$10^2/$B$4*LN(B20)</f>
        <v>17527.654228092415</v>
      </c>
      <c r="O20" s="4">
        <f>$I20*$B$10^2/$B$4*LN(B20)</f>
        <v>17527.654228092415</v>
      </c>
      <c r="P20" s="3">
        <f>$I20*$B$10^2/$B$4*B20</f>
        <v>138753.10751999999</v>
      </c>
      <c r="Q20" s="3">
        <f>$I20*$B$10^2/$B$4*B20/C20</f>
        <v>13.1370107479644</v>
      </c>
      <c r="S20" s="3">
        <f>$I20*$B$10^2/$B$4*(C20)^0.5</f>
        <v>554859.05339595315</v>
      </c>
    </row>
    <row r="21" spans="1:19">
      <c r="A21" s="7"/>
      <c r="B21" s="7"/>
      <c r="C21" s="7"/>
      <c r="D21" s="7"/>
      <c r="E21" s="7"/>
      <c r="F21" s="7"/>
      <c r="G21" s="7"/>
      <c r="I21" s="7"/>
      <c r="L21" s="5">
        <f>AVERAGE(L13:L20)</f>
        <v>1255.8290315873285</v>
      </c>
      <c r="M21" s="5">
        <f>AVERAGE(M13:M20)</f>
        <v>2892.7192253962421</v>
      </c>
      <c r="N21" s="6">
        <f>AVERAGE(N13:N20)</f>
        <v>15842.829262817613</v>
      </c>
      <c r="O21" s="6">
        <f>AVERAGE(O13:O20)</f>
        <v>17018.633202539255</v>
      </c>
      <c r="P21" s="5">
        <f>AVERAGE(P13:P20)</f>
        <v>240767.66652000003</v>
      </c>
      <c r="Q21" s="5">
        <f>AVERAGE(Q13:Q20)</f>
        <v>38.485848691486858</v>
      </c>
      <c r="S21" s="5">
        <f>AVERAGE(S13:S20)</f>
        <v>328364.65500141808</v>
      </c>
    </row>
    <row r="22" spans="1:19">
      <c r="L22" s="3">
        <f>STDEV(L13:L20)</f>
        <v>680.50884664232956</v>
      </c>
      <c r="M22" s="3">
        <f>STDEV(M13:M20)</f>
        <v>746.30457282593045</v>
      </c>
      <c r="N22" s="4">
        <f>STDEV(N13:N20)</f>
        <v>3683.3681295675674</v>
      </c>
      <c r="O22" s="4">
        <f>STDEV(O13:O20)</f>
        <v>1710.2422237879077</v>
      </c>
      <c r="P22" s="3">
        <f>STDEV(P13:P20)</f>
        <v>91400.828559176342</v>
      </c>
      <c r="Q22" s="3">
        <f>STDEV(Q13:Q20)</f>
        <v>19.73123222738695</v>
      </c>
      <c r="S22" s="3">
        <f>STDEV(S13:S20)</f>
        <v>117690.76900277256</v>
      </c>
    </row>
    <row r="23" spans="1:19">
      <c r="L23" s="1">
        <f>L22/L21</f>
        <v>0.54188016802111016</v>
      </c>
      <c r="M23" s="1">
        <f>M22/M21</f>
        <v>0.2579941275578525</v>
      </c>
      <c r="N23" s="2">
        <f>N22/N21</f>
        <v>0.23249433977125927</v>
      </c>
      <c r="O23" s="2">
        <f>O22/O21</f>
        <v>0.1004923370422445</v>
      </c>
      <c r="P23" s="1">
        <f>P22/P21</f>
        <v>0.37962252108126771</v>
      </c>
      <c r="Q23" s="1">
        <f>Q22/Q21</f>
        <v>0.51268798527889903</v>
      </c>
      <c r="S23" s="1">
        <f>S22/S21</f>
        <v>0.3584148513251656</v>
      </c>
    </row>
  </sheetData>
  <mergeCells count="2">
    <mergeCell ref="A2:M2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Penetration Rate</vt:lpstr>
    </vt:vector>
  </TitlesOfParts>
  <Company>SNOWDEN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Cooper</dc:creator>
  <cp:lastModifiedBy>Alan Cooper</cp:lastModifiedBy>
  <dcterms:created xsi:type="dcterms:W3CDTF">2012-03-08T01:03:11Z</dcterms:created>
  <dcterms:modified xsi:type="dcterms:W3CDTF">2012-03-08T02:48:04Z</dcterms:modified>
</cp:coreProperties>
</file>