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284528572\Desktop\"/>
    </mc:Choice>
  </mc:AlternateContent>
  <xr:revisionPtr revIDLastSave="0" documentId="13_ncr:1_{82C2C2EF-178B-4D4D-9691-C68C6DEA9FAC}" xr6:coauthVersionLast="36" xr6:coauthVersionMax="36" xr10:uidLastSave="{00000000-0000-0000-0000-000000000000}"/>
  <bookViews>
    <workbookView xWindow="0" yWindow="0" windowWidth="17256" windowHeight="5556" xr2:uid="{B9252881-0598-4269-B7BB-9DA8671441B2}"/>
  </bookViews>
  <sheets>
    <sheet name="Planilha1" sheetId="1" r:id="rId1"/>
  </sheets>
  <definedNames>
    <definedName name="_xlnm.Print_Area" localSheetId="0">Planilha1!$A$1:$H$85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5" i="1"/>
  <c r="E14" i="1"/>
  <c r="E13" i="1"/>
  <c r="E11" i="1"/>
  <c r="E8" i="1"/>
  <c r="E7" i="1"/>
  <c r="E5" i="1"/>
  <c r="E4" i="1"/>
  <c r="E3" i="1"/>
  <c r="E2" i="1"/>
  <c r="G2" i="1" s="1"/>
  <c r="E9" i="1"/>
  <c r="E10" i="1"/>
  <c r="E12" i="1"/>
  <c r="E6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E16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</calcChain>
</file>

<file path=xl/sharedStrings.xml><?xml version="1.0" encoding="utf-8"?>
<sst xmlns="http://schemas.openxmlformats.org/spreadsheetml/2006/main" count="50" uniqueCount="29">
  <si>
    <t>Musica</t>
  </si>
  <si>
    <t>Amor e Fé (Acústico)</t>
  </si>
  <si>
    <t>Um Pedido</t>
  </si>
  <si>
    <t>Genero</t>
  </si>
  <si>
    <t>Autor</t>
  </si>
  <si>
    <t>Hungria</t>
  </si>
  <si>
    <t>Hip Hop</t>
  </si>
  <si>
    <t>Lembranças</t>
  </si>
  <si>
    <t>Temporal</t>
  </si>
  <si>
    <t>Insônia</t>
  </si>
  <si>
    <t>Lua</t>
  </si>
  <si>
    <t>Ana Castela e Hungria</t>
  </si>
  <si>
    <t>Dubai</t>
  </si>
  <si>
    <t>Coração de Aço</t>
  </si>
  <si>
    <t>Preta</t>
  </si>
  <si>
    <t>Hoje Ela Já Chorou</t>
  </si>
  <si>
    <t>qtd tocada em (mil)</t>
  </si>
  <si>
    <t>Haverá Sinais</t>
  </si>
  <si>
    <t>Jorge &amp; Mateus</t>
  </si>
  <si>
    <t>Sertanejo</t>
  </si>
  <si>
    <t>Enquanto Houver Razões</t>
  </si>
  <si>
    <t xml:space="preserve">A Gente Nem Ficou </t>
  </si>
  <si>
    <t>Deixa</t>
  </si>
  <si>
    <t>Maria Marçal</t>
  </si>
  <si>
    <t>Gospel</t>
  </si>
  <si>
    <t>FA (Autor)</t>
  </si>
  <si>
    <t>Total</t>
  </si>
  <si>
    <t>FC (FA Autor)</t>
  </si>
  <si>
    <t>FR (FA Autor)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</si>
</sst>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9" fontId="0" fillId="3" borderId="6" xfId="1" applyFont="1" applyFill="1" applyBorder="1"/>
    <xf numFmtId="9" fontId="0" fillId="0" borderId="5" xfId="1" applyFont="1" applyBorder="1"/>
    <xf numFmtId="9" fontId="0" fillId="3" borderId="5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all" baseline="0">
                <a:effectLst/>
              </a:rPr>
              <a:t>Frequência acumulada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Planilha1!$E$2:$E$15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2-4374-90EB-D895B208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61040"/>
        <c:axId val="339295152"/>
      </c:barChart>
      <c:catAx>
        <c:axId val="178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295152"/>
        <c:crosses val="autoZero"/>
        <c:auto val="1"/>
        <c:lblAlgn val="ctr"/>
        <c:lblOffset val="100"/>
        <c:noMultiLvlLbl val="0"/>
      </c:catAx>
      <c:valAx>
        <c:axId val="3392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all" baseline="0">
                <a:effectLst/>
              </a:rPr>
              <a:t>Frequência RELATIVA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Planilha1!$F$2:$F$15</c:f>
              <c:numCache>
                <c:formatCode>0%</c:formatCode>
                <c:ptCount val="14"/>
                <c:pt idx="0">
                  <c:v>9.7826086956521743E-2</c:v>
                </c:pt>
                <c:pt idx="1">
                  <c:v>0.19565217391304349</c:v>
                </c:pt>
                <c:pt idx="2">
                  <c:v>0.29347826086956524</c:v>
                </c:pt>
                <c:pt idx="3">
                  <c:v>0.39130434782608697</c:v>
                </c:pt>
                <c:pt idx="4">
                  <c:v>0.40217391304347827</c:v>
                </c:pt>
                <c:pt idx="5">
                  <c:v>0.5</c:v>
                </c:pt>
                <c:pt idx="6">
                  <c:v>0.59782608695652173</c:v>
                </c:pt>
                <c:pt idx="7">
                  <c:v>0.63043478260869568</c:v>
                </c:pt>
                <c:pt idx="8">
                  <c:v>0.66304347826086962</c:v>
                </c:pt>
                <c:pt idx="9">
                  <c:v>0.76086956521739135</c:v>
                </c:pt>
                <c:pt idx="10">
                  <c:v>0.7934782608695653</c:v>
                </c:pt>
                <c:pt idx="11">
                  <c:v>0.80434782608695665</c:v>
                </c:pt>
                <c:pt idx="12">
                  <c:v>0.90217391304347838</c:v>
                </c:pt>
                <c:pt idx="13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BE3-84A4-39DFF40E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57615"/>
        <c:axId val="1463258303"/>
      </c:scatterChart>
      <c:valAx>
        <c:axId val="14623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58303"/>
        <c:crosses val="autoZero"/>
        <c:crossBetween val="midCat"/>
      </c:valAx>
      <c:valAx>
        <c:axId val="14632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35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all" baseline="0">
                <a:effectLst/>
              </a:rPr>
              <a:t>Tabelas de contingencia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Planilha1!$G$2:$G$15</c:f>
              <c:numCache>
                <c:formatCode>General</c:formatCode>
                <c:ptCount val="14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61</c:v>
                </c:pt>
                <c:pt idx="9">
                  <c:v>70</c:v>
                </c:pt>
                <c:pt idx="10">
                  <c:v>73</c:v>
                </c:pt>
                <c:pt idx="11">
                  <c:v>74</c:v>
                </c:pt>
                <c:pt idx="12">
                  <c:v>83</c:v>
                </c:pt>
                <c:pt idx="1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8-4789-9936-C8E7DFF8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540447"/>
        <c:axId val="1474209135"/>
      </c:barChart>
      <c:catAx>
        <c:axId val="14725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209135"/>
        <c:crosses val="autoZero"/>
        <c:auto val="1"/>
        <c:lblAlgn val="ctr"/>
        <c:lblOffset val="100"/>
        <c:noMultiLvlLbl val="0"/>
      </c:catAx>
      <c:valAx>
        <c:axId val="14742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5441</xdr:colOff>
      <xdr:row>16</xdr:row>
      <xdr:rowOff>84907</xdr:rowOff>
    </xdr:from>
    <xdr:to>
      <xdr:col>6</xdr:col>
      <xdr:colOff>1193800</xdr:colOff>
      <xdr:row>37</xdr:row>
      <xdr:rowOff>12701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21CF50-E386-4C94-B9C9-ED41DAA6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92526</xdr:rowOff>
    </xdr:from>
    <xdr:to>
      <xdr:col>7</xdr:col>
      <xdr:colOff>25400</xdr:colOff>
      <xdr:row>58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4969E-9095-437C-943D-441B24070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136071</xdr:rowOff>
    </xdr:from>
    <xdr:to>
      <xdr:col>7</xdr:col>
      <xdr:colOff>76200</xdr:colOff>
      <xdr:row>84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138F99-A7ED-483B-8D27-1657579D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8E9-FAC9-4879-A95C-0D71707E62B1}">
  <dimension ref="A1:G16"/>
  <sheetViews>
    <sheetView showGridLines="0" tabSelected="1" zoomScale="70" zoomScaleNormal="70" workbookViewId="0">
      <selection activeCell="M17" sqref="M17"/>
    </sheetView>
  </sheetViews>
  <sheetFormatPr defaultRowHeight="14.4" x14ac:dyDescent="0.3"/>
  <cols>
    <col min="1" max="1" width="26.21875" bestFit="1" customWidth="1"/>
    <col min="2" max="2" width="23.109375" bestFit="1" customWidth="1"/>
    <col min="3" max="3" width="10.33203125" bestFit="1" customWidth="1"/>
    <col min="4" max="4" width="24.21875" bestFit="1" customWidth="1"/>
    <col min="5" max="5" width="13.44140625" bestFit="1" customWidth="1"/>
    <col min="6" max="7" width="17.5546875" bestFit="1" customWidth="1"/>
    <col min="8" max="8" width="3.88671875" customWidth="1"/>
  </cols>
  <sheetData>
    <row r="1" spans="1:7" x14ac:dyDescent="0.3">
      <c r="A1" s="4" t="s">
        <v>0</v>
      </c>
      <c r="B1" s="5" t="s">
        <v>4</v>
      </c>
      <c r="C1" s="5" t="s">
        <v>3</v>
      </c>
      <c r="D1" s="5" t="s">
        <v>16</v>
      </c>
      <c r="E1" s="5" t="s">
        <v>25</v>
      </c>
      <c r="F1" s="5" t="s">
        <v>28</v>
      </c>
      <c r="G1" s="6" t="s">
        <v>27</v>
      </c>
    </row>
    <row r="2" spans="1:7" x14ac:dyDescent="0.3">
      <c r="A2" s="7" t="s">
        <v>1</v>
      </c>
      <c r="B2" s="8" t="s">
        <v>5</v>
      </c>
      <c r="C2" s="8" t="s">
        <v>6</v>
      </c>
      <c r="D2" s="8">
        <v>661</v>
      </c>
      <c r="E2" s="8">
        <f>COUNTIF(Planilha1!$B$2:$B$15,Planilha1!$B2)</f>
        <v>9</v>
      </c>
      <c r="F2" s="11">
        <f>E2/E16</f>
        <v>9.7826086956521743E-2</v>
      </c>
      <c r="G2" s="8">
        <f>E2</f>
        <v>9</v>
      </c>
    </row>
    <row r="3" spans="1:7" x14ac:dyDescent="0.3">
      <c r="A3" s="9" t="s">
        <v>7</v>
      </c>
      <c r="B3" s="10" t="s">
        <v>5</v>
      </c>
      <c r="C3" s="10" t="s">
        <v>6</v>
      </c>
      <c r="D3" s="10">
        <v>624</v>
      </c>
      <c r="E3" s="10">
        <f>COUNTIF(Planilha1!$B$2:$B$15,Planilha1!$B3)</f>
        <v>9</v>
      </c>
      <c r="F3" s="12">
        <f t="shared" ref="F3:F15" si="0">(E3/$E$16)+F2</f>
        <v>0.19565217391304349</v>
      </c>
      <c r="G3" s="10">
        <f>E3+G2</f>
        <v>18</v>
      </c>
    </row>
    <row r="4" spans="1:7" x14ac:dyDescent="0.3">
      <c r="A4" s="7" t="s">
        <v>9</v>
      </c>
      <c r="B4" s="8" t="s">
        <v>5</v>
      </c>
      <c r="C4" s="8" t="s">
        <v>6</v>
      </c>
      <c r="D4" s="8">
        <v>403</v>
      </c>
      <c r="E4" s="8">
        <f>COUNTIF(Planilha1!$B$2:$B$15,Planilha1!$B4)</f>
        <v>9</v>
      </c>
      <c r="F4" s="13">
        <f t="shared" si="0"/>
        <v>0.29347826086956524</v>
      </c>
      <c r="G4" s="8">
        <f t="shared" ref="G4:G15" si="1">E4+G3</f>
        <v>27</v>
      </c>
    </row>
    <row r="5" spans="1:7" x14ac:dyDescent="0.3">
      <c r="A5" s="9" t="s">
        <v>13</v>
      </c>
      <c r="B5" s="10" t="s">
        <v>5</v>
      </c>
      <c r="C5" s="10" t="s">
        <v>6</v>
      </c>
      <c r="D5" s="10">
        <v>374</v>
      </c>
      <c r="E5" s="10">
        <f>COUNTIF(Planilha1!$B$2:$B$15,Planilha1!$B5)</f>
        <v>9</v>
      </c>
      <c r="F5" s="12">
        <f t="shared" si="0"/>
        <v>0.39130434782608697</v>
      </c>
      <c r="G5" s="10">
        <f t="shared" si="1"/>
        <v>36</v>
      </c>
    </row>
    <row r="6" spans="1:7" x14ac:dyDescent="0.3">
      <c r="A6" s="7" t="s">
        <v>22</v>
      </c>
      <c r="B6" s="8" t="s">
        <v>23</v>
      </c>
      <c r="C6" s="8" t="s">
        <v>24</v>
      </c>
      <c r="D6" s="8">
        <v>341</v>
      </c>
      <c r="E6" s="8">
        <f>COUNTIF(Planilha1!$B$2:$B$15,Planilha1!$B6)</f>
        <v>1</v>
      </c>
      <c r="F6" s="13">
        <f t="shared" si="0"/>
        <v>0.40217391304347827</v>
      </c>
      <c r="G6" s="8">
        <f t="shared" si="1"/>
        <v>37</v>
      </c>
    </row>
    <row r="7" spans="1:7" x14ac:dyDescent="0.3">
      <c r="A7" s="9" t="s">
        <v>2</v>
      </c>
      <c r="B7" s="10" t="s">
        <v>5</v>
      </c>
      <c r="C7" s="10" t="s">
        <v>6</v>
      </c>
      <c r="D7" s="10">
        <v>330</v>
      </c>
      <c r="E7" s="10">
        <f>COUNTIF(Planilha1!$B$2:$B$15,Planilha1!$B7)</f>
        <v>9</v>
      </c>
      <c r="F7" s="12">
        <f t="shared" si="0"/>
        <v>0.5</v>
      </c>
      <c r="G7" s="10">
        <f t="shared" si="1"/>
        <v>46</v>
      </c>
    </row>
    <row r="8" spans="1:7" x14ac:dyDescent="0.3">
      <c r="A8" s="7" t="s">
        <v>12</v>
      </c>
      <c r="B8" s="8" t="s">
        <v>5</v>
      </c>
      <c r="C8" s="8" t="s">
        <v>6</v>
      </c>
      <c r="D8" s="8">
        <v>325</v>
      </c>
      <c r="E8" s="8">
        <f>COUNTIF(Planilha1!$B$2:$B$15,Planilha1!$B8)</f>
        <v>9</v>
      </c>
      <c r="F8" s="13">
        <f t="shared" si="0"/>
        <v>0.59782608695652173</v>
      </c>
      <c r="G8" s="8">
        <f t="shared" si="1"/>
        <v>55</v>
      </c>
    </row>
    <row r="9" spans="1:7" x14ac:dyDescent="0.3">
      <c r="A9" s="9" t="s">
        <v>17</v>
      </c>
      <c r="B9" s="10" t="s">
        <v>18</v>
      </c>
      <c r="C9" s="10" t="s">
        <v>19</v>
      </c>
      <c r="D9" s="10">
        <v>183</v>
      </c>
      <c r="E9" s="10">
        <f>COUNTIF(Planilha1!$B$2:$B$15,Planilha1!$B9)</f>
        <v>3</v>
      </c>
      <c r="F9" s="12">
        <f t="shared" si="0"/>
        <v>0.63043478260869568</v>
      </c>
      <c r="G9" s="10">
        <f t="shared" si="1"/>
        <v>58</v>
      </c>
    </row>
    <row r="10" spans="1:7" x14ac:dyDescent="0.3">
      <c r="A10" s="7" t="s">
        <v>20</v>
      </c>
      <c r="B10" s="8" t="s">
        <v>18</v>
      </c>
      <c r="C10" s="8" t="s">
        <v>19</v>
      </c>
      <c r="D10" s="8">
        <v>145</v>
      </c>
      <c r="E10" s="8">
        <f>COUNTIF(Planilha1!$B$2:$B$15,Planilha1!$B10)</f>
        <v>3</v>
      </c>
      <c r="F10" s="13">
        <f t="shared" si="0"/>
        <v>0.66304347826086962</v>
      </c>
      <c r="G10" s="8">
        <f t="shared" si="1"/>
        <v>61</v>
      </c>
    </row>
    <row r="11" spans="1:7" x14ac:dyDescent="0.3">
      <c r="A11" s="9" t="s">
        <v>8</v>
      </c>
      <c r="B11" s="10" t="s">
        <v>5</v>
      </c>
      <c r="C11" s="10" t="s">
        <v>6</v>
      </c>
      <c r="D11" s="10">
        <v>138</v>
      </c>
      <c r="E11" s="10">
        <f>COUNTIF(Planilha1!$B$2:$B$15,Planilha1!$B11)</f>
        <v>9</v>
      </c>
      <c r="F11" s="12">
        <f t="shared" si="0"/>
        <v>0.76086956521739135</v>
      </c>
      <c r="G11" s="10">
        <f t="shared" si="1"/>
        <v>70</v>
      </c>
    </row>
    <row r="12" spans="1:7" x14ac:dyDescent="0.3">
      <c r="A12" s="7" t="s">
        <v>21</v>
      </c>
      <c r="B12" s="8" t="s">
        <v>18</v>
      </c>
      <c r="C12" s="8" t="s">
        <v>19</v>
      </c>
      <c r="D12" s="8">
        <v>108</v>
      </c>
      <c r="E12" s="8">
        <f>COUNTIF(Planilha1!$B$2:$B$15,Planilha1!$B12)</f>
        <v>3</v>
      </c>
      <c r="F12" s="13">
        <f t="shared" si="0"/>
        <v>0.7934782608695653</v>
      </c>
      <c r="G12" s="8">
        <f t="shared" si="1"/>
        <v>73</v>
      </c>
    </row>
    <row r="13" spans="1:7" x14ac:dyDescent="0.3">
      <c r="A13" s="9" t="s">
        <v>10</v>
      </c>
      <c r="B13" s="10" t="s">
        <v>11</v>
      </c>
      <c r="C13" s="10" t="s">
        <v>6</v>
      </c>
      <c r="D13" s="10">
        <v>76</v>
      </c>
      <c r="E13" s="10">
        <f>COUNTIF(Planilha1!$B$2:$B$15,Planilha1!$B13)</f>
        <v>1</v>
      </c>
      <c r="F13" s="12">
        <f t="shared" si="0"/>
        <v>0.80434782608695665</v>
      </c>
      <c r="G13" s="10">
        <f t="shared" si="1"/>
        <v>74</v>
      </c>
    </row>
    <row r="14" spans="1:7" x14ac:dyDescent="0.3">
      <c r="A14" s="7" t="s">
        <v>15</v>
      </c>
      <c r="B14" s="8" t="s">
        <v>5</v>
      </c>
      <c r="C14" s="8" t="s">
        <v>6</v>
      </c>
      <c r="D14" s="8">
        <v>62</v>
      </c>
      <c r="E14" s="8">
        <f>COUNTIF(Planilha1!$B$2:$B$15,Planilha1!$B14)</f>
        <v>9</v>
      </c>
      <c r="F14" s="13">
        <f t="shared" si="0"/>
        <v>0.90217391304347838</v>
      </c>
      <c r="G14" s="8">
        <f t="shared" si="1"/>
        <v>83</v>
      </c>
    </row>
    <row r="15" spans="1:7" ht="15" thickBot="1" x14ac:dyDescent="0.35">
      <c r="A15" s="9" t="s">
        <v>14</v>
      </c>
      <c r="B15" s="10" t="s">
        <v>5</v>
      </c>
      <c r="C15" s="10" t="s">
        <v>6</v>
      </c>
      <c r="D15" s="10">
        <v>52</v>
      </c>
      <c r="E15" s="10">
        <f>COUNTIF(Planilha1!$B$2:$B$15,Planilha1!$B15)</f>
        <v>9</v>
      </c>
      <c r="F15" s="12">
        <f t="shared" si="0"/>
        <v>1.0000000000000002</v>
      </c>
      <c r="G15" s="10">
        <f t="shared" si="1"/>
        <v>92</v>
      </c>
    </row>
    <row r="16" spans="1:7" ht="15" thickTop="1" x14ac:dyDescent="0.3">
      <c r="A16" s="1" t="s">
        <v>26</v>
      </c>
      <c r="B16" s="2"/>
      <c r="C16" s="2"/>
      <c r="D16" s="2">
        <f>SUBTOTAL(109,Planilha1!$D$2:$D$15)</f>
        <v>3822</v>
      </c>
      <c r="E16" s="2">
        <f>SUM(E2:E15)</f>
        <v>92</v>
      </c>
      <c r="F16" s="2"/>
      <c r="G16" s="3"/>
    </row>
  </sheetData>
  <pageMargins left="0.511811024" right="0.511811024" top="0.78740157499999996" bottom="0.78740157499999996" header="0.31496062000000002" footer="0.31496062000000002"/>
  <pageSetup paperSize="9" scale="5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Diek da Silva Guimaraes</dc:creator>
  <cp:lastModifiedBy>Alan Diek da Silva Guimaraes</cp:lastModifiedBy>
  <cp:lastPrinted>2025-02-04T01:21:11Z</cp:lastPrinted>
  <dcterms:created xsi:type="dcterms:W3CDTF">2025-02-04T00:22:49Z</dcterms:created>
  <dcterms:modified xsi:type="dcterms:W3CDTF">2025-02-04T21:30:22Z</dcterms:modified>
</cp:coreProperties>
</file>