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C:\Projects\ShrForms\specifications\stock\"/>
    </mc:Choice>
  </mc:AlternateContent>
  <xr:revisionPtr revIDLastSave="0" documentId="13_ncr:1_{462C767B-0401-4AD6-AA74-AA7E33526E76}" xr6:coauthVersionLast="47" xr6:coauthVersionMax="47" xr10:uidLastSave="{00000000-0000-0000-0000-000000000000}"/>
  <bookViews>
    <workbookView xWindow="-120" yWindow="-120" windowWidth="24240" windowHeight="13140" tabRatio="799" xr2:uid="{00000000-000D-0000-FFFF-FFFF00000000}"/>
  </bookViews>
  <sheets>
    <sheet name="Version Control" sheetId="2" r:id="rId1"/>
    <sheet name="SP structure &amp; wording" sheetId="33" r:id="rId2"/>
    <sheet name="SP Grid" sheetId="34" r:id="rId3"/>
    <sheet name="Data" sheetId="25" r:id="rId4"/>
    <sheet name="Provision - Original" sheetId="24" r:id="rId5"/>
    <sheet name="Provision" sheetId="35" r:id="rId6"/>
    <sheet name="Type" sheetId="26" r:id="rId7"/>
    <sheet name="LOVs" sheetId="36" state="hidden" r:id="rId8"/>
  </sheets>
  <externalReferences>
    <externalReference r:id="rId9"/>
    <externalReference r:id="rId10"/>
    <externalReference r:id="rId11"/>
    <externalReference r:id="rId12"/>
  </externalReferences>
  <definedNames>
    <definedName name="_3.1.1" localSheetId="1">'[1]3&amp;4'!$B$2</definedName>
    <definedName name="_3.1.2" localSheetId="1">'[1]3&amp;4'!$C$2</definedName>
    <definedName name="_3.1.3" localSheetId="1">'[1]3&amp;4'!$D$3</definedName>
    <definedName name="_3.1.4" localSheetId="1">'[1]3&amp;4'!$B$4</definedName>
    <definedName name="_3.1.5" localSheetId="1">'[1]3&amp;4'!$C$4</definedName>
    <definedName name="_4.1.1" localSheetId="1">'[1]3&amp;4'!$B$6</definedName>
    <definedName name="_4.1.2" localSheetId="1">'[1]3&amp;4'!$C$6</definedName>
    <definedName name="_xlnm._FilterDatabase" localSheetId="3" hidden="1">Data!$B$8:$X$184</definedName>
    <definedName name="_GoBack" localSheetId="3">Data!#REF!</definedName>
    <definedName name="C10.1.20" localSheetId="1">[1]C10!$E$9</definedName>
    <definedName name="C9.1" localSheetId="1">[1]C9!$B$3</definedName>
    <definedName name="C9.2" localSheetId="1">[1]C9!$B$4</definedName>
    <definedName name="C9.3" localSheetId="1">[1]C9!$B$5</definedName>
    <definedName name="C9.4.1" localSheetId="1">[1]C9!$B$6</definedName>
    <definedName name="C9.4.2" localSheetId="1">[1]C9!$B$7</definedName>
    <definedName name="FYFPPA003">'[2]Projections &amp; Assumptions'!$D$12</definedName>
    <definedName name="FYFPPA004">'[2]Projections &amp; Assumptions'!$D$13</definedName>
    <definedName name="FYFPPA005">'[2]Projections &amp; Assumptions'!$D$14</definedName>
    <definedName name="FYFPPA006">'[2]Projections &amp; Assumptions'!$D$15</definedName>
    <definedName name="FYFPPA007">'[2]Projections &amp; Assumptions'!$D$19</definedName>
    <definedName name="FYFPPA008">'[2]Projections &amp; Assumptions'!$D$20</definedName>
    <definedName name="FYFPPA012">'[2]Projections &amp; Assumptions'!$D$26</definedName>
    <definedName name="FYFPPA013">'[2]Projections &amp; Assumptions'!$D$27</definedName>
    <definedName name="FYFPPA015">'[2]Projections &amp; Assumptions'!$D$29</definedName>
    <definedName name="FYFPPA026">'[2]Projections &amp; Assumptions'!$D$49</definedName>
    <definedName name="FYFPPA029">'[2]Projections &amp; Assumptions'!$E$12</definedName>
    <definedName name="FYFPPA030">'[2]Projections &amp; Assumptions'!$E$13</definedName>
    <definedName name="FYFPPA031">'[2]Projections &amp; Assumptions'!$E$14</definedName>
    <definedName name="FYFPPA032">'[2]Projections &amp; Assumptions'!$E$15</definedName>
    <definedName name="FYFPPA033">'[2]Projections &amp; Assumptions'!$E$19</definedName>
    <definedName name="FYFPPA034">'[2]Projections &amp; Assumptions'!$E$20</definedName>
    <definedName name="FYFPPA038">'[2]Projections &amp; Assumptions'!$E$26</definedName>
    <definedName name="FYFPPA039">'[2]Projections &amp; Assumptions'!$E$27</definedName>
    <definedName name="FYFPPA041">'[2]Projections &amp; Assumptions'!$E$29</definedName>
    <definedName name="FYFPPA052">'[2]Projections &amp; Assumptions'!$E$49</definedName>
    <definedName name="FYFPPA055">'[2]Projections &amp; Assumptions'!$F$12</definedName>
    <definedName name="FYFPPA056">'[2]Projections &amp; Assumptions'!$F$13</definedName>
    <definedName name="FYFPPA057">'[2]Projections &amp; Assumptions'!$F$14</definedName>
    <definedName name="FYFPPA058">'[2]Projections &amp; Assumptions'!$F$15</definedName>
    <definedName name="FYFPPA059">'[2]Projections &amp; Assumptions'!$F$19</definedName>
    <definedName name="FYFPPA060">'[2]Projections &amp; Assumptions'!$F$20</definedName>
    <definedName name="FYFPPA064">'[2]Projections &amp; Assumptions'!$F$26</definedName>
    <definedName name="FYFPPA065">'[2]Projections &amp; Assumptions'!$F$27</definedName>
    <definedName name="FYFPPA067">'[2]Projections &amp; Assumptions'!$F$29</definedName>
    <definedName name="FYFPPA078">'[2]Projections &amp; Assumptions'!$F$49</definedName>
    <definedName name="FYFPPA081">'[2]Projections &amp; Assumptions'!$G$12</definedName>
    <definedName name="FYFPPA082">'[2]Projections &amp; Assumptions'!$G$13</definedName>
    <definedName name="FYFPPA083">'[2]Projections &amp; Assumptions'!$G$14</definedName>
    <definedName name="FYFPPA084">'[2]Projections &amp; Assumptions'!$G$15</definedName>
    <definedName name="FYFPPA085">'[2]Projections &amp; Assumptions'!$G$19</definedName>
    <definedName name="FYFPPA086">'[2]Projections &amp; Assumptions'!$G$20</definedName>
    <definedName name="FYFPPA090">'[2]Projections &amp; Assumptions'!$G$26</definedName>
    <definedName name="FYFPPA091">'[2]Projections &amp; Assumptions'!$G$27</definedName>
    <definedName name="FYFPPA093">'[2]Projections &amp; Assumptions'!$G$29</definedName>
    <definedName name="FYFPPA1001">'[2]Projections &amp; Assumptions'!$E$38</definedName>
    <definedName name="FYFPPA1002">'[2]Projections &amp; Assumptions'!$F$38</definedName>
    <definedName name="FYFPPA1003">'[2]Projections &amp; Assumptions'!$G$38</definedName>
    <definedName name="FYFPPA1004">'[2]Projections &amp; Assumptions'!$H$38</definedName>
    <definedName name="FYFPPA1005">'[2]Projections &amp; Assumptions'!$I$38</definedName>
    <definedName name="FYFPPA104">'[2]Projections &amp; Assumptions'!$G$49</definedName>
    <definedName name="FYFPPA107">'[2]Projections &amp; Assumptions'!$H$12</definedName>
    <definedName name="FYFPPA108">'[2]Projections &amp; Assumptions'!$H$13</definedName>
    <definedName name="FYFPPA109">'[2]Projections &amp; Assumptions'!$H$14</definedName>
    <definedName name="FYFPPA110">'[2]Projections &amp; Assumptions'!$H$15</definedName>
    <definedName name="FYFPPA111">'[2]Projections &amp; Assumptions'!$H$19</definedName>
    <definedName name="FYFPPA112">'[2]Projections &amp; Assumptions'!$H$20</definedName>
    <definedName name="FYFPPA116">'[2]Projections &amp; Assumptions'!$H$26</definedName>
    <definedName name="FYFPPA117">'[2]Projections &amp; Assumptions'!$H$27</definedName>
    <definedName name="FYFPPA119">'[2]Projections &amp; Assumptions'!$H$29</definedName>
    <definedName name="FYFPPA130">'[2]Projections &amp; Assumptions'!$H$49</definedName>
    <definedName name="FYFPPA133">'[2]Projections &amp; Assumptions'!$I$12</definedName>
    <definedName name="FYFPPA134">'[2]Projections &amp; Assumptions'!$I$13</definedName>
    <definedName name="FYFPPA135">'[2]Projections &amp; Assumptions'!$I$14</definedName>
    <definedName name="FYFPPA136">'[2]Projections &amp; Assumptions'!$I$15</definedName>
    <definedName name="FYFPPA137">'[2]Projections &amp; Assumptions'!$I$19</definedName>
    <definedName name="FYFPPA138">'[2]Projections &amp; Assumptions'!$I$20</definedName>
    <definedName name="FYFPPA142">'[2]Projections &amp; Assumptions'!$I$26</definedName>
    <definedName name="FYFPPA143">'[2]Projections &amp; Assumptions'!$I$27</definedName>
    <definedName name="FYFPPA145">'[2]Projections &amp; Assumptions'!$I$29</definedName>
    <definedName name="FYFPPA166">'[2]Projections &amp; Assumptions'!$D$73</definedName>
    <definedName name="FYFPPA169">'[2]Projections &amp; Assumptions'!$D$76</definedName>
    <definedName name="FYFPPA170">'[2]Projections &amp; Assumptions'!$D$77</definedName>
    <definedName name="FYFPPA171">'[2]Projections &amp; Assumptions'!$D$80</definedName>
    <definedName name="FYFPPA175">'[2]Projections &amp; Assumptions'!$D$90</definedName>
    <definedName name="FYFPPA183">'[2]Projections &amp; Assumptions'!$D$102</definedName>
    <definedName name="FYFPPA196">'[2]Projections &amp; Assumptions'!$E$73</definedName>
    <definedName name="FYFPPA199">'[2]Projections &amp; Assumptions'!$E$76</definedName>
    <definedName name="FYFPPA200">'[2]Projections &amp; Assumptions'!$E$77</definedName>
    <definedName name="FYFPPA201">'[2]Projections &amp; Assumptions'!$E$80</definedName>
    <definedName name="FYFPPA205">'[2]Projections &amp; Assumptions'!$E$90</definedName>
    <definedName name="FYFPPA213">'[2]Projections &amp; Assumptions'!$E$102</definedName>
    <definedName name="FYFPPA226">'[2]Projections &amp; Assumptions'!$F$73</definedName>
    <definedName name="FYFPPA229">'[2]Projections &amp; Assumptions'!$F$76</definedName>
    <definedName name="FYFPPA230">'[2]Projections &amp; Assumptions'!$F$77</definedName>
    <definedName name="FYFPPA231">'[2]Projections &amp; Assumptions'!$F$80</definedName>
    <definedName name="FYFPPA235">'[2]Projections &amp; Assumptions'!$F$90</definedName>
    <definedName name="FYFPPA243">'[2]Projections &amp; Assumptions'!$F$102</definedName>
    <definedName name="FYFPPA256">'[2]Projections &amp; Assumptions'!$G$73</definedName>
    <definedName name="FYFPPA259">'[2]Projections &amp; Assumptions'!$G$76</definedName>
    <definedName name="FYFPPA260">'[2]Projections &amp; Assumptions'!$G$77</definedName>
    <definedName name="FYFPPA261">'[2]Projections &amp; Assumptions'!$G$80</definedName>
    <definedName name="FYFPPA265">'[2]Projections &amp; Assumptions'!$G$90</definedName>
    <definedName name="FYFPPA273">'[2]Projections &amp; Assumptions'!$G$102</definedName>
    <definedName name="FYFPPA286">'[2]Projections &amp; Assumptions'!$H$73</definedName>
    <definedName name="FYFPPA289">'[2]Projections &amp; Assumptions'!$H$76</definedName>
    <definedName name="FYFPPA290">'[2]Projections &amp; Assumptions'!$H$77</definedName>
    <definedName name="FYFPPA291">'[2]Projections &amp; Assumptions'!$H$80</definedName>
    <definedName name="FYFPPA295">'[2]Projections &amp; Assumptions'!$H$90</definedName>
    <definedName name="FYFPPA303">'[2]Projections &amp; Assumptions'!$H$102</definedName>
    <definedName name="FYFPPA316">'[2]Projections &amp; Assumptions'!$I$73</definedName>
    <definedName name="FYFPPA319">'[2]Projections &amp; Assumptions'!$I$76</definedName>
    <definedName name="FYFPPA320">'[2]Projections &amp; Assumptions'!$I$77</definedName>
    <definedName name="FYFPPA321">'[2]Projections &amp; Assumptions'!$I$80</definedName>
    <definedName name="FYFPPA325">'[2]Projections &amp; Assumptions'!$I$90</definedName>
    <definedName name="FYFPPA333">'[2]Projections &amp; Assumptions'!$I$102</definedName>
    <definedName name="FYFPPA337">'[2]Projections &amp; Assumptions'!$D$163</definedName>
    <definedName name="FYFPPA367">'[2]Projections &amp; Assumptions'!$D$198</definedName>
    <definedName name="FYFPPA368">'[2]Projections &amp; Assumptions'!$E$163</definedName>
    <definedName name="FYFPPA398">'[2]Projections &amp; Assumptions'!$E$198</definedName>
    <definedName name="FYFPPA399">'[2]Projections &amp; Assumptions'!$F$163</definedName>
    <definedName name="FYFPPA429">'[2]Projections &amp; Assumptions'!$F$198</definedName>
    <definedName name="FYFPPA430">'[2]Projections &amp; Assumptions'!$G$163</definedName>
    <definedName name="FYFPPA460">'[2]Projections &amp; Assumptions'!$G$198</definedName>
    <definedName name="FYFPPA461">'[2]Projections &amp; Assumptions'!$H$163</definedName>
    <definedName name="FYFPPA491">'[2]Projections &amp; Assumptions'!$H$198</definedName>
    <definedName name="FYFPPA492">'[2]Projections &amp; Assumptions'!$I$163</definedName>
    <definedName name="FYFPPA522">'[2]Projections &amp; Assumptions'!$I$198</definedName>
    <definedName name="FYFPPA524">'[2]Projections &amp; Assumptions'!$D$112</definedName>
    <definedName name="FYFPPA531">'[2]Projections &amp; Assumptions'!$D$119</definedName>
    <definedName name="FYFPPA533">'[2]Projections &amp; Assumptions'!$D$124</definedName>
    <definedName name="FYFPPA534">'[2]Projections &amp; Assumptions'!$D$125</definedName>
    <definedName name="FYFPPA537">'[2]Projections &amp; Assumptions'!$D$130</definedName>
    <definedName name="FYFPPA556">'[2]Projections &amp; Assumptions'!$E$112</definedName>
    <definedName name="FYFPPA563">'[2]Projections &amp; Assumptions'!$E$119</definedName>
    <definedName name="FYFPPA565">'[2]Projections &amp; Assumptions'!$E$124</definedName>
    <definedName name="FYFPPA566">'[2]Projections &amp; Assumptions'!$E$125</definedName>
    <definedName name="FYFPPA569">'[2]Projections &amp; Assumptions'!$E$130</definedName>
    <definedName name="FYFPPA588">'[2]Projections &amp; Assumptions'!$F$112</definedName>
    <definedName name="FYFPPA595">'[2]Projections &amp; Assumptions'!$F$119</definedName>
    <definedName name="FYFPPA597">'[2]Projections &amp; Assumptions'!$F$124</definedName>
    <definedName name="FYFPPA598">'[2]Projections &amp; Assumptions'!$F$125</definedName>
    <definedName name="FYFPPA601">'[2]Projections &amp; Assumptions'!$F$130</definedName>
    <definedName name="FYFPPA620">'[2]Projections &amp; Assumptions'!$G$112</definedName>
    <definedName name="FYFPPA627">'[2]Projections &amp; Assumptions'!$G$119</definedName>
    <definedName name="FYFPPA629">'[2]Projections &amp; Assumptions'!$G$124</definedName>
    <definedName name="FYFPPA630">'[2]Projections &amp; Assumptions'!$G$125</definedName>
    <definedName name="FYFPPA633">'[2]Projections &amp; Assumptions'!$G$130</definedName>
    <definedName name="FYFPPA652">'[2]Projections &amp; Assumptions'!$H$112</definedName>
    <definedName name="FYFPPA659">'[2]Projections &amp; Assumptions'!$H$119</definedName>
    <definedName name="FYFPPA661">'[2]Projections &amp; Assumptions'!$H$124</definedName>
    <definedName name="FYFPPA662">'[2]Projections &amp; Assumptions'!$H$125</definedName>
    <definedName name="FYFPPA665">'[2]Projections &amp; Assumptions'!$H$130</definedName>
    <definedName name="FYFPPA684">'[2]Projections &amp; Assumptions'!$I$112</definedName>
    <definedName name="FYFPPA691">'[2]Projections &amp; Assumptions'!$I$119</definedName>
    <definedName name="FYFPPA693">'[2]Projections &amp; Assumptions'!$I$124</definedName>
    <definedName name="FYFPPA694">'[2]Projections &amp; Assumptions'!$I$125</definedName>
    <definedName name="FYFPPA697">'[2]Projections &amp; Assumptions'!$I$130</definedName>
    <definedName name="FYFPPA720">'[2]Projections &amp; Assumptions'!$D$31</definedName>
    <definedName name="FYFPPA721">'[2]Projections &amp; Assumptions'!$E$31</definedName>
    <definedName name="FYFPPA722">'[2]Projections &amp; Assumptions'!$F$31</definedName>
    <definedName name="FYFPPA723">'[2]Projections &amp; Assumptions'!$G$31</definedName>
    <definedName name="FYFPPA724">'[2]Projections &amp; Assumptions'!$H$31</definedName>
    <definedName name="FYFPPA725">'[2]Projections &amp; Assumptions'!$I$31</definedName>
    <definedName name="FYFPPA806">'[2]Projections &amp; Assumptions'!$D$83</definedName>
    <definedName name="FYFPPA808">'[2]Projections &amp; Assumptions'!$F$83</definedName>
    <definedName name="FYFPPA809">'[2]Projections &amp; Assumptions'!$G$83</definedName>
    <definedName name="FYFPPA810">'[2]Projections &amp; Assumptions'!$H$83</definedName>
    <definedName name="FYFPPA824">'[2]Projections &amp; Assumptions'!$D$81</definedName>
    <definedName name="FYFPPA825">'[2]Projections &amp; Assumptions'!$E$81</definedName>
    <definedName name="FYFPPA826">'[2]Projections &amp; Assumptions'!$F$81</definedName>
    <definedName name="FYFPPA827">'[2]Projections &amp; Assumptions'!$G$81</definedName>
    <definedName name="FYFPPA828">'[2]Projections &amp; Assumptions'!$H$81</definedName>
    <definedName name="FYFPPA829">'[2]Projections &amp; Assumptions'!$I$81</definedName>
    <definedName name="FYFPPA832">'[2]Projections &amp; Assumptions'!$E$83</definedName>
    <definedName name="FYFPPA836">'[2]Projections &amp; Assumptions'!$I$83</definedName>
    <definedName name="LA">LOVs!$H$2:$H$34</definedName>
    <definedName name="_xlnm.Print_Titles" localSheetId="3">Data!$8:$8</definedName>
    <definedName name="Provisionasat">LOVs!$E$2:$E$13</definedName>
    <definedName name="ProvisionUpdate">LOVs!$B$2:$B$4</definedName>
    <definedName name="ValidationSet">'[3]Validation Summary'!$AA$4</definedName>
    <definedName name="YesNoInd" localSheetId="1">[1]DDMs!$A$2:$A$3</definedName>
    <definedName name="YesNoInd">[4]DDMs!$A$2:$A$3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1" i="25" l="1"/>
  <c r="N140" i="25"/>
  <c r="N139" i="25"/>
  <c r="N138" i="25"/>
  <c r="B6" i="34"/>
  <c r="B5" i="34"/>
  <c r="B4" i="34"/>
  <c r="C5" i="34"/>
  <c r="C4" i="34"/>
  <c r="A7" i="34"/>
  <c r="A4" i="34"/>
  <c r="A5" i="34"/>
  <c r="D5" i="24" l="1"/>
  <c r="B5" i="24"/>
  <c r="D3" i="24"/>
  <c r="B3" i="24"/>
  <c r="S200" i="25" l="1"/>
  <c r="Q200" i="25"/>
  <c r="O200" i="25"/>
  <c r="M200" i="25"/>
  <c r="T200" i="25"/>
  <c r="R200" i="25"/>
  <c r="V142" i="25" l="1"/>
  <c r="J104" i="25" l="1"/>
  <c r="J102" i="25"/>
  <c r="J101" i="25"/>
  <c r="E4" i="34" l="1"/>
  <c r="E5" i="34"/>
  <c r="E7" i="34"/>
  <c r="E9" i="34" s="1"/>
  <c r="F5" i="34"/>
  <c r="F4" i="34"/>
  <c r="F7" i="34"/>
  <c r="F9" i="34" s="1"/>
  <c r="F6" i="34"/>
  <c r="B41" i="35"/>
  <c r="C40" i="35"/>
  <c r="B40" i="35"/>
  <c r="C38" i="35"/>
  <c r="B38" i="35"/>
  <c r="C37" i="35"/>
  <c r="B37" i="35"/>
  <c r="C36" i="35"/>
  <c r="B36" i="35"/>
  <c r="C34" i="35"/>
  <c r="B34" i="35"/>
  <c r="C33" i="35"/>
  <c r="B33" i="35"/>
  <c r="C32" i="35"/>
  <c r="B32" i="35"/>
  <c r="C30" i="35"/>
  <c r="B30" i="35"/>
  <c r="C29" i="35"/>
  <c r="B29" i="35"/>
  <c r="C28" i="35"/>
  <c r="B28" i="35"/>
  <c r="C26" i="35"/>
  <c r="B26" i="35"/>
  <c r="C25" i="35"/>
  <c r="B25" i="35"/>
  <c r="C24" i="35"/>
  <c r="B24" i="35"/>
  <c r="C22" i="35"/>
  <c r="B22" i="35"/>
  <c r="C21" i="35"/>
  <c r="B21" i="35"/>
  <c r="C20" i="35"/>
  <c r="B20" i="35"/>
  <c r="C18" i="35"/>
  <c r="B18" i="35"/>
  <c r="C17" i="35"/>
  <c r="B17" i="35"/>
  <c r="C16" i="35"/>
  <c r="B16" i="35"/>
  <c r="C14" i="35"/>
  <c r="B14" i="35"/>
  <c r="C13" i="35"/>
  <c r="B13" i="35"/>
  <c r="C12" i="35"/>
  <c r="B12" i="35"/>
  <c r="C10" i="35"/>
  <c r="B10" i="35"/>
  <c r="C9" i="35"/>
  <c r="B9" i="35"/>
  <c r="C8" i="35"/>
  <c r="B8" i="35"/>
  <c r="C6" i="35"/>
  <c r="B6" i="35"/>
  <c r="C5" i="35"/>
  <c r="B5" i="35"/>
  <c r="C4" i="35"/>
  <c r="B4" i="35"/>
  <c r="A6" i="34"/>
  <c r="N194" i="25" l="1"/>
  <c r="J177" i="25" l="1"/>
  <c r="J126" i="25" l="1"/>
  <c r="N129" i="25" s="1"/>
  <c r="J130" i="25"/>
  <c r="N127" i="25" l="1"/>
  <c r="V125" i="25" l="1"/>
  <c r="V122" i="25"/>
  <c r="V119" i="25"/>
  <c r="V116" i="25"/>
  <c r="N118" i="25"/>
  <c r="V113" i="25" l="1"/>
  <c r="N124" i="25" l="1"/>
  <c r="N121" i="25"/>
  <c r="N115" i="25"/>
  <c r="N112" i="25"/>
  <c r="J131" i="25" l="1"/>
  <c r="D8" i="26" s="1"/>
  <c r="B33" i="26"/>
  <c r="B32" i="26"/>
  <c r="J105" i="25"/>
  <c r="C41" i="35" s="1"/>
  <c r="J149" i="25" l="1"/>
  <c r="D79" i="24"/>
  <c r="F27" i="26" l="1"/>
  <c r="E27" i="26"/>
  <c r="D27" i="26"/>
  <c r="C27" i="26"/>
  <c r="B27" i="26"/>
  <c r="F26" i="26"/>
  <c r="E26" i="26"/>
  <c r="D26" i="26"/>
  <c r="C26" i="26"/>
  <c r="B26" i="26"/>
  <c r="F25" i="26"/>
  <c r="E25" i="26"/>
  <c r="D25" i="26"/>
  <c r="C25" i="26"/>
  <c r="B25" i="26"/>
  <c r="F24" i="26"/>
  <c r="E24" i="26"/>
  <c r="D24" i="26"/>
  <c r="C24" i="26"/>
  <c r="B24" i="26"/>
  <c r="G23" i="26"/>
  <c r="F23" i="26"/>
  <c r="E23" i="26"/>
  <c r="D23" i="26"/>
  <c r="C23" i="26"/>
  <c r="B23" i="26"/>
  <c r="C13" i="26"/>
  <c r="D19" i="26"/>
  <c r="D13" i="26"/>
  <c r="C19" i="26"/>
  <c r="B19" i="26"/>
  <c r="C12" i="26"/>
  <c r="D18" i="26"/>
  <c r="C18" i="26"/>
  <c r="B18" i="26"/>
  <c r="D17" i="26"/>
  <c r="C17" i="26"/>
  <c r="B17" i="26"/>
  <c r="D7" i="26"/>
  <c r="C7" i="26"/>
  <c r="B7" i="26"/>
  <c r="D6" i="26"/>
  <c r="C6" i="26"/>
  <c r="B6" i="26"/>
  <c r="D5" i="26"/>
  <c r="C5" i="26"/>
  <c r="B5" i="26"/>
  <c r="D4" i="26"/>
  <c r="C4" i="26"/>
  <c r="B4" i="26"/>
  <c r="D3" i="26"/>
  <c r="C3" i="26"/>
  <c r="B3" i="26"/>
  <c r="J180" i="25"/>
  <c r="C28" i="26" s="1"/>
  <c r="J181" i="25"/>
  <c r="D28" i="26" s="1"/>
  <c r="J182" i="25"/>
  <c r="E28" i="26" s="1"/>
  <c r="J183" i="25"/>
  <c r="F28" i="26" s="1"/>
  <c r="J179" i="25"/>
  <c r="G27" i="26"/>
  <c r="J170" i="25"/>
  <c r="G26" i="26" s="1"/>
  <c r="J163" i="25"/>
  <c r="G25" i="26" s="1"/>
  <c r="J156" i="25"/>
  <c r="G24" i="26" s="1"/>
  <c r="J184" i="25" l="1"/>
  <c r="B28" i="26"/>
  <c r="C8" i="26"/>
  <c r="G28" i="26" l="1"/>
  <c r="N184" i="25"/>
  <c r="B8" i="26"/>
  <c r="J108" i="25"/>
  <c r="C42" i="35" s="1"/>
  <c r="J107" i="25"/>
  <c r="B42" i="35" s="1"/>
  <c r="D85" i="24"/>
  <c r="D83" i="24"/>
  <c r="E6" i="34"/>
  <c r="B79" i="24"/>
  <c r="D77" i="24"/>
  <c r="B77" i="24"/>
  <c r="D75" i="24"/>
  <c r="B75" i="24"/>
  <c r="J99" i="25"/>
  <c r="J96" i="25"/>
  <c r="J93" i="25"/>
  <c r="D71" i="24"/>
  <c r="B71" i="24"/>
  <c r="D69" i="24"/>
  <c r="B69" i="24"/>
  <c r="D67" i="24"/>
  <c r="B67" i="24"/>
  <c r="J89" i="25"/>
  <c r="J86" i="25"/>
  <c r="J83" i="25"/>
  <c r="D63" i="24"/>
  <c r="B63" i="24"/>
  <c r="D61" i="24"/>
  <c r="B61" i="24"/>
  <c r="D59" i="24"/>
  <c r="B59" i="24"/>
  <c r="J79" i="25"/>
  <c r="J76" i="25"/>
  <c r="J73" i="25"/>
  <c r="D55" i="24"/>
  <c r="B55" i="24"/>
  <c r="D53" i="24"/>
  <c r="B53" i="24"/>
  <c r="D51" i="24"/>
  <c r="B51" i="24"/>
  <c r="J69" i="25"/>
  <c r="J66" i="25"/>
  <c r="J63" i="25"/>
  <c r="D47" i="24"/>
  <c r="B47" i="24"/>
  <c r="D45" i="24"/>
  <c r="B45" i="24"/>
  <c r="D43" i="24"/>
  <c r="B43" i="24"/>
  <c r="J59" i="25"/>
  <c r="J56" i="25"/>
  <c r="J53" i="25"/>
  <c r="D39" i="24"/>
  <c r="B39" i="24"/>
  <c r="D37" i="24"/>
  <c r="B37" i="24"/>
  <c r="D35" i="24"/>
  <c r="B35" i="24"/>
  <c r="J49" i="25"/>
  <c r="J46" i="25"/>
  <c r="J43" i="25"/>
  <c r="D31" i="24"/>
  <c r="B31" i="24"/>
  <c r="D29" i="24"/>
  <c r="B29" i="24"/>
  <c r="D27" i="24"/>
  <c r="B27" i="24"/>
  <c r="D23" i="24"/>
  <c r="B23" i="24"/>
  <c r="D21" i="24"/>
  <c r="B21" i="24"/>
  <c r="D19" i="24"/>
  <c r="B19" i="24"/>
  <c r="J39" i="25"/>
  <c r="J36" i="25"/>
  <c r="J33" i="25"/>
  <c r="J29" i="25"/>
  <c r="J26" i="25"/>
  <c r="J23" i="25"/>
  <c r="F21" i="24" l="1"/>
  <c r="D9" i="35"/>
  <c r="F19" i="24"/>
  <c r="D8" i="35"/>
  <c r="F37" i="24"/>
  <c r="D17" i="35"/>
  <c r="F45" i="24"/>
  <c r="D21" i="35"/>
  <c r="F71" i="24"/>
  <c r="D34" i="35"/>
  <c r="F31" i="24"/>
  <c r="D14" i="35"/>
  <c r="F47" i="24"/>
  <c r="D22" i="35"/>
  <c r="F53" i="24"/>
  <c r="D25" i="35"/>
  <c r="F59" i="24"/>
  <c r="D28" i="35"/>
  <c r="F77" i="24"/>
  <c r="D37" i="35"/>
  <c r="F23" i="24"/>
  <c r="D10" i="35"/>
  <c r="F27" i="24"/>
  <c r="D12" i="35"/>
  <c r="F43" i="24"/>
  <c r="D20" i="35"/>
  <c r="F29" i="24"/>
  <c r="D13" i="35"/>
  <c r="F51" i="24"/>
  <c r="D24" i="35"/>
  <c r="F61" i="24"/>
  <c r="D29" i="35"/>
  <c r="F79" i="24"/>
  <c r="D38" i="35"/>
  <c r="F35" i="24"/>
  <c r="D16" i="35"/>
  <c r="F39" i="24"/>
  <c r="D18" i="35"/>
  <c r="F55" i="24"/>
  <c r="D26" i="35"/>
  <c r="F67" i="24"/>
  <c r="D32" i="35"/>
  <c r="F63" i="24"/>
  <c r="D30" i="35"/>
  <c r="F69" i="24"/>
  <c r="D33" i="35"/>
  <c r="F75" i="24"/>
  <c r="D36" i="35"/>
  <c r="J103" i="25"/>
  <c r="B85" i="24"/>
  <c r="J106" i="25"/>
  <c r="J136" i="25" s="1"/>
  <c r="N134" i="25" s="1"/>
  <c r="J109" i="25"/>
  <c r="B83" i="24"/>
  <c r="D87" i="24"/>
  <c r="B87" i="24"/>
  <c r="J13" i="25"/>
  <c r="D15" i="24"/>
  <c r="B15" i="24"/>
  <c r="J19" i="25"/>
  <c r="D13" i="24"/>
  <c r="B13" i="24"/>
  <c r="J16" i="25"/>
  <c r="D11" i="24"/>
  <c r="B11" i="24"/>
  <c r="D42" i="35" l="1"/>
  <c r="G4" i="34"/>
  <c r="G7" i="34"/>
  <c r="G9" i="34" s="1"/>
  <c r="J137" i="25"/>
  <c r="B13" i="26" s="1"/>
  <c r="G5" i="34"/>
  <c r="B12" i="26"/>
  <c r="N132" i="25"/>
  <c r="P200" i="25"/>
  <c r="D40" i="35"/>
  <c r="N126" i="25"/>
  <c r="F11" i="24"/>
  <c r="D4" i="35"/>
  <c r="F13" i="24"/>
  <c r="D5" i="35"/>
  <c r="F15" i="24"/>
  <c r="D6" i="35"/>
  <c r="F85" i="24"/>
  <c r="D41" i="35"/>
  <c r="F87" i="24"/>
  <c r="G6" i="34"/>
  <c r="F83" i="24"/>
  <c r="N200" i="25" l="1"/>
</calcChain>
</file>

<file path=xl/sharedStrings.xml><?xml version="1.0" encoding="utf-8"?>
<sst xmlns="http://schemas.openxmlformats.org/spreadsheetml/2006/main" count="1243" uniqueCount="540">
  <si>
    <t>N</t>
  </si>
  <si>
    <t>Field ID</t>
  </si>
  <si>
    <t>Format</t>
  </si>
  <si>
    <t xml:space="preserve">Date </t>
  </si>
  <si>
    <t>Version Number</t>
  </si>
  <si>
    <t>Changed By</t>
  </si>
  <si>
    <t>Comments</t>
  </si>
  <si>
    <t>Indicator ID</t>
  </si>
  <si>
    <t>Varchar2(6)</t>
  </si>
  <si>
    <t>Varchar2(10)</t>
  </si>
  <si>
    <t>Null Allowed</t>
  </si>
  <si>
    <t>Notes</t>
  </si>
  <si>
    <t>KEY</t>
  </si>
  <si>
    <t>Derived Data Element</t>
  </si>
  <si>
    <t>Sub-section</t>
  </si>
  <si>
    <t>Section</t>
  </si>
  <si>
    <t>Sub-section intro</t>
  </si>
  <si>
    <t>Section intro</t>
  </si>
  <si>
    <t>Total</t>
  </si>
  <si>
    <t>Tenement</t>
  </si>
  <si>
    <t>House</t>
  </si>
  <si>
    <t>Question for data capture display</t>
  </si>
  <si>
    <t>West Lothian</t>
  </si>
  <si>
    <t>Calculation</t>
  </si>
  <si>
    <t>Enterable data field</t>
  </si>
  <si>
    <t>Charter Indicator</t>
  </si>
  <si>
    <t>Robert Stokes</t>
  </si>
  <si>
    <t>Field Status</t>
  </si>
  <si>
    <t>SQL ID</t>
  </si>
  <si>
    <t>Sample Value</t>
  </si>
  <si>
    <t>Formula</t>
  </si>
  <si>
    <t>Help</t>
  </si>
  <si>
    <t>Validation #3 Formula</t>
  </si>
  <si>
    <t>Validation #4 Formula</t>
  </si>
  <si>
    <t>Activation</t>
  </si>
  <si>
    <t>Tooltip</t>
  </si>
  <si>
    <t>RSL</t>
  </si>
  <si>
    <t>LA</t>
  </si>
  <si>
    <t>LAHO</t>
  </si>
  <si>
    <t>CSV column name</t>
  </si>
  <si>
    <t>Average calculation</t>
  </si>
  <si>
    <t>Average calculation type</t>
  </si>
  <si>
    <t>Validation #1 message</t>
  </si>
  <si>
    <t>Validation #3 message</t>
  </si>
  <si>
    <t>Validation #4 message</t>
  </si>
  <si>
    <t>General Needs Social Housing</t>
  </si>
  <si>
    <t>SC Units Owned</t>
  </si>
  <si>
    <t>SC Units Leased Elsewhere</t>
  </si>
  <si>
    <t>SC Total Units</t>
  </si>
  <si>
    <t>NSC Units Owned</t>
  </si>
  <si>
    <t>NSC Units Leased Elsewhere</t>
  </si>
  <si>
    <t>NSC Total Units</t>
  </si>
  <si>
    <t>NSC Beds Units Owned</t>
  </si>
  <si>
    <t>NSC Beds Units Leased Elsewhere</t>
  </si>
  <si>
    <t>NSC Beds Total Units</t>
  </si>
  <si>
    <t>Sheltered Housing</t>
  </si>
  <si>
    <t>Stock Information</t>
  </si>
  <si>
    <t>Very Sheltered Housing</t>
  </si>
  <si>
    <t>Sheltered Wheelchair Housing</t>
  </si>
  <si>
    <t>Amenity Housing</t>
  </si>
  <si>
    <t>Community Alarm</t>
  </si>
  <si>
    <t>Wheelchair Housing</t>
  </si>
  <si>
    <t>Ambulant Disabled Housing</t>
  </si>
  <si>
    <t>Other Specially Adapted Housing</t>
  </si>
  <si>
    <t>Total SC Units Owned</t>
  </si>
  <si>
    <t>Total SC Units Leased Elsewhere</t>
  </si>
  <si>
    <t>Total SC Units</t>
  </si>
  <si>
    <t>Total NSC Units Owned</t>
  </si>
  <si>
    <t>Total NSC Units Leased Elsewhere</t>
  </si>
  <si>
    <t>Total NSC Units</t>
  </si>
  <si>
    <t>Total NSC Beds</t>
  </si>
  <si>
    <t>Stock by Type, Apartment Size and Rent</t>
  </si>
  <si>
    <t>SC1 Apt Total</t>
  </si>
  <si>
    <t>SC1 Apt Nos. of Lettable Units</t>
  </si>
  <si>
    <t>SC1 Apt Avg weekly Rent £</t>
  </si>
  <si>
    <t>SC2 Apt Total</t>
  </si>
  <si>
    <t>SC2 Apt Nos. of Lettable Units</t>
  </si>
  <si>
    <t>SC2 Apt Avg weekly Rent £</t>
  </si>
  <si>
    <t>SC3 Apt Total</t>
  </si>
  <si>
    <t>SC3 Apt Nos. of Lettable Units</t>
  </si>
  <si>
    <t>SC4 Apt Nos. of Lettable Units</t>
  </si>
  <si>
    <t>SC4 Apt Avg weekly Rent £</t>
  </si>
  <si>
    <t>SC4 Apt Total</t>
  </si>
  <si>
    <t>SC5+ Apt Nos. of Lettable Units</t>
  </si>
  <si>
    <t>SC5+ Apt Avg weekly Rent £</t>
  </si>
  <si>
    <t>SC3 Apt Avg weekly Rent £</t>
  </si>
  <si>
    <t>SC5+ Apt Total</t>
  </si>
  <si>
    <t>SC Total</t>
  </si>
  <si>
    <t>SC Total Low Demand</t>
  </si>
  <si>
    <t>SC Total Used for Temp Accom</t>
  </si>
  <si>
    <t>SC Total Lettable Units</t>
  </si>
  <si>
    <t>SC Total Avg Weekly Rent £</t>
  </si>
  <si>
    <t>SC Total Unlettable</t>
  </si>
  <si>
    <t>NSC Beds Low Demand</t>
  </si>
  <si>
    <t>NSC Beds Total</t>
  </si>
  <si>
    <t>NSC Units Low Demand Total</t>
  </si>
  <si>
    <t>NSC Units Unlettable</t>
  </si>
  <si>
    <t>NSC Units Used for Temp Accom</t>
  </si>
  <si>
    <t>NSC Units Nos. of Lettable Units</t>
  </si>
  <si>
    <t>NSC Beds Unlettable</t>
  </si>
  <si>
    <t>NSC Beds Used for Temp Accom</t>
  </si>
  <si>
    <t>NSC Beds Nos. of Lettable Unit</t>
  </si>
  <si>
    <t>NSC Beds Avg Weekly Rent £</t>
  </si>
  <si>
    <t>SC Owned Pre-1919</t>
  </si>
  <si>
    <t>High Rise</t>
  </si>
  <si>
    <t>4 in a Block</t>
  </si>
  <si>
    <t>Other Flat / Maisonette</t>
  </si>
  <si>
    <t>SC Owned 1919-1944</t>
  </si>
  <si>
    <t>SC Owned 1945-1964</t>
  </si>
  <si>
    <t>SC Owned 1965-1982</t>
  </si>
  <si>
    <t>SC Owned Post 1982</t>
  </si>
  <si>
    <t>Total SC Owned</t>
  </si>
  <si>
    <t>SC Owned Total</t>
  </si>
  <si>
    <t xml:space="preserve">Numeric(9,0, positive) </t>
  </si>
  <si>
    <t>Required value</t>
  </si>
  <si>
    <t>Units Partly Owned</t>
  </si>
  <si>
    <t>Non-housing Units Owned</t>
  </si>
  <si>
    <t>Validation #2 Formula</t>
  </si>
  <si>
    <t>Validation #2 message</t>
  </si>
  <si>
    <t>Validation #5 Formula</t>
  </si>
  <si>
    <t>Validation #5 message</t>
  </si>
  <si>
    <t>Total NSC Units = NSC Units Owned + NSC Units Leased Elsewhere</t>
  </si>
  <si>
    <t>cn_AmbulantDisabledHousingNSCBedsTotalUnits</t>
  </si>
  <si>
    <t>cn_AmbulantDisabledHousingNSCBedsUnitsLeased</t>
  </si>
  <si>
    <t>cn_AmbulantDisabledHousingNSCBedsUnitsOwned</t>
  </si>
  <si>
    <t>cn_AmbulantDisabledHousingNSCTotalUnits</t>
  </si>
  <si>
    <t>cn_AmbulantDisabledHousingNSCUnitsLeasedElse</t>
  </si>
  <si>
    <t>cn_AmbulantDisabledHousingNSCUnitsOwned</t>
  </si>
  <si>
    <t>cn_AmbulantDisabledHousingSCTotalUnits</t>
  </si>
  <si>
    <t>cn_AmbulantDisabledHousingSCUnitsLeasedElsew</t>
  </si>
  <si>
    <t>cn_AmbulantDisabledHousingSCUnitsOwned</t>
  </si>
  <si>
    <t>cn_AmenityHousingNSCBedsTotalUnits</t>
  </si>
  <si>
    <t>cn_AmenityHousingNSCBedsUnitsLeasedElsewhere</t>
  </si>
  <si>
    <t>cn_AmenityHousingNSCBedsUnitsOwned</t>
  </si>
  <si>
    <t>cn_AmenityHousingNSCTotalUnits</t>
  </si>
  <si>
    <t>cn_AmenityHousingNSCUnitsLeasedElsewhere</t>
  </si>
  <si>
    <t>cn_AmenityHousingNSCUnitsowned</t>
  </si>
  <si>
    <t>cn_AmenityHousingSCTotalUnits</t>
  </si>
  <si>
    <t>cn_AmenityHousingSCUnitsLeasedElsewhere</t>
  </si>
  <si>
    <t>cn_AmenityhousingSCUnitsOwned</t>
  </si>
  <si>
    <t>cn_CommunityAlarmNSCBedsTotalUnits</t>
  </si>
  <si>
    <t>cn_CommunityAlarmNSCBedsUnitsLeasedElsewhere</t>
  </si>
  <si>
    <t>cn_CommunityAlarmNSCBedsUnitsOwned</t>
  </si>
  <si>
    <t>cn_CommunityAlarmNSCTotalUnits</t>
  </si>
  <si>
    <t>cn_CommunityAlarmNSCUnitsLeasedElsewhere</t>
  </si>
  <si>
    <t>cn_CommunityAlarmNSCUnitsOwned</t>
  </si>
  <si>
    <t>cn_CommunityAlarmSCTotalUnits</t>
  </si>
  <si>
    <t>cn_CommunityAlarmSCUnitsLeasedElsewhere</t>
  </si>
  <si>
    <t>cn_CommunityAlarmSCUnitsOwned</t>
  </si>
  <si>
    <t>cn_GeneralNeedsSocialHousingNSCBedsTotalUnit</t>
  </si>
  <si>
    <t>cn_GeneralNeedsSocialHousingNSCBedsUnitsOwne</t>
  </si>
  <si>
    <t>cn_GeneralNeedsSocialHousingNSCTotalUnits</t>
  </si>
  <si>
    <t>cn_GeneralNeedsSocialHousingNSCUnitsOwned</t>
  </si>
  <si>
    <t>cn_GeneralNeedsSocialHousingSCTotalUnits</t>
  </si>
  <si>
    <t>cn_GeneralNeedsSocialHousingSCUnitsOwned</t>
  </si>
  <si>
    <t>cn_GenNeedsSocialHousingNSCBedsUnitsLeasedEl</t>
  </si>
  <si>
    <t>cn_GenNeedsSocialHousingNSCUnitsLeasedElsewh</t>
  </si>
  <si>
    <t>cn_GenNeedsSocialHousingSCUnitsleasedelsewhe</t>
  </si>
  <si>
    <t>cn_localauthority2</t>
  </si>
  <si>
    <t>cn_NonhousingUnitsOwned</t>
  </si>
  <si>
    <t>cn_OtherSpeciallyAdaptedHousingNSCBedsTotalU</t>
  </si>
  <si>
    <t>cn_OtherSpeciallyAdaptedHousingNSCBedsUnitsL</t>
  </si>
  <si>
    <t>cn_OtherSpeciallyAdaptedHousingNSCBedsUnitsO</t>
  </si>
  <si>
    <t>cn_OtherSpeciallyAdaptedHousingNSCTotalUnits</t>
  </si>
  <si>
    <t>cn_OtherSpeciallyAdaptedHousingNSCUnitsLease</t>
  </si>
  <si>
    <t>cn_OtherSpeciallyAdaptedHousingNSCUnitsOwned</t>
  </si>
  <si>
    <t>cn_OtherSpeciallyAdaptedHousingSCTotalUnits</t>
  </si>
  <si>
    <t>cn_OtherSpeciallyAdaptedHousingSCUnitsLeased</t>
  </si>
  <si>
    <t>cn_OtherSpeciallyAdaptedHousingSCUnitsOwned</t>
  </si>
  <si>
    <t>cn_ProvisionasatFY</t>
  </si>
  <si>
    <t>cn_ProvisionUpdate</t>
  </si>
  <si>
    <t>cn_SCOwned191919444inablock</t>
  </si>
  <si>
    <t>cn_SCOwned19191944HighRise</t>
  </si>
  <si>
    <t>cn_SCOwned19191944House</t>
  </si>
  <si>
    <t>cn_SCOwned19191944OtherFlatMaisonette</t>
  </si>
  <si>
    <t>cn_SCOwned19191944Tenement</t>
  </si>
  <si>
    <t>cn_SCOwned19191944Total</t>
  </si>
  <si>
    <t>cn_SCOwned194519644inablock</t>
  </si>
  <si>
    <t>cn_SCOwned19451964HighRise</t>
  </si>
  <si>
    <t>cn_SCOwned19451964House</t>
  </si>
  <si>
    <t>cn_SCOwned19451964OtherFlatMaisonette</t>
  </si>
  <si>
    <t>cn_SCOwned19451964Tenement</t>
  </si>
  <si>
    <t>cn_SCOwned19451964Total</t>
  </si>
  <si>
    <t>cn_SCOwned196519824inablock</t>
  </si>
  <si>
    <t>cn_SCOwned19651982HighRise</t>
  </si>
  <si>
    <t>cn_SCOwned19651982House</t>
  </si>
  <si>
    <t>cn_SCOwned19651982OtherflatMaisonette</t>
  </si>
  <si>
    <t>cn_SCOwned19651982Tenement</t>
  </si>
  <si>
    <t>cn_SCOwned19651982Total</t>
  </si>
  <si>
    <t>cn_SCOwnedPost19824inablock</t>
  </si>
  <si>
    <t>cn_SCOwnedPost1982HIghRise</t>
  </si>
  <si>
    <t>cn_SCOwnedPost1982House</t>
  </si>
  <si>
    <t>cn_SCOwnedPost1982OtherFlatMaisonette</t>
  </si>
  <si>
    <t>cn_SCOwnedPost1982Tenement</t>
  </si>
  <si>
    <t>cn_SCOwnedPost1982Total</t>
  </si>
  <si>
    <t>cn_SCOwnedPre19194inablock</t>
  </si>
  <si>
    <t>cn_SCOwnedPre1919HighRise</t>
  </si>
  <si>
    <t>cn_SCOwnedPre1919House</t>
  </si>
  <si>
    <t>cn_SCOwnedPre1919OtherFlatMaisonette</t>
  </si>
  <si>
    <t>cn_SCOwnedPre1919Tenement</t>
  </si>
  <si>
    <t>cn_SCOwnedPre1919Total</t>
  </si>
  <si>
    <t>cn_SCOwnedTotal4inaBlock</t>
  </si>
  <si>
    <t>cn_SCOwnedTotalHighRise</t>
  </si>
  <si>
    <t>cn_SCOwnedTotalHouse</t>
  </si>
  <si>
    <t>cn_SCOwnedTotalOtherFlatMaisonette</t>
  </si>
  <si>
    <t>cn_SCOwnedTotalTenement</t>
  </si>
  <si>
    <t>cn_ShelteredhousingNSCbedsTotalUnits</t>
  </si>
  <si>
    <t>cn_ShelteredhousingNSCbedsUnitsleasedElsewhe</t>
  </si>
  <si>
    <t>cn_ShelteredhousingNSCbedsUnitsOwned</t>
  </si>
  <si>
    <t>cn_ShelteredhousingNSCTotalUnits</t>
  </si>
  <si>
    <t>cn_ShelteredhousingNSCUnitsLeasedElsewhere</t>
  </si>
  <si>
    <t>cn_ShelteredhousingNSCUnitsOwned</t>
  </si>
  <si>
    <t>cn_ShelteredhousingSCTotalUnits</t>
  </si>
  <si>
    <t>cn_ShelteredhousingSCUnitsLeasedElsewhere</t>
  </si>
  <si>
    <t>cn_ShelteredhousingSCUnitsOwned</t>
  </si>
  <si>
    <t>cn_ShelteredwheelchairhousingNSCBedsTotalUni</t>
  </si>
  <si>
    <t>cn_ShelteredwheelchairhousingNSCBedsUnitsLE</t>
  </si>
  <si>
    <t>cn_ShelteredwheelchairhousingNSCBedsUnitsOwn</t>
  </si>
  <si>
    <t>cn_ShelteredwheelchairhousingNSCTotalUnits</t>
  </si>
  <si>
    <t>cn_ShelteredwheelchairhousingNSCUnitsLeasedE</t>
  </si>
  <si>
    <t>cn_ShelteredwheelchairhousingNSCUnitsOwned</t>
  </si>
  <si>
    <t>cn_ShelteredwheelchairhousingSCTotalUnits</t>
  </si>
  <si>
    <t>cn_ShelteredwheelchairhousingSCUnitsLeasedEl</t>
  </si>
  <si>
    <t>cn_ShelteredwheelchairhousingSCUnitsOwned</t>
  </si>
  <si>
    <t>cn_StkbyTypeAptSizeRentNSCBedsAvgWeeklyRent</t>
  </si>
  <si>
    <t>cn_StkbyTypeAptSizeRentSC1AptAvgWeeklyRent</t>
  </si>
  <si>
    <t>cn_StkbyTypeAptSizeRentSC2AptAvgWeeklyRent</t>
  </si>
  <si>
    <t>cn_StkbyTypeAptSizeRentSC3AptAvgWeeklyRent</t>
  </si>
  <si>
    <t>cn_StkbyTypeAptSizeRentSC4AptAvgWeeklyRent</t>
  </si>
  <si>
    <t>cn_StkbyTypeAptSizeRentSC4Nooflettableunits</t>
  </si>
  <si>
    <t>cn_StkbyTypeAptSizeRentSC5AptAvgWeeklyRent</t>
  </si>
  <si>
    <t>cn_StkbyTypeAptSizeRentSC5Nooflettableunits</t>
  </si>
  <si>
    <t>cn_StkbyTypeAptSizeRentSCTotalAvgWeeklyRent</t>
  </si>
  <si>
    <t>cn_StkbyTypeAptSizeRentSCTotallettableunits</t>
  </si>
  <si>
    <t>cn_StkbyTypeSizeRentNSCBedsLowDemand</t>
  </si>
  <si>
    <t>cn_StkbyTypeSizeRentNSCBedsNoofLettableUnit</t>
  </si>
  <si>
    <t>cn_StkbyTypeSizeRentNSCBedsTotal</t>
  </si>
  <si>
    <t>cn_StkbyTypeSizeRentNSCBedsUnlettable</t>
  </si>
  <si>
    <t>cn_StkbyTypeSizeRentNSCBedsUsedforTempAccom</t>
  </si>
  <si>
    <t>cn_StkbyTypeSizeRentNSCUnitsLowDemand</t>
  </si>
  <si>
    <t>cn_StkbyTypeSizeRentNSCUnitsNoofLettableUni</t>
  </si>
  <si>
    <t>cn_StkbyTypeSizeRentNSCUnitsTotal</t>
  </si>
  <si>
    <t>cn_StkbyTypeSizeRentNSCUnitsUnlettable</t>
  </si>
  <si>
    <t>cn_StkbyTypeSizeRentNSCUnitsUsedforTempAcco</t>
  </si>
  <si>
    <t>cn_StkbyTypeSizeRentSC1AptNoofLettableUnits</t>
  </si>
  <si>
    <t>cn_StkbytypesizerentSC1AptTotal</t>
  </si>
  <si>
    <t>cn_StkbyTypeSizeRentSC2AptNoofLettableUnits</t>
  </si>
  <si>
    <t>cn_StkbytypesizerentSC2AptTotal</t>
  </si>
  <si>
    <t>cn_StkbyTypeSizeRentSC3AptNoofLettableUnits</t>
  </si>
  <si>
    <t>cn_StkbytypesizerentSC3AptTotal</t>
  </si>
  <si>
    <t>cn_StkbytypesizerentSC4AptTotal</t>
  </si>
  <si>
    <t>cn_StkbytypesizerentSC5AptTotal</t>
  </si>
  <si>
    <t>cn_StkbytypesizerentSCTotalLowDemand</t>
  </si>
  <si>
    <t>cn_StkbytypesizerentSCTotalTotal</t>
  </si>
  <si>
    <t>cn_StkbytypesizerentSCTotalUnlettable</t>
  </si>
  <si>
    <t>cn_StkbytypesizerentSCTotalUsedforTempAccom</t>
  </si>
  <si>
    <t>cn_TotalNSCBeds</t>
  </si>
  <si>
    <t>cn_TotalNSCBedsUnitsLeasedElsewhere</t>
  </si>
  <si>
    <t>cn_TotalNSCBedsUnitsOwned</t>
  </si>
  <si>
    <t>cn_TotalNSCUnits</t>
  </si>
  <si>
    <t>cn_TotalNSCUnitsLeasedElsewhere</t>
  </si>
  <si>
    <t>cn_TotalNSCUnitsOwned</t>
  </si>
  <si>
    <t>cn_TotalSCOwned</t>
  </si>
  <si>
    <t>cn_TotalSCUnits</t>
  </si>
  <si>
    <t>cn_TotalSCUnitsLeasedElsewhere</t>
  </si>
  <si>
    <t>cn_TotalSCUnitsOwned</t>
  </si>
  <si>
    <t>cn_UnitsPartlyOwned</t>
  </si>
  <si>
    <t>cn_VeryshelteredhousingNSCbedsTotalUnits</t>
  </si>
  <si>
    <t>cn_VeryshelteredhousingNSCbedsUnitsLeasedEls</t>
  </si>
  <si>
    <t>cn_VeryshelteredhousingNSCbedsUnitsOwned</t>
  </si>
  <si>
    <t>cn_VeryshelteredhousingNSCTotalUnits</t>
  </si>
  <si>
    <t>cn_VeryshelteredhousingNSCUnitsLeasedElsewhe</t>
  </si>
  <si>
    <t>cn_VeryshelteredhousingNSCUnitsOwned</t>
  </si>
  <si>
    <t>cn_VeryshelteredhousingSCTotalUnits</t>
  </si>
  <si>
    <t>cn_VeryshelteredhousingSCUnitsLeasedElsewher</t>
  </si>
  <si>
    <t>cn_VeryshelteredhousingSCUnitsOwned</t>
  </si>
  <si>
    <t>cn_WheelchairHousingNSCBedsTotalUnits</t>
  </si>
  <si>
    <t>cn_WheelchairHousingNSCBedsUnitsLeasedElsewh</t>
  </si>
  <si>
    <t>cn_WheelchairHousingNSCBedsUnitsOwned</t>
  </si>
  <si>
    <t>cn_WheelchairHousingNSCTotalUnits</t>
  </si>
  <si>
    <t>cn_WheelchairHousingNSCUnitsLeasedElsewhere</t>
  </si>
  <si>
    <t>cn_WheelchairHousingNSCUnitsOwned</t>
  </si>
  <si>
    <t>cn_WheelchairHousingSCTotalUnits</t>
  </si>
  <si>
    <t>cn_WheelchairHousingSCUnitsLeasedElsewhere</t>
  </si>
  <si>
    <t>cn_WheelchairHousingSCUnitsOwned</t>
  </si>
  <si>
    <t>cn_SocialLandlordId</t>
  </si>
  <si>
    <t>DERIVED
cn_GeneralNeedsSocialHousingSCUnitsOwned +
cn_GenNeedsSocialHousingSCUnitsleasedelsewhe</t>
  </si>
  <si>
    <t>In-year</t>
  </si>
  <si>
    <t>DERIVED
cn_GeneralNeedsSocialHousingNSCUnitsOwned +
cn_GenNeedsSocialHousingNSCUnitsLeasedElsewh</t>
  </si>
  <si>
    <t>DERIVED
cn_GeneralNeedsSocialHousingNSCBedsUnitsOwne +
cn_GenNeedsSocialHousingNSCBedsUnitsLeasedEl</t>
  </si>
  <si>
    <t>DERIVED
cn_ShelteredhousingSCUnitsOwned +
cn_ShelteredhousingSCUnitsLeasedElsewhere</t>
  </si>
  <si>
    <t>DERIVED
cn_ShelteredhousingNSCUnitsOwned +
cn_ShelteredhousingNSCUnitsLeasedElsewhere</t>
  </si>
  <si>
    <t>DERIVED
cn_ShelteredhousingNSCbedsUnitsOwned +
cn_ShelteredhousingNSCbedsUnitsleasedElsewhe</t>
  </si>
  <si>
    <t>DERIVED
cn_VeryshelteredhousingSCUnitsOwned +
cn_VeryshelteredhousingSCUnitsLeasedElsewher</t>
  </si>
  <si>
    <t>DERIVED
cn_VeryshelteredhousingNSCUnitsOwned +
cn_VeryshelteredhousingNSCUnitsLeasedElsewhe</t>
  </si>
  <si>
    <t>DERIVED
cn_VeryshelteredhousingNSCbedsUnitsOwned +
cn_VeryshelteredhousingNSCbedsUnitsLeasedEls</t>
  </si>
  <si>
    <t>DERIVED
cn_ShelteredwheelchairhousingSCUnitsOwned +
cn_ShelteredwheelchairhousingSCUnitsLeasedEl</t>
  </si>
  <si>
    <t>DERIVED
cn_ShelteredwheelchairhousingNSCUnitsOwned +
cn_ShelteredwheelchairhousingNSCUnitsLeasedE</t>
  </si>
  <si>
    <t>DERIVED
cn_ShelteredwheelchairhousingNSCBedsUnitsOwn +
cn_ShelteredwheelchairhousingNSCBedsUnitsLE</t>
  </si>
  <si>
    <t>DERIVED
cn_AmenityhousingSCUnitsOwned +
cn_AmenityHousingSCUnitsLeasedElsewhere</t>
  </si>
  <si>
    <t>DERIVED
cn_AmenityHousingNSCUnitsowned +
cn_AmenityHousingNSCUnitsLeasedElsewhere</t>
  </si>
  <si>
    <t>DERIVED
cn_AmenityHousingNSCBedsUnitsOwned +
cn_AmenityHousingNSCBedsUnitsLeasedElsewhere</t>
  </si>
  <si>
    <t>DERIVED
cn_CommunityAlarmSCUnitsOwned +
cn_CommunityAlarmSCUnitsLeasedElsewhere</t>
  </si>
  <si>
    <t>DERIVED
cn_CommunityAlarmNSCUnitsOwned +
cn_CommunityAlarmNSCUnitsLeasedElsewhere</t>
  </si>
  <si>
    <t>DERIVED
cn_CommunityAlarmNSCBedsUnitsOwned +
cn_CommunityAlarmNSCBedsUnitsLeasedElsewhere</t>
  </si>
  <si>
    <t>DERIVED
cn_WheelchairHousingSCUnitsOwned +
cn_WheelchairHousingSCUnitsLeasedElsewhere</t>
  </si>
  <si>
    <t>DERIVED
cn_WheelchairHousingNSCUnitsOwned +
cn_WheelchairHousingNSCUnitsLeasedElsewhere</t>
  </si>
  <si>
    <t>DERIVED
cn_WheelchairHousingNSCBedsUnitsOwned +
cn_WheelchairHousingNSCBedsUnitsLeasedElsewh</t>
  </si>
  <si>
    <t>DERIVED
cn_AmbulantDisabledHousingSCUnitsOwned +
cn_AmbulantDisabledHousingSCUnitsLeasedElsew</t>
  </si>
  <si>
    <t>DERIVED
cn_AmbulantDisabledHousingNSCUnitsOwned +
cn_AmbulantDisabledHousingNSCUnitsLeasedElse</t>
  </si>
  <si>
    <t>DERIVED
cn_AmbulantDisabledHousingNSCBedsUnitsOwned +
cn_AmbulantDisabledHousingNSCBedsUnitsLeased</t>
  </si>
  <si>
    <t>DERIVED
cn_OtherSpeciallyAdaptedHousingSCUnitsOwned +
cn_OtherSpeciallyAdaptedHousingSCUnitsLeased</t>
  </si>
  <si>
    <t>DERIVED
cn_OtherSpeciallyAdaptedHousingNSCUnitsOwned +
cn_OtherSpeciallyAdaptedHousingNSCUnitsLease</t>
  </si>
  <si>
    <t>DERIVED
cn_OtherSpeciallyAdaptedHousingNSCBedsUnitsO +
cn_OtherSpeciallyAdaptedHousingNSCBedsUnitsL</t>
  </si>
  <si>
    <t>DERIVED
cn_GeneralNeedsSocialHousingSCUnitsOwned +
cn_ShelteredhousingSCUnitsOwned +
cn_VeryshelteredhousingSCUnitsOwned +
cn_ShelteredwheelchairhousingSCUnitsOwned +
cn_AmenityhousingSCUnitsOwned +
cn_CommunityAlarmSCUnitsOwned +
cn_WheelchairHousingSCUnitsOwned +
cn_AmbulantDisabledHousingSCUnitsOwned +
cn_OtherSpeciallyAdaptedHousingSCUnitsOwned</t>
  </si>
  <si>
    <t>DERIVED
cn_GenNeedsSocialHousingSCUnitsleasedelsewhe +
cn_ShelteredhousingSCUnitsLeasedElsewhere +
cn_VeryshelteredhousingSCUnitsLeasedElsewher +
cn_ShelteredwheelchairhousingSCUnitsLeasedEl +
cn_AmenityHousingSCUnitsLeasedElsewhere +
cn_CommunityAlarmSCUnitsLeasedElsewhere +
cn_WheelchairHousingSCUnitsLeasedElsewhere +
cn_AmbulantDisabledHousingSCUnitsLeasedElsew +
cn_OtherSpeciallyAdaptedHousingSCUnitsLeased</t>
  </si>
  <si>
    <t xml:space="preserve">DERIVED
cn_GeneralNeedsSocialHousingSCTotalUnits +
cn_ShelteredhousingSCTotalUnits +
cn_VeryshelteredhousingSCTotalUnits +
cn_ShelteredwheelchairhousingSCTotalUnits +
cn_AmenityHousingSCTotalUnits +
cn_CommunityAlarmSCTotalUnits +
cn_WheelchairHousingSCTotalUnits +
cn_AmbulantDisabledHousingSCTotalUnits +
cn_OtherSpeciallyAdaptedHousingSCTotalUnits
</t>
  </si>
  <si>
    <t>DERIVED
cn_GeneralNeedsSocialHousingNSCUnitsOwned +
cn_ShelteredhousingNSCUnitsOwned +
cn_VeryshelteredhousingNSCUnitsOwned +
cn_ShelteredwheelchairhousingNSCUnitsOwned +
cn_AmenityHousingNSCUnitsowned +
cn_CommunityAlarmNSCUnitsOwned +
cn_WheelchairHousingNSCUnitsOwned
cn_AmbulantDisabledHousingNSCUnitsOwned +
cn_OtherSpeciallyAdaptedHousingNSCUnitsOwned</t>
  </si>
  <si>
    <t>DERIVED
cn_GenNeedsSocialHousingNSCUnitsLeasedElsewh +
cn_ShelteredhousingNSCUnitsLeasedElsewhere +
cn_VeryshelteredhousingNSCUnitsLeasedElsewhe +
cn_ShelteredwheelchairhousingNSCUnitsLeasedE +
cn_AmenityHousingNSCUnitsLeasedElsewhere +
cn_CommunityAlarmNSCUnitsLeasedElsewhere +
cn_WheelchairHousingNSCUnitsLeasedElsewhere +
cn_AmbulantDisabledHousingNSCUnitsLeasedElse +
cn_OtherSpeciallyAdaptedHousingNSCUnitsLease</t>
  </si>
  <si>
    <t xml:space="preserve">DERIVED
cn_GeneralNeedsSocialHousingNSCTotalUnits +
cn_ShelteredhousingNSCTotalUnits +
cn_VeryshelteredhousingNSCTotalUnits +
cn_ShelteredwheelchairhousingNSCTotalUnits +
cn_AmenityHousingNSCTotalUnits +
cn_CommunityAlarmNSCTotalUnits +
cn_WheelchairHousingNSCTotalUnits +
cn_AmbulantDisabledHousingNSCTotalUnits +
cn_OtherSpeciallyAdaptedHousingNSCTotalUnits
</t>
  </si>
  <si>
    <t>DERIVED
cn_GeneralNeedsSocialHousingNSCBedsUnitsOwne +
cn_ShelteredhousingNSCbedsUnitsOwned +
cn_VeryshelteredhousingNSCbedsUnitsOwned +
cn_ShelteredwheelchairhousingNSCBedsUnitsOwn +
cn_AmenityHousingNSCBedsUnitsOwned +
cn_CommunityAlarmNSCBedsUnitsOwned +
cn_WheelchairHousingNSCBedsUnitsOwned +
cn_AmbulantDisabledHousingNSCBedsUnitsOwned +
cn_OtherSpeciallyAdaptedHousingNSCBedsUnitsO</t>
  </si>
  <si>
    <t>DERIVED
cn_GenNeedsSocialHousingNSCBedsUnitsLeasedEl +
cn_ShelteredhousingNSCbedsUnitsleasedElsewhe
cn_VeryshelteredhousingNSCbedsUnitsLeasedEls +
cn_ShelteredwheelchairhousingNSCBedsUnitsLE +
cn_AmenityHousingNSCBedsUnitsLeasedElsewhere +
cn_CommunityAlarmNSCBedsUnitsLeasedElsewhere +
cn_WheelchairHousingNSCBedsUnitsLeasedElsewh +
cn_AmbulantDisabledHousingNSCUnitsLeasedElse
cn_OtherSpeciallyAdaptedHousingNSCBedsUnitsL</t>
  </si>
  <si>
    <t xml:space="preserve">DERIVED
cn_GeneralNeedsSocialHousingNSCBedsTotalUnit +
cn_ShelteredhousingNSCbedsTotalUnits +
cn_VeryshelteredhousingNSCbedsTotalUnits +
cn_ShelteredwheelchairhousingNSCBedsTotalUni +
cn_AmenityHousingNSCBedsTotalUnits +
cn_CommunityAlarmNSCBedsTotalUnits +
cn_WheelchairHousingNSCBedsTotalUnits +
cn_AmbulantDisabledHousingNSCBedsTotalUnits +
cn_OtherSpeciallyAdaptedHousingNSCBedsTotalU
</t>
  </si>
  <si>
    <t>DERIVED
cn_StkbytypesizerentSC1AptTotal +
cn_StkbytypesizerentSC2AptTotal +
cn_StkbytypesizerentSC3AptTotal +
cn_StkbytypesizerentSC5AptTotal +
cn_StkbytypesizerentSC5AptTotal</t>
  </si>
  <si>
    <t>DERIVED
cn_StkbyTypeSizeRentSC1AptNoofLettableUnits +
cn_StkbyTypeSizeRentSC2AptNoofLettableUnits +
cn_StkbyTypeSizeRentSC3AptNoofLettableUnits +
cn_StkbyTypeAptSizeRentSC4Nooflettableunits +
cn_StkbyTypeAptSizeRentSC5Nooflettableunits</t>
  </si>
  <si>
    <t>DERIVED
((cn_StkbyTypeSizeRentSC1AptNoofLettableUnits * cn_StkbyTypeAptSizeRentSC1AptAvgWeeklyRent) +
(cn_StkbyTypeSizeRentSC2AptNoofLettableUnits * cn_StkbyTypeAptSizeRentSC2AptAvgWeeklyRent) +
( cn_StkbyTypeSizeRentSC3AptNoofLettableUnits * cn_StkbyTypeAptSizeRentSC3AptAvgWeeklyRent) +
(cn_StkbyTypeAptSizeRentSC4Nooflettableunits * cn_StkbyTypeAptSizeRentSC4AptAvgWeeklyRent) +
(cn_StkbyTypeAptSizeRentSC5Nooflettableunits * cn_StkbyTypeAptSizeRentSC5AptAvgWeeklyRent)) /
cn_StkbyTypeAptSizeRentSCTotallettableunits</t>
  </si>
  <si>
    <t>DERIVED
cn_SCOwnedPre1919House +
cn_SCOwnedPre1919HighRise +
cn_SCOwnedPre1919Tenement +
cn_SCOwnedPre19194inablock +
cn_SCOwnedPre1919OtherFlatMaisonette</t>
  </si>
  <si>
    <t>DERIVED
cn_SCOwned19191944House +
cn_SCOwned19191944ighRise +
cn_SCOwned19191944Tenement +
cn_SCOwned191919444inablock +
cn_SCOwned19191944OtherFlatMaisonette</t>
  </si>
  <si>
    <t>DERIVED
cn_SCOwned19451964House +
cn_SCOwned19451964ighRise +
cn_SCOwned19451964Tenement +
cn_SCOwned194519644inablock +
cn_SCOwned19451964OtherFlatMaisonette</t>
  </si>
  <si>
    <t>DERIVED
cn_SCOwned19651982House +
cn_SCOwned19651982ighRise +
cn_SCOwned19651982Tenement +
cn_SCOwned196519824inablock +
cn_SCOwned19651982OtherFlatMaisonette</t>
  </si>
  <si>
    <t>DERIVED
cn_SCOwnedPost1982House +
cn_SCOwnedPost1982ighRise +
cn_SCOwnedPost1982Tenement +
cn_SCOwnedPost19824inablock +
cn_SCOwnedPost1982OtherFlatMaisonette</t>
  </si>
  <si>
    <t>DERIVED
cn_SCOwnedPre1919House
cn_SCOwned19191944House
cn_SCOwned19451964House
cn_SCOwned19651982House
cn_SCOwnedPost1982House</t>
  </si>
  <si>
    <t>DERIVED
cn_SCOwnedPre1919HighRise
cn_SCOwned19191944HighRise
cn_SCOwned19451964HighRise
cn_SCOwned19651982HighRise
cn_SCOwnedPost1982HighRise</t>
  </si>
  <si>
    <t>DERIVED
cn_SCOwnedPre1919TotalTenement
cn_SCOwned19191944TotalTenement
cn_SCOwned19451964TotalTenement
cn_SCOwned19651982TotalTenement
cn_SCOwnedPost1982TotalTenement</t>
  </si>
  <si>
    <t>DERIVED
cn_SCOwnedPre19194inaBlock
cn_SCOwned191919444inaBlock
cn_SCOwned194519644inaBlock
cn_SCOwned196519824inaBlock
cn_SCOwnedPost19824inaBlock</t>
  </si>
  <si>
    <t>DERIVED
cn_SCOwnedPre1919OtherFlatMaisonette
cn_SCOwned19191944OtherFlatMaisonette
cn_SCOwned19451964OtherFlatMaisonette
cn_SCOwned19651982OtherFlatMaisonette
cn_SCOwnedPost1982OtherFlatMaisonette</t>
  </si>
  <si>
    <t>DERIVED
cn_SCOwnedPre1919TotalSCOwned
cn_SCOwned19191944TotalSCOwned
cn_SCOwned19451964TotalSCOwned
cn_SCOwned19651982TotalSCOwned
cn_SCOwnedPost1982TotalSCOwned</t>
  </si>
  <si>
    <t>SC Total Units = SC Units Owned + SC Units Leased Elsewhere</t>
  </si>
  <si>
    <t>NSC Total Units = NSC Units Owned + NSC Units Leased Elsewhere</t>
  </si>
  <si>
    <t>SC total Units = SC Units Owned + SC Units Leased Elsewhere</t>
  </si>
  <si>
    <t>Total SC Units Owned = 
General Needs Social Housing SC Units Owned +
Sheltered Housing SC Units Owned +
Very Sheltered Housing SC Units Owned +
Sheltered Wheelchair Housing SC Units Owned +
Amenity Housing SC Units Owned +
Community Alarm SC Units Owned +
Wheelchair Housing SC Units Owned +
Ambulant Disabled Housing SC Units Owned +
Other Specially Adapted Housing SC Units Owned</t>
  </si>
  <si>
    <t>Total SC Units Leased Elsewhere = 
General Needs Social Housing SC Units Leased Elsewhere +
Sheltered Housing SC Units Leased Elsewhere +
Very Sheltered Housing SC Units Leased Elsewhere +
Sheltered Wheelchair Housing SC Units Leased Elsewhere +
Amenity Housing SC Units Leased Elsewhere +
Community Alarm SC Units Leased Elsewhere +
Wheelchair Housing SC Units Leased Elsewhere +
Ambulant Disabled Housing SC Units Leased Elsewhere +
Other Specially Adapted Housing SC Units Leased Elsewhere</t>
  </si>
  <si>
    <t>Total SC Units = 
General Needs Social Housing SC Total Units +
Sheltered Housing SC Total Units +
Very Sheltered Housing SC Total Units +
Sheltered Wheelchair Housing SC Total Units +
Amenity Housing SC Total Units +
Community Alarm SC Total Units +
Wheelchair Housing SC Total Units +
Ambulant Disabled Housing SC Total Units +
Other Specially Adapted Housing SC Total Units</t>
  </si>
  <si>
    <t>Total NSC Units Owned = 
General Needs Social Housing NSC Units Owned +
Sheltered Housing NSC Units Owned +
Very Sheltered Housing NSC Units Owned +
Sheltered Wheelchair Housing NSC Units Owned +
Amenity Housing NSC Units Owned +
Community Alarm NSC Units Owned +
Wheelchair Housing NSC Units Owned +
Ambulant Disabled Housing NSC Units Owned +
Other Specially Adapted Housing NSC Units Owned</t>
  </si>
  <si>
    <t>Total NSC Units Leased Elsewhere = 
General Needs Social Housing NSC Units Leased Elsewhere +
Sheltered Housing NSC Units Leased Elsewhere +
Very Sheltered Housing NSC Units Leased Elsewhere +
Sheltered Wheelchair Housing NSC Units Leased Elsewhere +
Amenity Housing NSC Units Leased Elsewhere +
Community Alarm NSC Units Leased Elsewhere +
Wheelchair Housing NSC Units Leased Elsewhere +
Ambulant Disabled Housing NSC Units Leased Elsewhere +
Other Specially Adapted Housing NSC Units Leased Elsewhere</t>
  </si>
  <si>
    <t>Total NSC Units = 
General Needs Social Housing NSC Total Units +
Sheltered Housing NSC Total Units +
Very Sheltered Housing NSC Total Units +
Sheltered Wheelchair Housing NSC Total Units +
Amenity Housing NSC Total Units +
Community Alarm NSC Total Units +
Wheelchair Housing NSC Total Units +
Ambulant Disabled Housing NSC Total Units +
Other Specially Adapted Housing NSC Total Units</t>
  </si>
  <si>
    <t>SC Total = 
SC! Apt Total +
SC2 Apt Total +
SC3 Apt Total +
SC4 Apt Total +
SC5+ Apt Total</t>
  </si>
  <si>
    <t>SC Total Lettable Units = 
SC! Apt Nos. of Lettable Units +
SC2 Apt Nos. of Lettable Units +
SC3 Apt Nos. of Lettable Units +
SC4 Apt Nos. of Lettable Units +
SC5+ Apt Nos. of Lettable Units +</t>
  </si>
  <si>
    <t>SC Total Avg Weekly Rent £ = 
((SC1 Apt Avg Weekly Rent £ * SC! Apt Nos. of Lettable Units) +
(SC2 Apt Avg Weekly Rent £ * SC2 Apt Nos. of Lettable Units) +
(SC3 Apt Avg Weekly Rent £ * SC3 Apt Nos. of Lettable Units) +
(SC4 Apt Avg Weekly Rent £ * SC4 Apt Nos. of Lettable Units) +
(SC5+ Apt Avg Weekly Rent £ * SC5+ Apt Nos. of Lettable Units))
 / SC Total Lettable Units</t>
  </si>
  <si>
    <t>SC Owned Total House = 
SC Owned Pre-1919 House +
SC Owned 1919-1944 House +
SC Owned 1945-1964 House +
SC Owned 1965-1982 House +
SC Owned Post-1982 House</t>
  </si>
  <si>
    <t>SC Owned Total High Rise = 
SC Owned Pre-1919 High Rise +
SC Owned 1919-1944 High Rise +
SC Owned 1945-1964 High Rise +
SC Owned 1965-1982 High Rise +
SC Owned Post-1982 High Rise</t>
  </si>
  <si>
    <t>SC Owned Total Tenement = 
SC Owned Pre-1919 Tenement +
SC Owned 1919-1944 Tenement +
SC Owned 1945-1964 Tenement +
SC Owned 1965-1982 Tenement +
SC Owned Post-1982 Tenement</t>
  </si>
  <si>
    <t>SC Owned Total 4 in a Block = 
SC Owned Pre-1919 4 in a Block +
SC Owned 1919-1944 4 in a Block +
SC Owned 1945-1964 4 in a Block +
SC Owned 1965-1982 4 in a Block +
SC Owned Post-1982 4 in a Block</t>
  </si>
  <si>
    <t>SC Owned Total Other Flat / Maisonette = 
SC Owned Pre-1919 Other Flat / Maisonette +
SC Owned 1919-1944 Other Flat / Maisonette +
SC Owned 1945-1964 Other Flat / Maisonette +
SC Owned 1965-1982 Other Flat / Maisonette +
SC Owned Post-1982 Other Flat / Maisonette</t>
  </si>
  <si>
    <t>SC Owned Total Total SC Owned = 
SC Owned Pre-1919 Total +
SC Owned 1919-1944 Total +
SC Owned 1945-1964 Total +
SC Owned 1965-1982 Total +
SC Owned Post-1982 Total</t>
  </si>
  <si>
    <t>SC Owned Pre-1919 Total = 
SC Owned Pre-1919 House +
SC Owned Pre-1919 High Rise +
SC Owned Pre-1919 Tenement +
SC Owned Pre-1919 4 in a Block +
SC Owned Pre-1919 Other Flat / Maisonette</t>
  </si>
  <si>
    <t>SC Owned 1919-1944 Total = 
SC Owned 1919-1944 House +
SC Owned 1919-1944 High Rise +
SC Owned 1919-1944 Tenement +
SC Owned 1919-1944 4 in a Block +
SC Owned 1919-1944 Other Flat / Maisonette</t>
  </si>
  <si>
    <t>SC Owned 1945-1964 Total = 
SC Owned 1945-1964 House +
SC Owned 1945-1964 High Rise +
SC Owned 1945-1964 Tenement +
SC Owned 1945-1964 4 in a Block +
SC Owned 1945-1964 Other Flat / Maisonette</t>
  </si>
  <si>
    <t>SC Owned 1965-1982 Total = 
SC Owned 1965-1982 House +
SC Owned 1965-1982 High Rise +
SC Owned 1965-1982 Tenement +
SC Owned 1965-1982 4 in a Block +
SC Owned 1965-1982 Other Flat / Maisonette</t>
  </si>
  <si>
    <t>SC Owned Post-1982 Total = 
SC Owned Post-1982 House +
SC Owned Post-1982 High Rise +
SC Owned Post-1982 Tenement +
SC Owned Post-1982 4 in a Block +
SC Owned Post-1982 Other Flat / Maisonette</t>
  </si>
  <si>
    <t>Details</t>
  </si>
  <si>
    <t>Provision Update</t>
  </si>
  <si>
    <t>Provision as at (FY)</t>
  </si>
  <si>
    <t>2020/21</t>
  </si>
  <si>
    <t>DATE</t>
  </si>
  <si>
    <t>Local Authority</t>
  </si>
  <si>
    <t>Form data</t>
  </si>
  <si>
    <t>F1.1</t>
  </si>
  <si>
    <t>Form type</t>
  </si>
  <si>
    <t>hidden</t>
  </si>
  <si>
    <t>F1.2</t>
  </si>
  <si>
    <t>Financial year</t>
  </si>
  <si>
    <t>2020/2021</t>
  </si>
  <si>
    <t>F1.3</t>
  </si>
  <si>
    <t>Social Landlord ID</t>
  </si>
  <si>
    <t>Varchar2(100)</t>
  </si>
  <si>
    <t>ED6CA976-CFA9-E311-93F1-005056B555E6</t>
  </si>
  <si>
    <t>portal</t>
  </si>
  <si>
    <t>SPF001</t>
  </si>
  <si>
    <t>SPF002</t>
  </si>
  <si>
    <t>APPROVALS</t>
  </si>
  <si>
    <t>Date approved cannot be a date in the future.</t>
  </si>
  <si>
    <t>submit</t>
  </si>
  <si>
    <t>SPA001</t>
  </si>
  <si>
    <t>This page on the form is only visible when form is 100% complete. The page can only be accessed by a RSL contact that has a web role of Portal Approver'</t>
  </si>
  <si>
    <t>Provision as of</t>
  </si>
  <si>
    <t>Base line Form</t>
  </si>
  <si>
    <t>V2.0</t>
  </si>
  <si>
    <t>Owned</t>
  </si>
  <si>
    <t>Leased Elsewhere</t>
  </si>
  <si>
    <t>Total Units</t>
  </si>
  <si>
    <t>Indicator</t>
  </si>
  <si>
    <t>LH Menu description</t>
  </si>
  <si>
    <t>Indicator intro</t>
  </si>
  <si>
    <t>provision</t>
  </si>
  <si>
    <t>Lettable Units</t>
  </si>
  <si>
    <t>Average Weekly Rent (£)</t>
  </si>
  <si>
    <t>SC1 Apt</t>
  </si>
  <si>
    <t xml:space="preserve">SC2 Apt </t>
  </si>
  <si>
    <t xml:space="preserve">SC3 Apt </t>
  </si>
  <si>
    <t xml:space="preserve">SC4 Apt </t>
  </si>
  <si>
    <t xml:space="preserve">SC5+ Apt </t>
  </si>
  <si>
    <t>type</t>
  </si>
  <si>
    <t>Used for Temp Accom</t>
  </si>
  <si>
    <t>High-Rise</t>
  </si>
  <si>
    <t>NSC Beds</t>
  </si>
  <si>
    <t>Low Demand</t>
  </si>
  <si>
    <t>Unlettable</t>
  </si>
  <si>
    <t>NSC Units</t>
  </si>
  <si>
    <t>No. Lettable Units</t>
  </si>
  <si>
    <t>Avg Weekly Rent £</t>
  </si>
  <si>
    <t>Stock by Provision Type</t>
  </si>
  <si>
    <t>If Lettable 1 Apt SC units is greater then 0 then Average weekly rent 1 Apt is required</t>
  </si>
  <si>
    <t>Lettable 1 Apt SC units must be less than or equal to Total of all 1 Apt SC units</t>
  </si>
  <si>
    <t>Lettable 2 Apt SC units must be less than or equal to Total of all 2 Apt SC units</t>
  </si>
  <si>
    <t>If Lettable 2 Apt SC units isgreater than 0 then Average weekly rent 2 Apt is required</t>
  </si>
  <si>
    <t>Lettable 3 Apt SC units must be less thyan or equal to Total of all 3 Apt SC units</t>
  </si>
  <si>
    <t>If Lettable 3 Apt SC units is greater than 0 then Average weekly rent 3 Apt is required</t>
  </si>
  <si>
    <t>Lettable 4 Apt SC units must be less than or equal to Total of all 4 Apt SC units</t>
  </si>
  <si>
    <t>If Lettable 4 Apt SC units is greater than 0 then Average weekly rent 4 Apt is required</t>
  </si>
  <si>
    <t>Lettable 5+ Apt SC units must be less than or equal to Total of all 5+ Apt SC units</t>
  </si>
  <si>
    <t>If Lettable 5+ Apt SC units is greater than 0 then Average weekly rent 5+ Apt is required</t>
  </si>
  <si>
    <t>Low demand NSC units must be less than or equal to Total of all NSC units</t>
  </si>
  <si>
    <t>Low demand NSC beds must = 0 if Low demand NSC units = 0, otherwise Low demand NSC beds must be greater than or equal to Low demand NSC units</t>
  </si>
  <si>
    <t>Unlettable NSC beds must = 0 if Unlettable NSC units = 0, otherwise Unlettable NSC beds must be greater than or equal to Unlettable NSC units</t>
  </si>
  <si>
    <t>Lettable NSC beds must = 0 if Lettable NSC units = 0, otherwise Lettable NSC beds must be greater than or equal to Lettable NSC units</t>
  </si>
  <si>
    <t>If Lettable NSC beds is greater than 0 then Average weekly rent NSC is required</t>
  </si>
  <si>
    <t>Total of all SC units by Apt. size must equal Total of all SC units by Age band</t>
  </si>
  <si>
    <t>Low demand SC units must be less than or equal to Total of all SC units</t>
  </si>
  <si>
    <t>Stock</t>
  </si>
  <si>
    <t>value</t>
  </si>
  <si>
    <t>label</t>
  </si>
  <si>
    <t>Please select an item</t>
  </si>
  <si>
    <t>Annual</t>
  </si>
  <si>
    <t>2010/11</t>
  </si>
  <si>
    <t>Aberdeen City</t>
  </si>
  <si>
    <t>2011/12</t>
  </si>
  <si>
    <t>Aberdeenshire</t>
  </si>
  <si>
    <t>2012/13</t>
  </si>
  <si>
    <t>Angus</t>
  </si>
  <si>
    <t>2013/14</t>
  </si>
  <si>
    <t>Argyll and Bute</t>
  </si>
  <si>
    <t>2014/15</t>
  </si>
  <si>
    <t>Clackmannanshire</t>
  </si>
  <si>
    <t>2015/16</t>
  </si>
  <si>
    <t>Dumfries and Galloway</t>
  </si>
  <si>
    <t>2016/17</t>
  </si>
  <si>
    <t>Dundee City</t>
  </si>
  <si>
    <t>2017/18</t>
  </si>
  <si>
    <t>East Ayrshire</t>
  </si>
  <si>
    <t>2018/19</t>
  </si>
  <si>
    <t>East Dunbartonshire</t>
  </si>
  <si>
    <t>2019/20</t>
  </si>
  <si>
    <t>East Lothian</t>
  </si>
  <si>
    <t>East Renfrewshire</t>
  </si>
  <si>
    <t>City of Edinburgh</t>
  </si>
  <si>
    <t>Falkirk</t>
  </si>
  <si>
    <t>Fife</t>
  </si>
  <si>
    <t>Glasgow City</t>
  </si>
  <si>
    <t>Highland</t>
  </si>
  <si>
    <t>Inverclyde</t>
  </si>
  <si>
    <t>Midlothian</t>
  </si>
  <si>
    <t>Moray</t>
  </si>
  <si>
    <t>Na h-Eileanan Siar</t>
  </si>
  <si>
    <t>North Ayrshire</t>
  </si>
  <si>
    <t>North Lanarkshire</t>
  </si>
  <si>
    <t>Orkney Islands</t>
  </si>
  <si>
    <t>Perth and Kinross</t>
  </si>
  <si>
    <t>Renfrewshire</t>
  </si>
  <si>
    <t>Scottish Borders</t>
  </si>
  <si>
    <t>Shetland Islands</t>
  </si>
  <si>
    <t>South Ayrshire</t>
  </si>
  <si>
    <t>South Lanarkshire</t>
  </si>
  <si>
    <t>Stirling</t>
  </si>
  <si>
    <t>West Dunbartonshire</t>
  </si>
  <si>
    <t>Add New Stock Provision</t>
  </si>
  <si>
    <t>V2.3</t>
  </si>
  <si>
    <t>Amend after system test</t>
  </si>
  <si>
    <t>Stock by Type, Apartment Size and Average Weekly Rent</t>
  </si>
  <si>
    <t>Stock in low demand, unlettable or used for temp accom</t>
  </si>
  <si>
    <t>Stock by age and dwelling type</t>
  </si>
  <si>
    <t>Stock partly owned and non-housing units</t>
  </si>
  <si>
    <t>Used for temp accom NSC units must be less than or equal to Total of all NSC units</t>
  </si>
  <si>
    <t>Used for temp accom NSC beds must = 0 if Used for temp accom NSC units = 0, otherwise Used for temp accom NSC beds must be greater than or equal to Used for temp accom NSC units</t>
  </si>
  <si>
    <t>Used for temp accom SC units must be less than or equal to Total of all SC units</t>
  </si>
  <si>
    <t>Total of all SC units by Apt. size must equal Total of all SC units by Provision Type</t>
  </si>
  <si>
    <t>V2.5</t>
  </si>
  <si>
    <t>Amend after review with Craig</t>
  </si>
  <si>
    <t>Financial Year</t>
  </si>
  <si>
    <t>Totals</t>
  </si>
  <si>
    <t>Update</t>
  </si>
  <si>
    <t>View</t>
  </si>
  <si>
    <t>NSC Beds Owned</t>
  </si>
  <si>
    <t>NSC Beds Leased Elsewhere</t>
  </si>
  <si>
    <t>NSC Total Beds</t>
  </si>
  <si>
    <t>Total NSC Beds Owned</t>
  </si>
  <si>
    <t>Total NSC Beds Leased Elsewhere</t>
  </si>
  <si>
    <r>
      <t xml:space="preserve">SC </t>
    </r>
    <r>
      <rPr>
        <sz val="10"/>
        <color rgb="FFFF0000"/>
        <rFont val="Arial"/>
        <family val="2"/>
      </rPr>
      <t>Units</t>
    </r>
  </si>
  <si>
    <r>
      <t xml:space="preserve">NSC </t>
    </r>
    <r>
      <rPr>
        <sz val="10"/>
        <color rgb="FFFF0000"/>
        <rFont val="Arial"/>
        <family val="2"/>
      </rPr>
      <t>Units</t>
    </r>
  </si>
  <si>
    <r>
      <t xml:space="preserve">NSC </t>
    </r>
    <r>
      <rPr>
        <sz val="10"/>
        <color rgb="FFFF0000"/>
        <rFont val="Arial"/>
        <family val="2"/>
      </rPr>
      <t>Beds</t>
    </r>
  </si>
  <si>
    <t>NSC Total Beds = NSC Beds Owned + NSC Beds Leased Elsewhere</t>
  </si>
  <si>
    <t>Total NSC Beds Owned = 
General Needs Social Housing NSC Beds Owned +
Sheltered Housing NSC Beds Owned +
Very Sheltered Housing NSC Beds Owned +
Sheltered Wheelchair Housing NSC Beds Owned +
Amenity Housing NSC Beds Owned +
Community Alarm NSC Beds Owned +
Wheelchair Housing NSC Beds Owned +
Ambulant Disabled Housing NSC Beds Owned +
Other Specially Adapted Housing NSC Beds Owned</t>
  </si>
  <si>
    <t>Total NSC Beds Leased Elsewhere = 
General Needs Social Housing NSC Beds Leased Elsewhere +
Sheltered Housing NSC Beds Leased Elsewhere +
Very Sheltered Housing NSC Beds Leased Elsewhere +
Sheltered Wheelchair Housing NSC Beds Leased Elsewhere +
Amenity Housing NSC Beds Leased Elsewhere +
Community Alarm NSC Beds Leased Elsewhere +
Wheelchair Housing NSC Beds Leased Elsewhere +
Ambulant Disabled Housing NSC Beds Leased Elsewhere +
Other Specially Adapted Housing NSC Beds Leased Elsewhere</t>
  </si>
  <si>
    <t>Total NSC Beds = 
General Needs Social Housing NSC Total Beds +
Sheltered Housing NSC Total Beds +
Very Sheltered Housing NSC Total Beds +
Sheltered Wheelchair Housing NSC Total Beds +
Amenity Housing NSC Total Beds +
Community Alarm NSC Total Beds +
Wheelchair Housing NSC Total Beds +
Ambulant Disabled Housing NSC Total Beds +
Other Specially Adapted Housing NSC Total Beds</t>
  </si>
  <si>
    <t xml:space="preserve">Currency(9,2, positive) </t>
  </si>
  <si>
    <t>NSC Units Total</t>
  </si>
  <si>
    <t>Updated on</t>
  </si>
  <si>
    <t>readonly</t>
  </si>
  <si>
    <t>Introduction</t>
  </si>
  <si>
    <t>intro</t>
  </si>
  <si>
    <t>static1</t>
  </si>
  <si>
    <t>static</t>
  </si>
  <si>
    <t>intro.s1</t>
  </si>
  <si>
    <t>static2</t>
  </si>
  <si>
    <t>intro.s2</t>
  </si>
  <si>
    <t xml:space="preserve">The online Stock form has three sections:
* Stock by Provision
* Stock by Type, Apartment Size and Rent
* Approval
Each section is accessed via the menu on the left hand side of the screen.  Once in a section, you will be able to use the navigation buttons on the input screens to move between screens.
Every data entry field requires a value.  Blank fields are not permitted and will produce a validation error. </t>
  </si>
  <si>
    <t xml:space="preserve">Welcome to the Landlord Portal for the Stock return.
This is an online form designed to collate information on the projections of RSLs in Scotland.  An Annual Stock return must be submitted by the 31st May each year.
</t>
  </si>
  <si>
    <t>Remove temp accomm checks</t>
  </si>
  <si>
    <t>Choice(provisionupdate.csv)</t>
  </si>
  <si>
    <t>Choice(provisionasatFY.csv)</t>
  </si>
  <si>
    <t>Amend approval screen</t>
  </si>
  <si>
    <t xml:space="preserve">cn_provisionasatdate </t>
  </si>
  <si>
    <t>Amend Provision as at date Field ID. Add CSV column names</t>
  </si>
  <si>
    <t>Remove CSV column names</t>
  </si>
  <si>
    <t>Approval</t>
  </si>
  <si>
    <t>F1.4</t>
  </si>
  <si>
    <t>F1.5</t>
  </si>
  <si>
    <t>F1.6</t>
  </si>
  <si>
    <t>F1.7</t>
  </si>
  <si>
    <t>F1.8</t>
  </si>
  <si>
    <t>F1</t>
  </si>
  <si>
    <t>Provision Update as at Financial Year</t>
  </si>
  <si>
    <t>Provision Update as at Date</t>
  </si>
  <si>
    <t>cn_localauthority</t>
  </si>
  <si>
    <t>varchar2(50)</t>
  </si>
  <si>
    <t>Y</t>
  </si>
  <si>
    <t>V2.11</t>
  </si>
  <si>
    <t>V2.10</t>
  </si>
  <si>
    <t>Duncan King</t>
  </si>
  <si>
    <t>Revised approval page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</si>
</sst>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809]#,##0.00;[Red]&quot;-&quot;[$£-809]#,##0.00"/>
  </numFmts>
  <fonts count="32" x14ac:knownFonts="1">
    <font>
      <sz val="10"/>
      <name val="Arial"/>
    </font>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b/>
      <sz val="10"/>
      <name val="Tahoma"/>
      <family val="2"/>
    </font>
    <font>
      <sz val="10"/>
      <name val="Tahoma"/>
      <family val="2"/>
    </font>
    <font>
      <b/>
      <sz val="10"/>
      <color indexed="9"/>
      <name val="Tahoma"/>
      <family val="2"/>
    </font>
    <font>
      <sz val="8"/>
      <name val="Arial"/>
      <family val="2"/>
    </font>
    <font>
      <sz val="10"/>
      <name val="Arial"/>
      <family val="2"/>
    </font>
    <font>
      <b/>
      <sz val="10"/>
      <name val="Arial"/>
      <family val="2"/>
    </font>
    <font>
      <sz val="10"/>
      <color theme="0"/>
      <name val="Tahoma"/>
      <family val="2"/>
    </font>
    <font>
      <sz val="12"/>
      <color rgb="FFFF0000"/>
      <name val="Arial"/>
      <family val="2"/>
    </font>
    <font>
      <b/>
      <sz val="10"/>
      <color rgb="FFFF0000"/>
      <name val="Tahoma"/>
      <family val="2"/>
    </font>
    <font>
      <sz val="9.75"/>
      <color theme="1"/>
      <name val="Calibri"/>
      <family val="2"/>
      <scheme val="minor"/>
    </font>
    <font>
      <b/>
      <sz val="9.75"/>
      <color theme="0"/>
      <name val="Arial"/>
      <family val="2"/>
    </font>
    <font>
      <b/>
      <sz val="12"/>
      <name val="Arial"/>
      <family val="2"/>
    </font>
    <font>
      <sz val="12"/>
      <color rgb="FFB7274B"/>
      <name val="Arial"/>
      <family val="2"/>
    </font>
    <font>
      <sz val="10"/>
      <color rgb="FFB7274B"/>
      <name val="Arial"/>
      <family val="2"/>
    </font>
    <font>
      <b/>
      <sz val="10"/>
      <color rgb="FFB7274B"/>
      <name val="Arial"/>
      <family val="2"/>
    </font>
    <font>
      <b/>
      <sz val="9.9499999999999993"/>
      <color theme="0"/>
      <name val="Arial"/>
      <family val="2"/>
    </font>
    <font>
      <sz val="10"/>
      <color rgb="FFFF0000"/>
      <name val="Arial"/>
      <family val="2"/>
    </font>
    <font>
      <b/>
      <sz val="10"/>
      <color rgb="FFFF0000"/>
      <name val="Arial"/>
      <family val="2"/>
    </font>
    <font>
      <b/>
      <sz val="11"/>
      <color rgb="FFFF0000"/>
      <name val="Arial"/>
      <family val="2"/>
    </font>
    <font>
      <sz val="10"/>
      <color rgb="FFFF0000"/>
      <name val="Tahoma"/>
      <family val="2"/>
    </font>
    <font>
      <b/>
      <i/>
      <sz val="16"/>
      <color rgb="FF000000"/>
      <name val="Arial"/>
      <family val="2"/>
    </font>
    <font>
      <sz val="11"/>
      <color rgb="FF000000"/>
      <name val="Arial"/>
      <family val="2"/>
    </font>
    <font>
      <b/>
      <i/>
      <u/>
      <sz val="11"/>
      <color rgb="FF000000"/>
      <name val="Arial"/>
      <family val="2"/>
    </font>
    <font>
      <sz val="11"/>
      <name val="Calibri"/>
      <family val="2"/>
    </font>
    <font>
      <sz val="11"/>
      <name val="Tahoma"/>
      <family val="2"/>
    </font>
    <font>
      <sz val="11"/>
      <color indexed="9"/>
      <name val="Tahoma"/>
      <family val="2"/>
    </font>
  </fonts>
  <fills count="12">
    <fill>
      <patternFill patternType="none"/>
    </fill>
    <fill>
      <patternFill patternType="gray125"/>
    </fill>
    <fill>
      <patternFill patternType="solid">
        <fgColor indexed="17"/>
        <bgColor indexed="64"/>
      </patternFill>
    </fill>
    <fill>
      <patternFill patternType="solid">
        <fgColor indexed="43"/>
        <bgColor indexed="64"/>
      </patternFill>
    </fill>
    <fill>
      <patternFill patternType="solid">
        <fgColor indexed="42"/>
        <bgColor indexed="64"/>
      </patternFill>
    </fill>
    <fill>
      <patternFill patternType="solid">
        <fgColor rgb="FFCCFFCC"/>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indexed="43"/>
        <bgColor indexed="26"/>
      </patternFill>
    </fill>
    <fill>
      <patternFill patternType="solid">
        <fgColor rgb="FFB7274C"/>
      </patternFill>
    </fill>
    <fill>
      <patternFill patternType="solid">
        <fgColor rgb="FF89163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7">
    <xf numFmtId="0" fontId="0" fillId="0" borderId="0"/>
    <xf numFmtId="0" fontId="10" fillId="0" borderId="0"/>
    <xf numFmtId="0" fontId="5" fillId="0" borderId="0"/>
    <xf numFmtId="0" fontId="4" fillId="0" borderId="0"/>
    <xf numFmtId="0" fontId="3" fillId="0" borderId="0"/>
    <xf numFmtId="0" fontId="2" fillId="0" borderId="0"/>
    <xf numFmtId="0" fontId="10" fillId="0" borderId="0"/>
    <xf numFmtId="0" fontId="2" fillId="0" borderId="0"/>
    <xf numFmtId="0" fontId="15" fillId="0" borderId="0"/>
    <xf numFmtId="0" fontId="15" fillId="0" borderId="0"/>
    <xf numFmtId="0" fontId="26" fillId="0" borderId="0" applyNumberFormat="0" applyBorder="0" applyProtection="0">
      <alignment horizontal="center"/>
    </xf>
    <xf numFmtId="0" fontId="26" fillId="0" borderId="0" applyNumberFormat="0" applyBorder="0" applyProtection="0">
      <alignment horizontal="center" textRotation="90"/>
    </xf>
    <xf numFmtId="0" fontId="27" fillId="0" borderId="0"/>
    <xf numFmtId="0" fontId="28" fillId="0" borderId="0" applyNumberFormat="0" applyBorder="0" applyProtection="0"/>
    <xf numFmtId="166" fontId="28" fillId="0" borderId="0" applyBorder="0" applyProtection="0"/>
    <xf numFmtId="0" fontId="29" fillId="0" borderId="0">
      <alignment vertical="top"/>
    </xf>
    <xf numFmtId="0" fontId="1" fillId="0" borderId="0"/>
  </cellStyleXfs>
  <cellXfs count="102">
    <xf numFmtId="0" fontId="0" fillId="0" borderId="0" xfId="0"/>
    <xf numFmtId="0" fontId="6" fillId="0" borderId="0" xfId="0" applyFont="1" applyFill="1" applyAlignment="1">
      <alignment vertical="top" wrapText="1"/>
    </xf>
    <xf numFmtId="0" fontId="7" fillId="0" borderId="0" xfId="0" applyFont="1"/>
    <xf numFmtId="0" fontId="8" fillId="2" borderId="1" xfId="0" applyFont="1" applyFill="1" applyBorder="1" applyAlignment="1">
      <alignment vertical="top" wrapText="1"/>
    </xf>
    <xf numFmtId="0" fontId="8" fillId="2" borderId="1" xfId="0" applyFont="1" applyFill="1" applyBorder="1" applyAlignment="1">
      <alignment horizontal="left" vertical="top" wrapText="1"/>
    </xf>
    <xf numFmtId="0" fontId="7" fillId="0" borderId="1" xfId="0" applyFont="1" applyBorder="1" applyAlignment="1">
      <alignment vertical="top" wrapText="1"/>
    </xf>
    <xf numFmtId="0" fontId="7" fillId="0" borderId="1" xfId="0" applyFont="1" applyBorder="1" applyAlignment="1">
      <alignment horizontal="center" vertical="top"/>
    </xf>
    <xf numFmtId="0" fontId="7" fillId="0" borderId="0" xfId="0" applyFont="1" applyAlignment="1">
      <alignment horizontal="center" vertical="top"/>
    </xf>
    <xf numFmtId="0" fontId="7" fillId="0" borderId="0" xfId="0" applyFont="1" applyAlignment="1">
      <alignment vertical="top" wrapText="1"/>
    </xf>
    <xf numFmtId="0" fontId="7" fillId="0" borderId="1" xfId="0" applyFont="1" applyFill="1" applyBorder="1" applyAlignment="1">
      <alignment vertical="top" wrapText="1"/>
    </xf>
    <xf numFmtId="0" fontId="8" fillId="2" borderId="1" xfId="0" applyFont="1" applyFill="1" applyBorder="1" applyAlignment="1">
      <alignment horizontal="center" vertical="top" wrapText="1"/>
    </xf>
    <xf numFmtId="0" fontId="7" fillId="0" borderId="1" xfId="0" applyFont="1" applyBorder="1" applyAlignment="1">
      <alignment horizontal="left" vertical="top" wrapText="1"/>
    </xf>
    <xf numFmtId="0" fontId="7" fillId="3" borderId="1" xfId="0" applyFont="1" applyFill="1" applyBorder="1" applyAlignment="1">
      <alignment horizontal="left" vertical="top" wrapText="1"/>
    </xf>
    <xf numFmtId="0" fontId="7" fillId="3" borderId="1" xfId="0" applyFont="1" applyFill="1" applyBorder="1" applyAlignment="1">
      <alignment horizontal="center" vertical="top"/>
    </xf>
    <xf numFmtId="0" fontId="7" fillId="0" borderId="0" xfId="0" applyFont="1" applyAlignment="1">
      <alignment vertical="top"/>
    </xf>
    <xf numFmtId="0" fontId="7" fillId="0" borderId="0" xfId="0" applyFont="1" applyAlignment="1">
      <alignment horizontal="left" vertical="top"/>
    </xf>
    <xf numFmtId="0" fontId="7" fillId="3" borderId="1" xfId="0" applyFont="1" applyFill="1" applyBorder="1" applyAlignment="1">
      <alignment vertical="top" wrapText="1"/>
    </xf>
    <xf numFmtId="0" fontId="8" fillId="2" borderId="1" xfId="0" applyFont="1" applyFill="1" applyBorder="1" applyAlignment="1">
      <alignment horizontal="right" vertical="top"/>
    </xf>
    <xf numFmtId="0" fontId="7" fillId="5" borderId="1" xfId="0" applyFont="1" applyFill="1" applyBorder="1" applyAlignment="1">
      <alignment horizontal="center" vertical="top"/>
    </xf>
    <xf numFmtId="0" fontId="7" fillId="5" borderId="1" xfId="0" applyFont="1" applyFill="1" applyBorder="1" applyAlignment="1">
      <alignment vertical="top" wrapText="1"/>
    </xf>
    <xf numFmtId="0" fontId="7" fillId="5" borderId="1" xfId="0" applyFont="1" applyFill="1" applyBorder="1" applyAlignment="1">
      <alignment horizontal="left" vertical="top" wrapText="1"/>
    </xf>
    <xf numFmtId="0" fontId="7" fillId="0" borderId="0" xfId="0" applyFont="1" applyFill="1" applyAlignment="1">
      <alignment horizontal="left" vertical="top"/>
    </xf>
    <xf numFmtId="0" fontId="7" fillId="0" borderId="0" xfId="0" applyFont="1" applyFill="1" applyAlignment="1">
      <alignment horizontal="right" vertical="top"/>
    </xf>
    <xf numFmtId="0" fontId="10" fillId="0" borderId="0" xfId="1" applyFont="1" applyFill="1" applyBorder="1" applyAlignment="1">
      <alignment horizontal="left"/>
    </xf>
    <xf numFmtId="0" fontId="10" fillId="0" borderId="0" xfId="1" applyFont="1" applyFill="1" applyBorder="1" applyAlignment="1">
      <alignment horizontal="left" wrapText="1"/>
    </xf>
    <xf numFmtId="0" fontId="10" fillId="0" borderId="0" xfId="1" quotePrefix="1" applyFont="1" applyFill="1" applyBorder="1" applyAlignment="1">
      <alignment horizontal="left"/>
    </xf>
    <xf numFmtId="0" fontId="10" fillId="0" borderId="0" xfId="0" applyFont="1"/>
    <xf numFmtId="0" fontId="7" fillId="3" borderId="1" xfId="0" applyFont="1" applyFill="1" applyBorder="1" applyAlignment="1">
      <alignment horizontal="center" vertical="top" wrapText="1"/>
    </xf>
    <xf numFmtId="0" fontId="12" fillId="0" borderId="0" xfId="0" applyFont="1" applyAlignment="1">
      <alignment vertical="top"/>
    </xf>
    <xf numFmtId="0" fontId="7" fillId="7" borderId="1" xfId="0" applyFont="1" applyFill="1" applyBorder="1" applyAlignment="1">
      <alignment vertical="top" wrapText="1"/>
    </xf>
    <xf numFmtId="0" fontId="7" fillId="4" borderId="1" xfId="0" applyFont="1" applyFill="1" applyBorder="1" applyAlignment="1">
      <alignment vertical="top" wrapText="1"/>
    </xf>
    <xf numFmtId="0" fontId="7" fillId="7" borderId="1" xfId="0" applyFont="1" applyFill="1" applyBorder="1" applyAlignment="1">
      <alignment horizontal="center" vertical="top" wrapText="1"/>
    </xf>
    <xf numFmtId="0" fontId="7" fillId="5" borderId="1" xfId="0" applyFont="1" applyFill="1" applyBorder="1" applyAlignment="1">
      <alignment horizontal="center" vertical="top" wrapText="1"/>
    </xf>
    <xf numFmtId="0" fontId="7" fillId="0" borderId="1" xfId="0" applyFont="1" applyFill="1" applyBorder="1" applyAlignment="1">
      <alignment horizontal="center" vertical="top" wrapText="1"/>
    </xf>
    <xf numFmtId="0" fontId="7" fillId="0" borderId="1" xfId="0" applyFont="1" applyFill="1" applyBorder="1" applyAlignment="1">
      <alignment horizontal="left" vertical="top" wrapText="1"/>
    </xf>
    <xf numFmtId="0" fontId="7" fillId="0" borderId="1" xfId="0" applyFont="1" applyBorder="1" applyAlignment="1">
      <alignment horizontal="right" vertical="top" wrapText="1"/>
    </xf>
    <xf numFmtId="0" fontId="7" fillId="6" borderId="1" xfId="0" applyFont="1" applyFill="1" applyBorder="1" applyAlignment="1">
      <alignment horizontal="left" vertical="top" wrapText="1"/>
    </xf>
    <xf numFmtId="0" fontId="7" fillId="6" borderId="1" xfId="0" applyFont="1" applyFill="1" applyBorder="1" applyAlignment="1">
      <alignment horizontal="right" vertical="top" wrapText="1"/>
    </xf>
    <xf numFmtId="0" fontId="7" fillId="6" borderId="1" xfId="0" applyFont="1" applyFill="1" applyBorder="1" applyAlignment="1">
      <alignment horizontal="center" vertical="top" wrapText="1"/>
    </xf>
    <xf numFmtId="0" fontId="0" fillId="8" borderId="0" xfId="0" applyFill="1"/>
    <xf numFmtId="0" fontId="11" fillId="0" borderId="0" xfId="0" applyFont="1"/>
    <xf numFmtId="0" fontId="10" fillId="0" borderId="0" xfId="0" applyFont="1" applyAlignment="1">
      <alignment vertical="center" wrapText="1"/>
    </xf>
    <xf numFmtId="2" fontId="0" fillId="0" borderId="0" xfId="0" applyNumberFormat="1"/>
    <xf numFmtId="0" fontId="7" fillId="0" borderId="0" xfId="0" applyFont="1" applyFill="1" applyBorder="1" applyAlignment="1">
      <alignment horizontal="left" vertical="top" wrapText="1"/>
    </xf>
    <xf numFmtId="0" fontId="7" fillId="5" borderId="1" xfId="0" applyFont="1" applyFill="1" applyBorder="1" applyAlignment="1">
      <alignment horizontal="left" vertical="top"/>
    </xf>
    <xf numFmtId="0" fontId="7" fillId="7" borderId="1" xfId="0" applyFont="1" applyFill="1" applyBorder="1" applyAlignment="1">
      <alignment horizontal="left" vertical="top"/>
    </xf>
    <xf numFmtId="14" fontId="0" fillId="0" borderId="0" xfId="0" applyNumberFormat="1"/>
    <xf numFmtId="0" fontId="13" fillId="0" borderId="0" xfId="0" applyFont="1" applyAlignment="1">
      <alignment horizontal="left" wrapText="1"/>
    </xf>
    <xf numFmtId="14" fontId="7" fillId="6" borderId="1" xfId="0" applyNumberFormat="1" applyFont="1" applyFill="1" applyBorder="1" applyAlignment="1">
      <alignment horizontal="right" vertical="top" wrapText="1"/>
    </xf>
    <xf numFmtId="0" fontId="14" fillId="3" borderId="1" xfId="0" applyFont="1" applyFill="1" applyBorder="1" applyAlignment="1">
      <alignment horizontal="center" vertical="top" wrapText="1"/>
    </xf>
    <xf numFmtId="0" fontId="6" fillId="3"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10" fillId="0" borderId="0" xfId="0" applyFont="1" applyFill="1" applyAlignment="1">
      <alignment vertical="top"/>
    </xf>
    <xf numFmtId="0" fontId="7" fillId="0" borderId="1" xfId="0" applyFont="1" applyFill="1" applyBorder="1" applyAlignment="1">
      <alignment horizontal="left" vertical="top"/>
    </xf>
    <xf numFmtId="0" fontId="7" fillId="0" borderId="1" xfId="0" applyFont="1" applyFill="1" applyBorder="1" applyAlignment="1">
      <alignment vertical="top"/>
    </xf>
    <xf numFmtId="165" fontId="7" fillId="6" borderId="1" xfId="0" applyNumberFormat="1" applyFont="1" applyFill="1" applyBorder="1" applyAlignment="1">
      <alignment horizontal="left" vertical="top" wrapText="1"/>
    </xf>
    <xf numFmtId="164" fontId="7" fillId="6" borderId="1" xfId="0" applyNumberFormat="1" applyFont="1" applyFill="1" applyBorder="1" applyAlignment="1">
      <alignment horizontal="right" vertical="top" wrapText="1"/>
    </xf>
    <xf numFmtId="0" fontId="7" fillId="0" borderId="1" xfId="4" applyFont="1" applyFill="1" applyBorder="1" applyAlignment="1">
      <alignment horizontal="center" vertical="top" wrapText="1"/>
    </xf>
    <xf numFmtId="164" fontId="7" fillId="6" borderId="1" xfId="0" applyNumberFormat="1" applyFont="1" applyFill="1" applyBorder="1" applyAlignment="1">
      <alignment horizontal="left" vertical="top" wrapText="1"/>
    </xf>
    <xf numFmtId="0" fontId="7" fillId="7" borderId="1" xfId="6" applyFont="1" applyFill="1" applyBorder="1" applyAlignment="1">
      <alignment horizontal="left" vertical="top" wrapText="1"/>
    </xf>
    <xf numFmtId="0" fontId="10" fillId="0" borderId="0" xfId="7" applyFont="1" applyFill="1" applyBorder="1" applyAlignment="1">
      <alignment horizontal="left"/>
    </xf>
    <xf numFmtId="0" fontId="10" fillId="0" borderId="0" xfId="1" applyAlignment="1">
      <alignment horizontal="left"/>
    </xf>
    <xf numFmtId="0" fontId="10" fillId="0" borderId="0" xfId="7" applyFont="1" applyFill="1" applyBorder="1" applyAlignment="1">
      <alignment horizontal="left" wrapText="1"/>
    </xf>
    <xf numFmtId="0" fontId="16" fillId="10" borderId="1" xfId="8" applyFont="1" applyFill="1" applyBorder="1" applyAlignment="1">
      <alignment horizontal="center"/>
    </xf>
    <xf numFmtId="0" fontId="17" fillId="0" borderId="0" xfId="0" applyFont="1"/>
    <xf numFmtId="0" fontId="18" fillId="0" borderId="0" xfId="0" applyFont="1"/>
    <xf numFmtId="0" fontId="19" fillId="0" borderId="0" xfId="0" applyFont="1"/>
    <xf numFmtId="0" fontId="11" fillId="6" borderId="0" xfId="1" applyFont="1" applyFill="1" applyAlignment="1">
      <alignment horizontal="left" wrapText="1"/>
    </xf>
    <xf numFmtId="0" fontId="10" fillId="0" borderId="0" xfId="7" applyFont="1" applyAlignment="1">
      <alignment horizontal="left"/>
    </xf>
    <xf numFmtId="0" fontId="20" fillId="0" borderId="0" xfId="0" applyFont="1"/>
    <xf numFmtId="0" fontId="21" fillId="11" borderId="0" xfId="9" applyFont="1" applyFill="1" applyAlignment="1">
      <alignment horizontal="center" wrapText="1"/>
    </xf>
    <xf numFmtId="0" fontId="11" fillId="0" borderId="0" xfId="0" applyFont="1" applyAlignment="1">
      <alignment horizontal="center"/>
    </xf>
    <xf numFmtId="0" fontId="10" fillId="8" borderId="1" xfId="0" applyFont="1" applyFill="1" applyBorder="1"/>
    <xf numFmtId="0" fontId="10" fillId="8" borderId="1" xfId="0" applyFont="1" applyFill="1" applyBorder="1" applyAlignment="1">
      <alignment horizontal="right"/>
    </xf>
    <xf numFmtId="1" fontId="11" fillId="0" borderId="0" xfId="0" applyNumberFormat="1" applyFont="1"/>
    <xf numFmtId="0" fontId="23" fillId="0" borderId="0" xfId="0" applyFont="1"/>
    <xf numFmtId="0" fontId="22" fillId="0" borderId="0" xfId="0" applyFont="1"/>
    <xf numFmtId="0" fontId="24" fillId="0" borderId="0" xfId="0" applyFont="1"/>
    <xf numFmtId="0" fontId="22" fillId="0" borderId="0" xfId="0" applyFont="1" applyAlignment="1">
      <alignment vertical="center" wrapText="1"/>
    </xf>
    <xf numFmtId="0" fontId="22" fillId="6" borderId="0" xfId="0" applyFont="1" applyFill="1"/>
    <xf numFmtId="0" fontId="22" fillId="8" borderId="0" xfId="0" applyFont="1" applyFill="1"/>
    <xf numFmtId="14" fontId="10" fillId="8" borderId="1" xfId="0" applyNumberFormat="1" applyFont="1" applyFill="1" applyBorder="1"/>
    <xf numFmtId="1" fontId="10" fillId="8" borderId="1" xfId="0" applyNumberFormat="1" applyFont="1" applyFill="1" applyBorder="1"/>
    <xf numFmtId="0" fontId="11" fillId="0" borderId="0" xfId="0" applyFont="1" applyAlignment="1">
      <alignment horizontal="right"/>
    </xf>
    <xf numFmtId="2" fontId="22" fillId="8" borderId="0" xfId="0" applyNumberFormat="1" applyFont="1" applyFill="1"/>
    <xf numFmtId="2" fontId="22" fillId="0" borderId="0" xfId="0" applyNumberFormat="1" applyFont="1"/>
    <xf numFmtId="0" fontId="25" fillId="0" borderId="1" xfId="0" applyFont="1" applyBorder="1" applyAlignment="1">
      <alignment horizontal="center" vertical="top"/>
    </xf>
    <xf numFmtId="2" fontId="7" fillId="6" borderId="1" xfId="0" applyNumberFormat="1" applyFont="1" applyFill="1" applyBorder="1" applyAlignment="1">
      <alignment horizontal="right" vertical="top" wrapText="1"/>
    </xf>
    <xf numFmtId="0" fontId="25" fillId="5" borderId="1" xfId="0" applyFont="1" applyFill="1" applyBorder="1" applyAlignment="1">
      <alignment horizontal="center" vertical="top"/>
    </xf>
    <xf numFmtId="0" fontId="10" fillId="6" borderId="0" xfId="1" applyFont="1" applyFill="1" applyAlignment="1">
      <alignment horizontal="left" wrapText="1"/>
    </xf>
    <xf numFmtId="14" fontId="7" fillId="6" borderId="1" xfId="1" applyNumberFormat="1" applyFont="1" applyFill="1" applyBorder="1" applyAlignment="1">
      <alignment horizontal="left" vertical="top" wrapText="1"/>
    </xf>
    <xf numFmtId="14" fontId="7" fillId="6" borderId="1" xfId="0" applyNumberFormat="1" applyFont="1" applyFill="1" applyBorder="1" applyAlignment="1">
      <alignment horizontal="left" vertical="top" wrapText="1"/>
    </xf>
    <xf numFmtId="0" fontId="30" fillId="0" borderId="0" xfId="0" applyFont="1"/>
    <xf numFmtId="0" fontId="31" fillId="2" borderId="1" xfId="0" applyFont="1" applyFill="1" applyBorder="1" applyAlignment="1">
      <alignment horizontal="center"/>
    </xf>
    <xf numFmtId="0" fontId="31" fillId="2" borderId="1" xfId="0" applyFont="1" applyFill="1" applyBorder="1"/>
    <xf numFmtId="14" fontId="30" fillId="0" borderId="1" xfId="0" applyNumberFormat="1" applyFont="1" applyBorder="1" applyAlignment="1">
      <alignment horizontal="center" vertical="top"/>
    </xf>
    <xf numFmtId="164" fontId="30" fillId="0" borderId="1" xfId="0" applyNumberFormat="1" applyFont="1" applyBorder="1" applyAlignment="1">
      <alignment horizontal="center" vertical="top"/>
    </xf>
    <xf numFmtId="0" fontId="30" fillId="0" borderId="1" xfId="0" applyFont="1" applyBorder="1" applyAlignment="1">
      <alignment horizontal="center" vertical="top"/>
    </xf>
    <xf numFmtId="0" fontId="30" fillId="0" borderId="1" xfId="0" applyFont="1" applyBorder="1" applyAlignment="1">
      <alignment vertical="top" wrapText="1"/>
    </xf>
    <xf numFmtId="0" fontId="25" fillId="0" borderId="1" xfId="0" applyFont="1" applyFill="1" applyBorder="1" applyAlignment="1">
      <alignment horizontal="left" vertical="top" wrapText="1"/>
    </xf>
    <xf numFmtId="0" fontId="11" fillId="0" borderId="0" xfId="0" applyFont="1" applyAlignment="1">
      <alignment horizontal="center"/>
    </xf>
  </cellXfs>
  <cellStyles count="17">
    <cellStyle name="Heading" xfId="10" xr:uid="{00000000-0005-0000-0000-000000000000}"/>
    <cellStyle name="Heading1" xfId="11" xr:uid="{00000000-0005-0000-0000-000001000000}"/>
    <cellStyle name="Normal" xfId="0" builtinId="0"/>
    <cellStyle name="Normal 2" xfId="1" xr:uid="{00000000-0005-0000-0000-000003000000}"/>
    <cellStyle name="Normal 3" xfId="2" xr:uid="{00000000-0005-0000-0000-000004000000}"/>
    <cellStyle name="Normal 3 2" xfId="3" xr:uid="{00000000-0005-0000-0000-000005000000}"/>
    <cellStyle name="Normal 3 3" xfId="7" xr:uid="{00000000-0005-0000-0000-000006000000}"/>
    <cellStyle name="Normal 3 4" xfId="12" xr:uid="{00000000-0005-0000-0000-000007000000}"/>
    <cellStyle name="Normal 4" xfId="4" xr:uid="{00000000-0005-0000-0000-000008000000}"/>
    <cellStyle name="Normal 4 2" xfId="5" xr:uid="{00000000-0005-0000-0000-000009000000}"/>
    <cellStyle name="Normal 4 3" xfId="6" xr:uid="{00000000-0005-0000-0000-00000A000000}"/>
    <cellStyle name="Normal 5" xfId="15" xr:uid="{00000000-0005-0000-0000-00000B000000}"/>
    <cellStyle name="Normal 6" xfId="16" xr:uid="{00000000-0005-0000-0000-00000C000000}"/>
    <cellStyle name="Normal_142_1_1_1_1_1_1_1_1_1_1_1_1_1_1_1_1_5" xfId="8" xr:uid="{00000000-0005-0000-0000-00000D000000}"/>
    <cellStyle name="Normal_142_1_1_1_1_1_1_1_1_1_1_1_1_1_1_1_1_5 2" xfId="9" xr:uid="{00000000-0005-0000-0000-00000E000000}"/>
    <cellStyle name="Result" xfId="13" xr:uid="{00000000-0005-0000-0000-00000F000000}"/>
    <cellStyle name="Result2" xfId="14" xr:uid="{00000000-0005-0000-0000-00001000000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hinkPad/MainFolder/FRS102/2020%20Development/Charter/Business%20intelligence%20systems%20-%20Project%20-%20Charter%20Data%20Specification%20(RSL)%20-%20v6.0-20190922-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cotland.gov.uk\dc2\FS2_Home\U206864\Cassiltoun%20Housing%20Association%20Ltd%20-%202019_202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hinkPad/MainFolder/FRS102/2020%20Development/Charter/EESSH%20Return%202018-19.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hinkPad/MainFolder/FRS102/2020%20Development/Charter/Business%20intelligence%20systems%20-%20System%20Development%20-%20BI%20Project%20-%20Charter%20Data%20Specification%20(All)%20-%20v6.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Page layout references"/>
      <sheetName val="ARC structure &amp; wording"/>
      <sheetName val="Charter Data SpecificationV0.1"/>
      <sheetName val="Charter Data"/>
      <sheetName val="2"/>
      <sheetName val="4&amp;5"/>
      <sheetName val="C14"/>
      <sheetName val="C17"/>
      <sheetName val="C19"/>
      <sheetName val="3&amp;4"/>
      <sheetName val="Contextual and EESSH"/>
      <sheetName val="C9"/>
      <sheetName val="C10"/>
      <sheetName val="C11"/>
      <sheetName val="C12"/>
      <sheetName val="C13"/>
      <sheetName val="DDMs"/>
      <sheetName val="C26"/>
      <sheetName val="C29"/>
      <sheetName val="C32"/>
      <sheetName val="Charter Indicator and data item"/>
      <sheetName val="Contextual Indicator an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2">
          <cell r="B2">
            <v>136</v>
          </cell>
          <cell r="C2">
            <v>32</v>
          </cell>
        </row>
        <row r="3">
          <cell r="D3">
            <v>7</v>
          </cell>
        </row>
        <row r="4">
          <cell r="B4">
            <v>134</v>
          </cell>
          <cell r="C4">
            <v>32</v>
          </cell>
        </row>
        <row r="6">
          <cell r="B6">
            <v>45</v>
          </cell>
          <cell r="C6">
            <v>105</v>
          </cell>
        </row>
      </sheetData>
      <sheetData sheetId="11" refreshError="1"/>
      <sheetData sheetId="12">
        <row r="3">
          <cell r="B3">
            <v>1498</v>
          </cell>
        </row>
        <row r="4">
          <cell r="B4">
            <v>0</v>
          </cell>
        </row>
        <row r="5">
          <cell r="B5">
            <v>0</v>
          </cell>
        </row>
        <row r="6">
          <cell r="B6">
            <v>0</v>
          </cell>
        </row>
        <row r="7">
          <cell r="B7">
            <v>0</v>
          </cell>
        </row>
      </sheetData>
      <sheetData sheetId="13">
        <row r="9">
          <cell r="E9">
            <v>3281</v>
          </cell>
        </row>
      </sheetData>
      <sheetData sheetId="14" refreshError="1"/>
      <sheetData sheetId="15" refreshError="1"/>
      <sheetData sheetId="16" refreshError="1"/>
      <sheetData sheetId="17">
        <row r="2">
          <cell r="A2" t="str">
            <v>No</v>
          </cell>
        </row>
        <row r="3">
          <cell r="A3" t="str">
            <v>Yes</v>
          </cell>
        </row>
      </sheetData>
      <sheetData sheetId="18" refreshError="1"/>
      <sheetData sheetId="19" refreshError="1"/>
      <sheetData sheetId="20" refreshError="1"/>
      <sheetData sheetId="21" refreshError="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ions &amp; Assumptions"/>
      <sheetName val="Ratios"/>
    </sheetNames>
    <sheetDataSet>
      <sheetData sheetId="0">
        <row r="12">
          <cell r="D12">
            <v>4279.5</v>
          </cell>
          <cell r="E12">
            <v>4511</v>
          </cell>
          <cell r="F12">
            <v>4965.1000000000004</v>
          </cell>
          <cell r="G12">
            <v>5298.1</v>
          </cell>
          <cell r="H12">
            <v>5498.4</v>
          </cell>
          <cell r="I12">
            <v>5675.3</v>
          </cell>
        </row>
        <row r="13">
          <cell r="D13">
            <v>7.6</v>
          </cell>
          <cell r="E13">
            <v>18</v>
          </cell>
          <cell r="F13">
            <v>22.4</v>
          </cell>
          <cell r="G13">
            <v>23</v>
          </cell>
          <cell r="H13">
            <v>23.7</v>
          </cell>
          <cell r="I13">
            <v>24.4</v>
          </cell>
        </row>
        <row r="14">
          <cell r="D14">
            <v>4271.8999999999996</v>
          </cell>
          <cell r="E14">
            <v>4493</v>
          </cell>
          <cell r="F14">
            <v>4942.7</v>
          </cell>
          <cell r="G14">
            <v>5275.1</v>
          </cell>
          <cell r="H14">
            <v>5474.7</v>
          </cell>
          <cell r="I14">
            <v>5650.9</v>
          </cell>
        </row>
        <row r="15">
          <cell r="D15">
            <v>0</v>
          </cell>
          <cell r="E15">
            <v>0</v>
          </cell>
          <cell r="F15">
            <v>0</v>
          </cell>
          <cell r="G15">
            <v>0</v>
          </cell>
          <cell r="H15">
            <v>0</v>
          </cell>
          <cell r="I15">
            <v>0</v>
          </cell>
        </row>
        <row r="19">
          <cell r="D19">
            <v>100.6</v>
          </cell>
          <cell r="E19">
            <v>98.7</v>
          </cell>
          <cell r="F19">
            <v>101.7</v>
          </cell>
          <cell r="G19">
            <v>104.8</v>
          </cell>
          <cell r="H19">
            <v>107.9</v>
          </cell>
          <cell r="I19">
            <v>111.1</v>
          </cell>
        </row>
        <row r="20">
          <cell r="D20">
            <v>5072.3</v>
          </cell>
          <cell r="E20">
            <v>5340</v>
          </cell>
          <cell r="F20">
            <v>5651.4</v>
          </cell>
          <cell r="G20">
            <v>6012.6</v>
          </cell>
          <cell r="H20">
            <v>6217.3</v>
          </cell>
          <cell r="I20">
            <v>6398.9</v>
          </cell>
        </row>
        <row r="26">
          <cell r="D26">
            <v>425.7</v>
          </cell>
          <cell r="E26">
            <v>587.29999999999995</v>
          </cell>
          <cell r="F26">
            <v>749.6</v>
          </cell>
          <cell r="G26">
            <v>862.3</v>
          </cell>
          <cell r="H26">
            <v>895.1</v>
          </cell>
          <cell r="I26">
            <v>1090.7</v>
          </cell>
        </row>
        <row r="27">
          <cell r="D27">
            <v>736.4</v>
          </cell>
          <cell r="E27">
            <v>787</v>
          </cell>
          <cell r="F27">
            <v>747.7</v>
          </cell>
          <cell r="G27">
            <v>769.3</v>
          </cell>
          <cell r="H27">
            <v>783.4</v>
          </cell>
          <cell r="I27">
            <v>826.8</v>
          </cell>
        </row>
        <row r="29">
          <cell r="D29">
            <v>30</v>
          </cell>
          <cell r="E29">
            <v>45</v>
          </cell>
          <cell r="F29">
            <v>51.7</v>
          </cell>
          <cell r="G29">
            <v>56.7</v>
          </cell>
          <cell r="H29">
            <v>58.9</v>
          </cell>
          <cell r="I29">
            <v>110.2</v>
          </cell>
        </row>
        <row r="31">
          <cell r="D31">
            <v>464.7</v>
          </cell>
          <cell r="E31">
            <v>488</v>
          </cell>
          <cell r="F31">
            <v>340.8</v>
          </cell>
          <cell r="G31">
            <v>348</v>
          </cell>
          <cell r="H31">
            <v>355.5</v>
          </cell>
          <cell r="I31">
            <v>363.2</v>
          </cell>
        </row>
        <row r="38">
          <cell r="E38">
            <v>649.4</v>
          </cell>
          <cell r="F38">
            <v>731.2</v>
          </cell>
          <cell r="G38">
            <v>801.4</v>
          </cell>
          <cell r="H38">
            <v>804.3</v>
          </cell>
          <cell r="I38">
            <v>604.29999999999995</v>
          </cell>
        </row>
        <row r="49">
          <cell r="D49">
            <v>559.29999999999995</v>
          </cell>
          <cell r="E49">
            <v>372.4</v>
          </cell>
          <cell r="F49">
            <v>299.3</v>
          </cell>
          <cell r="G49">
            <v>361.5</v>
          </cell>
          <cell r="H49">
            <v>382.4</v>
          </cell>
        </row>
        <row r="73">
          <cell r="D73">
            <v>102.4</v>
          </cell>
          <cell r="E73">
            <v>149</v>
          </cell>
          <cell r="F73">
            <v>142.80000000000001</v>
          </cell>
          <cell r="G73">
            <v>130</v>
          </cell>
          <cell r="H73">
            <v>130</v>
          </cell>
          <cell r="I73">
            <v>140</v>
          </cell>
        </row>
        <row r="76">
          <cell r="D76">
            <v>2819.6</v>
          </cell>
          <cell r="E76">
            <v>4474</v>
          </cell>
          <cell r="F76">
            <v>3191.6</v>
          </cell>
          <cell r="G76">
            <v>3255.5</v>
          </cell>
          <cell r="H76">
            <v>2734.4</v>
          </cell>
          <cell r="I76">
            <v>1971</v>
          </cell>
        </row>
        <row r="77">
          <cell r="D77">
            <v>2975</v>
          </cell>
          <cell r="E77">
            <v>4748</v>
          </cell>
          <cell r="F77">
            <v>3434.4</v>
          </cell>
          <cell r="G77">
            <v>3505.5</v>
          </cell>
          <cell r="H77">
            <v>2991.7</v>
          </cell>
          <cell r="I77">
            <v>2235.8000000000002</v>
          </cell>
        </row>
        <row r="80">
          <cell r="D80">
            <v>355.6</v>
          </cell>
          <cell r="E80">
            <v>490</v>
          </cell>
          <cell r="F80">
            <v>570</v>
          </cell>
          <cell r="G80">
            <v>570</v>
          </cell>
          <cell r="H80">
            <v>570</v>
          </cell>
          <cell r="I80">
            <v>570</v>
          </cell>
        </row>
        <row r="81">
          <cell r="D81">
            <v>0</v>
          </cell>
          <cell r="E81">
            <v>0</v>
          </cell>
          <cell r="F81">
            <v>0</v>
          </cell>
          <cell r="G81">
            <v>0</v>
          </cell>
          <cell r="H81">
            <v>0</v>
          </cell>
          <cell r="I81">
            <v>0</v>
          </cell>
        </row>
        <row r="83">
          <cell r="D83">
            <v>1660.9</v>
          </cell>
          <cell r="E83">
            <v>1260.4000000000001</v>
          </cell>
          <cell r="F83">
            <v>1991</v>
          </cell>
          <cell r="G83">
            <v>1536</v>
          </cell>
          <cell r="H83">
            <v>1564.9</v>
          </cell>
          <cell r="I83">
            <v>1594.8</v>
          </cell>
        </row>
        <row r="90">
          <cell r="D90">
            <v>6044.7</v>
          </cell>
          <cell r="E90">
            <v>8546</v>
          </cell>
          <cell r="F90">
            <v>9976</v>
          </cell>
          <cell r="G90">
            <v>9406</v>
          </cell>
          <cell r="H90">
            <v>8836</v>
          </cell>
          <cell r="I90">
            <v>8266</v>
          </cell>
        </row>
        <row r="102">
          <cell r="D102">
            <v>8350.5</v>
          </cell>
          <cell r="E102">
            <v>8722.9</v>
          </cell>
          <cell r="F102">
            <v>9022.2999999999993</v>
          </cell>
          <cell r="G102">
            <v>9383.7999999999993</v>
          </cell>
          <cell r="H102">
            <v>9766.2000000000007</v>
          </cell>
          <cell r="I102">
            <v>9944.5</v>
          </cell>
        </row>
        <row r="112">
          <cell r="D112">
            <v>592.79999999999995</v>
          </cell>
          <cell r="E112">
            <v>686</v>
          </cell>
          <cell r="F112">
            <v>829.8</v>
          </cell>
          <cell r="G112">
            <v>892.8</v>
          </cell>
          <cell r="H112">
            <v>922.5</v>
          </cell>
          <cell r="I112">
            <v>981.3</v>
          </cell>
        </row>
        <row r="119">
          <cell r="D119">
            <v>1324.7</v>
          </cell>
          <cell r="E119">
            <v>1470.4</v>
          </cell>
          <cell r="F119">
            <v>1887.5</v>
          </cell>
          <cell r="G119">
            <v>2260.8000000000002</v>
          </cell>
          <cell r="H119">
            <v>1653.9</v>
          </cell>
          <cell r="I119">
            <v>1534.5</v>
          </cell>
        </row>
        <row r="124">
          <cell r="D124">
            <v>27.3</v>
          </cell>
          <cell r="E124">
            <v>4</v>
          </cell>
          <cell r="F124">
            <v>6</v>
          </cell>
          <cell r="G124">
            <v>12</v>
          </cell>
          <cell r="H124">
            <v>22.2</v>
          </cell>
          <cell r="I124">
            <v>22.3</v>
          </cell>
        </row>
        <row r="125">
          <cell r="D125">
            <v>-254.7</v>
          </cell>
          <cell r="E125">
            <v>-281</v>
          </cell>
          <cell r="F125">
            <v>-437.9</v>
          </cell>
          <cell r="G125">
            <v>-451.9</v>
          </cell>
          <cell r="H125">
            <v>-444.1</v>
          </cell>
          <cell r="I125">
            <v>-448.3</v>
          </cell>
        </row>
        <row r="130">
          <cell r="D130">
            <v>-592.5</v>
          </cell>
          <cell r="E130">
            <v>-845</v>
          </cell>
          <cell r="F130">
            <v>-1056</v>
          </cell>
          <cell r="G130">
            <v>-1056</v>
          </cell>
          <cell r="H130">
            <v>-1119.7</v>
          </cell>
          <cell r="I130">
            <v>-1224.2</v>
          </cell>
        </row>
        <row r="163">
          <cell r="D163">
            <v>1018</v>
          </cell>
          <cell r="E163">
            <v>1060</v>
          </cell>
          <cell r="F163">
            <v>1060</v>
          </cell>
          <cell r="G163">
            <v>1120</v>
          </cell>
          <cell r="H163">
            <v>1120</v>
          </cell>
          <cell r="I163">
            <v>1120</v>
          </cell>
        </row>
        <row r="198">
          <cell r="D198">
            <v>1325.4</v>
          </cell>
          <cell r="E198">
            <v>1410</v>
          </cell>
          <cell r="F198">
            <v>1466.4</v>
          </cell>
          <cell r="G198">
            <v>1288.3</v>
          </cell>
          <cell r="H198">
            <v>1327</v>
          </cell>
          <cell r="I198">
            <v>1366.8</v>
          </cell>
        </row>
      </sheetData>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
      <sheetName val="C33"/>
      <sheetName val="C34"/>
      <sheetName val="C35"/>
      <sheetName val="C36"/>
      <sheetName val="C37"/>
      <sheetName val="Validation Summary"/>
      <sheetName val="Approval"/>
      <sheetName val="Dataset"/>
    </sheetNames>
    <sheetDataSet>
      <sheetData sheetId="0"/>
      <sheetData sheetId="1"/>
      <sheetData sheetId="2">
        <row r="17">
          <cell r="E17"/>
        </row>
      </sheetData>
      <sheetData sheetId="3"/>
      <sheetData sheetId="4"/>
      <sheetData sheetId="5"/>
      <sheetData sheetId="6">
        <row r="4">
          <cell r="AA4" t="str">
            <v>Off</v>
          </cell>
        </row>
      </sheetData>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ARC structure &amp; wording"/>
      <sheetName val="Charter Data"/>
      <sheetName val="3&amp;4"/>
      <sheetName val="Contextual and EESSH"/>
      <sheetName val="C9"/>
      <sheetName val="C9 LA"/>
      <sheetName val="C10"/>
      <sheetName val="C11"/>
      <sheetName val="C12"/>
      <sheetName val="C13"/>
      <sheetName val="DDMs"/>
    </sheetNames>
    <sheetDataSet>
      <sheetData sheetId="0"/>
      <sheetData sheetId="1"/>
      <sheetData sheetId="2"/>
      <sheetData sheetId="3"/>
      <sheetData sheetId="4"/>
      <sheetData sheetId="5"/>
      <sheetData sheetId="6"/>
      <sheetData sheetId="7"/>
      <sheetData sheetId="8"/>
      <sheetData sheetId="9"/>
      <sheetData sheetId="10"/>
      <sheetData sheetId="11">
        <row r="2">
          <cell r="A2" t="str">
            <v>No</v>
          </cell>
        </row>
        <row r="3">
          <cell r="A3" t="str">
            <v>Yes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0"/>
  <sheetViews>
    <sheetView showGridLines="0" tabSelected="1" zoomScale="80" workbookViewId="0">
      <selection activeCell="D11" sqref="D11"/>
    </sheetView>
  </sheetViews>
  <sheetFormatPr defaultColWidth="9.140625" defaultRowHeight="12.75" x14ac:dyDescent="0.2"/>
  <cols>
    <col min="1" max="1" width="1.7109375" style="2" customWidth="1"/>
    <col min="2" max="2" width="15.5703125" style="2" customWidth="1"/>
    <col min="3" max="3" width="22.140625" style="2" customWidth="1"/>
    <col min="4" max="4" width="21.85546875" style="2" customWidth="1"/>
    <col min="5" max="5" width="64" style="2" customWidth="1"/>
    <col min="6" max="16384" width="9.140625" style="2"/>
  </cols>
  <sheetData>
    <row r="1" spans="2:5" ht="14.25" x14ac:dyDescent="0.2">
      <c r="B1" s="93"/>
      <c r="C1" s="93"/>
      <c r="D1" s="93"/>
      <c r="E1" s="93"/>
    </row>
    <row r="2" spans="2:5" ht="14.25" x14ac:dyDescent="0.2">
      <c r="B2" s="94" t="s">
        <v>3</v>
      </c>
      <c r="C2" s="94" t="s">
        <v>4</v>
      </c>
      <c r="D2" s="94" t="s">
        <v>5</v>
      </c>
      <c r="E2" s="95" t="s">
        <v>6</v>
      </c>
    </row>
    <row r="3" spans="2:5" ht="14.25" x14ac:dyDescent="0.2">
      <c r="B3" s="96">
        <v>44223</v>
      </c>
      <c r="C3" s="97" t="s">
        <v>387</v>
      </c>
      <c r="D3" s="98" t="s">
        <v>26</v>
      </c>
      <c r="E3" s="99" t="s">
        <v>386</v>
      </c>
    </row>
    <row r="4" spans="2:5" ht="14.25" x14ac:dyDescent="0.2">
      <c r="B4" s="96">
        <v>44236</v>
      </c>
      <c r="C4" s="97" t="s">
        <v>476</v>
      </c>
      <c r="D4" s="98" t="s">
        <v>26</v>
      </c>
      <c r="E4" s="99" t="s">
        <v>477</v>
      </c>
    </row>
    <row r="5" spans="2:5" ht="14.25" x14ac:dyDescent="0.2">
      <c r="B5" s="96">
        <v>44244</v>
      </c>
      <c r="C5" s="97" t="s">
        <v>486</v>
      </c>
      <c r="D5" s="98" t="s">
        <v>26</v>
      </c>
      <c r="E5" s="99" t="s">
        <v>487</v>
      </c>
    </row>
    <row r="6" spans="2:5" ht="14.25" x14ac:dyDescent="0.2">
      <c r="B6" s="96">
        <v>44254</v>
      </c>
      <c r="C6" s="97">
        <v>2.7</v>
      </c>
      <c r="D6" s="98" t="s">
        <v>26</v>
      </c>
      <c r="E6" s="99" t="s">
        <v>517</v>
      </c>
    </row>
    <row r="7" spans="2:5" ht="14.25" x14ac:dyDescent="0.2">
      <c r="B7" s="96">
        <v>44254</v>
      </c>
      <c r="C7" s="97">
        <v>2.8</v>
      </c>
      <c r="D7" s="98" t="s">
        <v>26</v>
      </c>
      <c r="E7" s="99" t="s">
        <v>520</v>
      </c>
    </row>
    <row r="8" spans="2:5" ht="14.25" x14ac:dyDescent="0.2">
      <c r="B8" s="96">
        <v>44449</v>
      </c>
      <c r="C8" s="97">
        <v>2.9</v>
      </c>
      <c r="D8" s="98" t="s">
        <v>26</v>
      </c>
      <c r="E8" s="99" t="s">
        <v>522</v>
      </c>
    </row>
    <row r="9" spans="2:5" ht="14.25" x14ac:dyDescent="0.2">
      <c r="B9" s="96">
        <v>44468</v>
      </c>
      <c r="C9" s="97" t="s">
        <v>537</v>
      </c>
      <c r="D9" s="98" t="s">
        <v>26</v>
      </c>
      <c r="E9" s="99" t="s">
        <v>523</v>
      </c>
    </row>
    <row r="10" spans="2:5" ht="14.25" x14ac:dyDescent="0.2">
      <c r="B10" s="96">
        <v>44468</v>
      </c>
      <c r="C10" s="97" t="s">
        <v>536</v>
      </c>
      <c r="D10" s="98" t="s">
        <v>538</v>
      </c>
      <c r="E10" s="99" t="s">
        <v>539</v>
      </c>
    </row>
  </sheetData>
  <phoneticPr fontId="9"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Normal="100" zoomScaleSheetLayoutView="150" workbookViewId="0">
      <pane ySplit="1" topLeftCell="A2" activePane="bottomLeft" state="frozen"/>
      <selection pane="bottomLeft" activeCell="E6" sqref="E6"/>
    </sheetView>
  </sheetViews>
  <sheetFormatPr defaultRowHeight="13.5" customHeight="1" x14ac:dyDescent="0.2"/>
  <cols>
    <col min="1" max="1" width="22.85546875" style="23" customWidth="1"/>
    <col min="2" max="2" width="12.85546875" style="24" customWidth="1"/>
    <col min="3" max="3" width="18.5703125" style="23" customWidth="1"/>
    <col min="4" max="4" width="11.7109375" style="23" customWidth="1"/>
    <col min="5" max="5" width="21.42578125" style="23" customWidth="1"/>
    <col min="6" max="6" width="70.5703125" style="23" customWidth="1"/>
    <col min="7" max="7" width="11.7109375" style="23" customWidth="1"/>
    <col min="8" max="8" width="20.140625" style="23" customWidth="1"/>
    <col min="9" max="257" width="8.7109375" style="23"/>
    <col min="258" max="258" width="26.7109375" style="23" customWidth="1"/>
    <col min="259" max="259" width="10.140625" style="23" customWidth="1"/>
    <col min="260" max="260" width="91.85546875" style="23" customWidth="1"/>
    <col min="261" max="513" width="8.7109375" style="23"/>
    <col min="514" max="514" width="26.7109375" style="23" customWidth="1"/>
    <col min="515" max="515" width="10.140625" style="23" customWidth="1"/>
    <col min="516" max="516" width="91.85546875" style="23" customWidth="1"/>
    <col min="517" max="769" width="8.7109375" style="23"/>
    <col min="770" max="770" width="26.7109375" style="23" customWidth="1"/>
    <col min="771" max="771" width="10.140625" style="23" customWidth="1"/>
    <col min="772" max="772" width="91.85546875" style="23" customWidth="1"/>
    <col min="773" max="1025" width="8.7109375" style="23"/>
    <col min="1026" max="1026" width="26.7109375" style="23" customWidth="1"/>
    <col min="1027" max="1027" width="10.140625" style="23" customWidth="1"/>
    <col min="1028" max="1028" width="91.85546875" style="23" customWidth="1"/>
    <col min="1029" max="1281" width="8.7109375" style="23"/>
    <col min="1282" max="1282" width="26.7109375" style="23" customWidth="1"/>
    <col min="1283" max="1283" width="10.140625" style="23" customWidth="1"/>
    <col min="1284" max="1284" width="91.85546875" style="23" customWidth="1"/>
    <col min="1285" max="1537" width="8.7109375" style="23"/>
    <col min="1538" max="1538" width="26.7109375" style="23" customWidth="1"/>
    <col min="1539" max="1539" width="10.140625" style="23" customWidth="1"/>
    <col min="1540" max="1540" width="91.85546875" style="23" customWidth="1"/>
    <col min="1541" max="1793" width="8.7109375" style="23"/>
    <col min="1794" max="1794" width="26.7109375" style="23" customWidth="1"/>
    <col min="1795" max="1795" width="10.140625" style="23" customWidth="1"/>
    <col min="1796" max="1796" width="91.85546875" style="23" customWidth="1"/>
    <col min="1797" max="2049" width="8.7109375" style="23"/>
    <col min="2050" max="2050" width="26.7109375" style="23" customWidth="1"/>
    <col min="2051" max="2051" width="10.140625" style="23" customWidth="1"/>
    <col min="2052" max="2052" width="91.85546875" style="23" customWidth="1"/>
    <col min="2053" max="2305" width="8.7109375" style="23"/>
    <col min="2306" max="2306" width="26.7109375" style="23" customWidth="1"/>
    <col min="2307" max="2307" width="10.140625" style="23" customWidth="1"/>
    <col min="2308" max="2308" width="91.85546875" style="23" customWidth="1"/>
    <col min="2309" max="2561" width="8.7109375" style="23"/>
    <col min="2562" max="2562" width="26.7109375" style="23" customWidth="1"/>
    <col min="2563" max="2563" width="10.140625" style="23" customWidth="1"/>
    <col min="2564" max="2564" width="91.85546875" style="23" customWidth="1"/>
    <col min="2565" max="2817" width="8.7109375" style="23"/>
    <col min="2818" max="2818" width="26.7109375" style="23" customWidth="1"/>
    <col min="2819" max="2819" width="10.140625" style="23" customWidth="1"/>
    <col min="2820" max="2820" width="91.85546875" style="23" customWidth="1"/>
    <col min="2821" max="3073" width="8.7109375" style="23"/>
    <col min="3074" max="3074" width="26.7109375" style="23" customWidth="1"/>
    <col min="3075" max="3075" width="10.140625" style="23" customWidth="1"/>
    <col min="3076" max="3076" width="91.85546875" style="23" customWidth="1"/>
    <col min="3077" max="3329" width="8.7109375" style="23"/>
    <col min="3330" max="3330" width="26.7109375" style="23" customWidth="1"/>
    <col min="3331" max="3331" width="10.140625" style="23" customWidth="1"/>
    <col min="3332" max="3332" width="91.85546875" style="23" customWidth="1"/>
    <col min="3333" max="3585" width="8.7109375" style="23"/>
    <col min="3586" max="3586" width="26.7109375" style="23" customWidth="1"/>
    <col min="3587" max="3587" width="10.140625" style="23" customWidth="1"/>
    <col min="3588" max="3588" width="91.85546875" style="23" customWidth="1"/>
    <col min="3589" max="3841" width="8.7109375" style="23"/>
    <col min="3842" max="3842" width="26.7109375" style="23" customWidth="1"/>
    <col min="3843" max="3843" width="10.140625" style="23" customWidth="1"/>
    <col min="3844" max="3844" width="91.85546875" style="23" customWidth="1"/>
    <col min="3845" max="4097" width="8.7109375" style="23"/>
    <col min="4098" max="4098" width="26.7109375" style="23" customWidth="1"/>
    <col min="4099" max="4099" width="10.140625" style="23" customWidth="1"/>
    <col min="4100" max="4100" width="91.85546875" style="23" customWidth="1"/>
    <col min="4101" max="4353" width="8.7109375" style="23"/>
    <col min="4354" max="4354" width="26.7109375" style="23" customWidth="1"/>
    <col min="4355" max="4355" width="10.140625" style="23" customWidth="1"/>
    <col min="4356" max="4356" width="91.85546875" style="23" customWidth="1"/>
    <col min="4357" max="4609" width="8.7109375" style="23"/>
    <col min="4610" max="4610" width="26.7109375" style="23" customWidth="1"/>
    <col min="4611" max="4611" width="10.140625" style="23" customWidth="1"/>
    <col min="4612" max="4612" width="91.85546875" style="23" customWidth="1"/>
    <col min="4613" max="4865" width="8.7109375" style="23"/>
    <col min="4866" max="4866" width="26.7109375" style="23" customWidth="1"/>
    <col min="4867" max="4867" width="10.140625" style="23" customWidth="1"/>
    <col min="4868" max="4868" width="91.85546875" style="23" customWidth="1"/>
    <col min="4869" max="5121" width="8.7109375" style="23"/>
    <col min="5122" max="5122" width="26.7109375" style="23" customWidth="1"/>
    <col min="5123" max="5123" width="10.140625" style="23" customWidth="1"/>
    <col min="5124" max="5124" width="91.85546875" style="23" customWidth="1"/>
    <col min="5125" max="5377" width="8.7109375" style="23"/>
    <col min="5378" max="5378" width="26.7109375" style="23" customWidth="1"/>
    <col min="5379" max="5379" width="10.140625" style="23" customWidth="1"/>
    <col min="5380" max="5380" width="91.85546875" style="23" customWidth="1"/>
    <col min="5381" max="5633" width="8.7109375" style="23"/>
    <col min="5634" max="5634" width="26.7109375" style="23" customWidth="1"/>
    <col min="5635" max="5635" width="10.140625" style="23" customWidth="1"/>
    <col min="5636" max="5636" width="91.85546875" style="23" customWidth="1"/>
    <col min="5637" max="5889" width="8.7109375" style="23"/>
    <col min="5890" max="5890" width="26.7109375" style="23" customWidth="1"/>
    <col min="5891" max="5891" width="10.140625" style="23" customWidth="1"/>
    <col min="5892" max="5892" width="91.85546875" style="23" customWidth="1"/>
    <col min="5893" max="6145" width="8.7109375" style="23"/>
    <col min="6146" max="6146" width="26.7109375" style="23" customWidth="1"/>
    <col min="6147" max="6147" width="10.140625" style="23" customWidth="1"/>
    <col min="6148" max="6148" width="91.85546875" style="23" customWidth="1"/>
    <col min="6149" max="6401" width="8.7109375" style="23"/>
    <col min="6402" max="6402" width="26.7109375" style="23" customWidth="1"/>
    <col min="6403" max="6403" width="10.140625" style="23" customWidth="1"/>
    <col min="6404" max="6404" width="91.85546875" style="23" customWidth="1"/>
    <col min="6405" max="6657" width="8.7109375" style="23"/>
    <col min="6658" max="6658" width="26.7109375" style="23" customWidth="1"/>
    <col min="6659" max="6659" width="10.140625" style="23" customWidth="1"/>
    <col min="6660" max="6660" width="91.85546875" style="23" customWidth="1"/>
    <col min="6661" max="6913" width="8.7109375" style="23"/>
    <col min="6914" max="6914" width="26.7109375" style="23" customWidth="1"/>
    <col min="6915" max="6915" width="10.140625" style="23" customWidth="1"/>
    <col min="6916" max="6916" width="91.85546875" style="23" customWidth="1"/>
    <col min="6917" max="7169" width="8.7109375" style="23"/>
    <col min="7170" max="7170" width="26.7109375" style="23" customWidth="1"/>
    <col min="7171" max="7171" width="10.140625" style="23" customWidth="1"/>
    <col min="7172" max="7172" width="91.85546875" style="23" customWidth="1"/>
    <col min="7173" max="7425" width="8.7109375" style="23"/>
    <col min="7426" max="7426" width="26.7109375" style="23" customWidth="1"/>
    <col min="7427" max="7427" width="10.140625" style="23" customWidth="1"/>
    <col min="7428" max="7428" width="91.85546875" style="23" customWidth="1"/>
    <col min="7429" max="7681" width="8.7109375" style="23"/>
    <col min="7682" max="7682" width="26.7109375" style="23" customWidth="1"/>
    <col min="7683" max="7683" width="10.140625" style="23" customWidth="1"/>
    <col min="7684" max="7684" width="91.85546875" style="23" customWidth="1"/>
    <col min="7685" max="7937" width="8.7109375" style="23"/>
    <col min="7938" max="7938" width="26.7109375" style="23" customWidth="1"/>
    <col min="7939" max="7939" width="10.140625" style="23" customWidth="1"/>
    <col min="7940" max="7940" width="91.85546875" style="23" customWidth="1"/>
    <col min="7941" max="8193" width="8.7109375" style="23"/>
    <col min="8194" max="8194" width="26.7109375" style="23" customWidth="1"/>
    <col min="8195" max="8195" width="10.140625" style="23" customWidth="1"/>
    <col min="8196" max="8196" width="91.85546875" style="23" customWidth="1"/>
    <col min="8197" max="8449" width="8.7109375" style="23"/>
    <col min="8450" max="8450" width="26.7109375" style="23" customWidth="1"/>
    <col min="8451" max="8451" width="10.140625" style="23" customWidth="1"/>
    <col min="8452" max="8452" width="91.85546875" style="23" customWidth="1"/>
    <col min="8453" max="8705" width="8.7109375" style="23"/>
    <col min="8706" max="8706" width="26.7109375" style="23" customWidth="1"/>
    <col min="8707" max="8707" width="10.140625" style="23" customWidth="1"/>
    <col min="8708" max="8708" width="91.85546875" style="23" customWidth="1"/>
    <col min="8709" max="8961" width="8.7109375" style="23"/>
    <col min="8962" max="8962" width="26.7109375" style="23" customWidth="1"/>
    <col min="8963" max="8963" width="10.140625" style="23" customWidth="1"/>
    <col min="8964" max="8964" width="91.85546875" style="23" customWidth="1"/>
    <col min="8965" max="9217" width="8.7109375" style="23"/>
    <col min="9218" max="9218" width="26.7109375" style="23" customWidth="1"/>
    <col min="9219" max="9219" width="10.140625" style="23" customWidth="1"/>
    <col min="9220" max="9220" width="91.85546875" style="23" customWidth="1"/>
    <col min="9221" max="9473" width="8.7109375" style="23"/>
    <col min="9474" max="9474" width="26.7109375" style="23" customWidth="1"/>
    <col min="9475" max="9475" width="10.140625" style="23" customWidth="1"/>
    <col min="9476" max="9476" width="91.85546875" style="23" customWidth="1"/>
    <col min="9477" max="9729" width="8.7109375" style="23"/>
    <col min="9730" max="9730" width="26.7109375" style="23" customWidth="1"/>
    <col min="9731" max="9731" width="10.140625" style="23" customWidth="1"/>
    <col min="9732" max="9732" width="91.85546875" style="23" customWidth="1"/>
    <col min="9733" max="9985" width="8.7109375" style="23"/>
    <col min="9986" max="9986" width="26.7109375" style="23" customWidth="1"/>
    <col min="9987" max="9987" width="10.140625" style="23" customWidth="1"/>
    <col min="9988" max="9988" width="91.85546875" style="23" customWidth="1"/>
    <col min="9989" max="10241" width="8.7109375" style="23"/>
    <col min="10242" max="10242" width="26.7109375" style="23" customWidth="1"/>
    <col min="10243" max="10243" width="10.140625" style="23" customWidth="1"/>
    <col min="10244" max="10244" width="91.85546875" style="23" customWidth="1"/>
    <col min="10245" max="10497" width="8.7109375" style="23"/>
    <col min="10498" max="10498" width="26.7109375" style="23" customWidth="1"/>
    <col min="10499" max="10499" width="10.140625" style="23" customWidth="1"/>
    <col min="10500" max="10500" width="91.85546875" style="23" customWidth="1"/>
    <col min="10501" max="10753" width="8.7109375" style="23"/>
    <col min="10754" max="10754" width="26.7109375" style="23" customWidth="1"/>
    <col min="10755" max="10755" width="10.140625" style="23" customWidth="1"/>
    <col min="10756" max="10756" width="91.85546875" style="23" customWidth="1"/>
    <col min="10757" max="11009" width="8.7109375" style="23"/>
    <col min="11010" max="11010" width="26.7109375" style="23" customWidth="1"/>
    <col min="11011" max="11011" width="10.140625" style="23" customWidth="1"/>
    <col min="11012" max="11012" width="91.85546875" style="23" customWidth="1"/>
    <col min="11013" max="11265" width="8.7109375" style="23"/>
    <col min="11266" max="11266" width="26.7109375" style="23" customWidth="1"/>
    <col min="11267" max="11267" width="10.140625" style="23" customWidth="1"/>
    <col min="11268" max="11268" width="91.85546875" style="23" customWidth="1"/>
    <col min="11269" max="11521" width="8.7109375" style="23"/>
    <col min="11522" max="11522" width="26.7109375" style="23" customWidth="1"/>
    <col min="11523" max="11523" width="10.140625" style="23" customWidth="1"/>
    <col min="11524" max="11524" width="91.85546875" style="23" customWidth="1"/>
    <col min="11525" max="11777" width="8.7109375" style="23"/>
    <col min="11778" max="11778" width="26.7109375" style="23" customWidth="1"/>
    <col min="11779" max="11779" width="10.140625" style="23" customWidth="1"/>
    <col min="11780" max="11780" width="91.85546875" style="23" customWidth="1"/>
    <col min="11781" max="12033" width="8.7109375" style="23"/>
    <col min="12034" max="12034" width="26.7109375" style="23" customWidth="1"/>
    <col min="12035" max="12035" width="10.140625" style="23" customWidth="1"/>
    <col min="12036" max="12036" width="91.85546875" style="23" customWidth="1"/>
    <col min="12037" max="12289" width="8.7109375" style="23"/>
    <col min="12290" max="12290" width="26.7109375" style="23" customWidth="1"/>
    <col min="12291" max="12291" width="10.140625" style="23" customWidth="1"/>
    <col min="12292" max="12292" width="91.85546875" style="23" customWidth="1"/>
    <col min="12293" max="12545" width="8.7109375" style="23"/>
    <col min="12546" max="12546" width="26.7109375" style="23" customWidth="1"/>
    <col min="12547" max="12547" width="10.140625" style="23" customWidth="1"/>
    <col min="12548" max="12548" width="91.85546875" style="23" customWidth="1"/>
    <col min="12549" max="12801" width="8.7109375" style="23"/>
    <col min="12802" max="12802" width="26.7109375" style="23" customWidth="1"/>
    <col min="12803" max="12803" width="10.140625" style="23" customWidth="1"/>
    <col min="12804" max="12804" width="91.85546875" style="23" customWidth="1"/>
    <col min="12805" max="13057" width="8.7109375" style="23"/>
    <col min="13058" max="13058" width="26.7109375" style="23" customWidth="1"/>
    <col min="13059" max="13059" width="10.140625" style="23" customWidth="1"/>
    <col min="13060" max="13060" width="91.85546875" style="23" customWidth="1"/>
    <col min="13061" max="13313" width="8.7109375" style="23"/>
    <col min="13314" max="13314" width="26.7109375" style="23" customWidth="1"/>
    <col min="13315" max="13315" width="10.140625" style="23" customWidth="1"/>
    <col min="13316" max="13316" width="91.85546875" style="23" customWidth="1"/>
    <col min="13317" max="13569" width="8.7109375" style="23"/>
    <col min="13570" max="13570" width="26.7109375" style="23" customWidth="1"/>
    <col min="13571" max="13571" width="10.140625" style="23" customWidth="1"/>
    <col min="13572" max="13572" width="91.85546875" style="23" customWidth="1"/>
    <col min="13573" max="13825" width="8.7109375" style="23"/>
    <col min="13826" max="13826" width="26.7109375" style="23" customWidth="1"/>
    <col min="13827" max="13827" width="10.140625" style="23" customWidth="1"/>
    <col min="13828" max="13828" width="91.85546875" style="23" customWidth="1"/>
    <col min="13829" max="14081" width="8.7109375" style="23"/>
    <col min="14082" max="14082" width="26.7109375" style="23" customWidth="1"/>
    <col min="14083" max="14083" width="10.140625" style="23" customWidth="1"/>
    <col min="14084" max="14084" width="91.85546875" style="23" customWidth="1"/>
    <col min="14085" max="14337" width="8.7109375" style="23"/>
    <col min="14338" max="14338" width="26.7109375" style="23" customWidth="1"/>
    <col min="14339" max="14339" width="10.140625" style="23" customWidth="1"/>
    <col min="14340" max="14340" width="91.85546875" style="23" customWidth="1"/>
    <col min="14341" max="14593" width="8.7109375" style="23"/>
    <col min="14594" max="14594" width="26.7109375" style="23" customWidth="1"/>
    <col min="14595" max="14595" width="10.140625" style="23" customWidth="1"/>
    <col min="14596" max="14596" width="91.85546875" style="23" customWidth="1"/>
    <col min="14597" max="14849" width="8.7109375" style="23"/>
    <col min="14850" max="14850" width="26.7109375" style="23" customWidth="1"/>
    <col min="14851" max="14851" width="10.140625" style="23" customWidth="1"/>
    <col min="14852" max="14852" width="91.85546875" style="23" customWidth="1"/>
    <col min="14853" max="15105" width="8.7109375" style="23"/>
    <col min="15106" max="15106" width="26.7109375" style="23" customWidth="1"/>
    <col min="15107" max="15107" width="10.140625" style="23" customWidth="1"/>
    <col min="15108" max="15108" width="91.85546875" style="23" customWidth="1"/>
    <col min="15109" max="15361" width="8.7109375" style="23"/>
    <col min="15362" max="15362" width="26.7109375" style="23" customWidth="1"/>
    <col min="15363" max="15363" width="10.140625" style="23" customWidth="1"/>
    <col min="15364" max="15364" width="91.85546875" style="23" customWidth="1"/>
    <col min="15365" max="15617" width="8.7109375" style="23"/>
    <col min="15618" max="15618" width="26.7109375" style="23" customWidth="1"/>
    <col min="15619" max="15619" width="10.140625" style="23" customWidth="1"/>
    <col min="15620" max="15620" width="91.85546875" style="23" customWidth="1"/>
    <col min="15621" max="15873" width="8.7109375" style="23"/>
    <col min="15874" max="15874" width="26.7109375" style="23" customWidth="1"/>
    <col min="15875" max="15875" width="10.140625" style="23" customWidth="1"/>
    <col min="15876" max="15876" width="91.85546875" style="23" customWidth="1"/>
    <col min="15877" max="16129" width="8.7109375" style="23"/>
    <col min="16130" max="16130" width="26.7109375" style="23" customWidth="1"/>
    <col min="16131" max="16131" width="10.140625" style="23" customWidth="1"/>
    <col min="16132" max="16132" width="91.85546875" style="23" customWidth="1"/>
    <col min="16133" max="16384" width="8.7109375" style="23"/>
  </cols>
  <sheetData>
    <row r="1" spans="1:9" s="24" customFormat="1" ht="63" customHeight="1" x14ac:dyDescent="0.2">
      <c r="A1" s="68" t="s">
        <v>15</v>
      </c>
      <c r="B1" s="68" t="s">
        <v>17</v>
      </c>
      <c r="C1" s="68" t="s">
        <v>14</v>
      </c>
      <c r="D1" s="68" t="s">
        <v>16</v>
      </c>
      <c r="E1" s="68" t="s">
        <v>391</v>
      </c>
      <c r="F1" s="68" t="s">
        <v>392</v>
      </c>
      <c r="G1" s="68" t="s">
        <v>393</v>
      </c>
      <c r="H1" s="68" t="s">
        <v>392</v>
      </c>
      <c r="I1" s="68" t="s">
        <v>393</v>
      </c>
    </row>
    <row r="2" spans="1:9" s="24" customFormat="1" ht="63" customHeight="1" x14ac:dyDescent="0.2">
      <c r="A2" s="90" t="s">
        <v>508</v>
      </c>
      <c r="B2" s="90"/>
      <c r="C2" s="90"/>
      <c r="D2" s="90"/>
      <c r="E2" s="90" t="s">
        <v>509</v>
      </c>
      <c r="F2" s="90" t="s">
        <v>508</v>
      </c>
      <c r="G2" s="68"/>
      <c r="H2" s="68"/>
      <c r="I2" s="68"/>
    </row>
    <row r="3" spans="1:9" ht="16.5" customHeight="1" x14ac:dyDescent="0.2">
      <c r="A3" s="69" t="s">
        <v>411</v>
      </c>
      <c r="B3" s="69"/>
      <c r="C3" s="69"/>
      <c r="D3" s="69"/>
      <c r="E3" s="69" t="s">
        <v>394</v>
      </c>
      <c r="F3" s="69" t="s">
        <v>411</v>
      </c>
      <c r="G3" s="62"/>
    </row>
    <row r="4" spans="1:9" ht="13.5" customHeight="1" x14ac:dyDescent="0.2">
      <c r="A4" s="69" t="s">
        <v>71</v>
      </c>
      <c r="B4" s="63"/>
      <c r="C4" s="61"/>
      <c r="D4" s="61"/>
      <c r="E4" s="23" t="s">
        <v>402</v>
      </c>
      <c r="F4" s="69" t="s">
        <v>71</v>
      </c>
    </row>
    <row r="5" spans="1:9" ht="36" customHeight="1" x14ac:dyDescent="0.2">
      <c r="A5" s="23" t="s">
        <v>524</v>
      </c>
      <c r="B5" s="63"/>
      <c r="D5" s="63"/>
      <c r="E5" s="23" t="s">
        <v>530</v>
      </c>
      <c r="F5" s="24" t="s">
        <v>524</v>
      </c>
    </row>
    <row r="6" spans="1:9" ht="15.6" customHeight="1" x14ac:dyDescent="0.2">
      <c r="A6" s="61"/>
      <c r="B6" s="63"/>
      <c r="C6" s="61"/>
      <c r="D6" s="61"/>
    </row>
    <row r="7" spans="1:9" ht="36.950000000000003" customHeight="1" x14ac:dyDescent="0.2">
      <c r="A7" s="61"/>
      <c r="B7" s="63"/>
      <c r="C7" s="61"/>
      <c r="D7" s="61"/>
      <c r="F7" s="24"/>
      <c r="G7" s="25"/>
    </row>
    <row r="8" spans="1:9" ht="13.5" customHeight="1" x14ac:dyDescent="0.2">
      <c r="C8" s="24"/>
    </row>
  </sheetData>
  <pageMargins left="0.75" right="0.75" top="0.54" bottom="0.5" header="0.5" footer="0.5"/>
  <pageSetup paperSize="8" scale="95"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2"/>
  <sheetViews>
    <sheetView workbookViewId="0"/>
  </sheetViews>
  <sheetFormatPr defaultRowHeight="12.75" x14ac:dyDescent="0.2"/>
  <cols>
    <col min="1" max="1" width="18.140625" customWidth="1"/>
    <col min="2" max="2" width="15.28515625" customWidth="1"/>
    <col min="3" max="3" width="17.140625" customWidth="1"/>
    <col min="4" max="4" width="18.140625" customWidth="1"/>
    <col min="5" max="5" width="15.42578125" customWidth="1"/>
    <col min="6" max="6" width="18.7109375" customWidth="1"/>
    <col min="7" max="7" width="18.140625" customWidth="1"/>
  </cols>
  <sheetData>
    <row r="1" spans="1:9" x14ac:dyDescent="0.2">
      <c r="A1" s="40" t="s">
        <v>429</v>
      </c>
      <c r="C1" s="40"/>
      <c r="D1" s="40"/>
      <c r="E1" s="26"/>
      <c r="F1" s="26"/>
      <c r="G1" s="26"/>
      <c r="H1" s="26"/>
      <c r="I1" s="26"/>
    </row>
    <row r="2" spans="1:9" x14ac:dyDescent="0.2">
      <c r="A2" s="40"/>
      <c r="B2" s="40"/>
      <c r="C2" s="40"/>
      <c r="D2" s="40"/>
      <c r="E2" s="26"/>
      <c r="F2" s="26"/>
      <c r="G2" s="26"/>
      <c r="H2" s="26"/>
      <c r="I2" s="26"/>
    </row>
    <row r="3" spans="1:9" x14ac:dyDescent="0.2">
      <c r="A3" s="64" t="s">
        <v>365</v>
      </c>
      <c r="B3" s="64" t="s">
        <v>488</v>
      </c>
      <c r="C3" s="64" t="s">
        <v>361</v>
      </c>
      <c r="D3" s="64" t="s">
        <v>506</v>
      </c>
      <c r="E3" s="64" t="s">
        <v>66</v>
      </c>
      <c r="F3" s="64" t="s">
        <v>69</v>
      </c>
      <c r="G3" s="64" t="s">
        <v>70</v>
      </c>
      <c r="H3" s="26"/>
      <c r="I3" s="26"/>
    </row>
    <row r="4" spans="1:9" x14ac:dyDescent="0.2">
      <c r="A4" s="73" t="str">
        <f>Data!I191</f>
        <v>Moray</v>
      </c>
      <c r="B4" s="74">
        <f>Data!I193</f>
        <v>202122</v>
      </c>
      <c r="C4" s="73" t="str">
        <f>Data!I192</f>
        <v>Annual</v>
      </c>
      <c r="D4" s="82">
        <v>44440</v>
      </c>
      <c r="E4" s="83">
        <f>Data!J101</f>
        <v>11709</v>
      </c>
      <c r="F4" s="83">
        <f>Data!J104</f>
        <v>12609</v>
      </c>
      <c r="G4" s="83">
        <f>Data!J109</f>
        <v>13734</v>
      </c>
      <c r="H4" s="72" t="s">
        <v>490</v>
      </c>
      <c r="I4" s="72" t="s">
        <v>491</v>
      </c>
    </row>
    <row r="5" spans="1:9" x14ac:dyDescent="0.2">
      <c r="A5" s="73" t="str">
        <f>Data!I191</f>
        <v>Moray</v>
      </c>
      <c r="B5" s="74">
        <f>Data!I193</f>
        <v>202122</v>
      </c>
      <c r="C5" s="73" t="str">
        <f>Data!I192</f>
        <v>Annual</v>
      </c>
      <c r="D5" s="82">
        <v>44348</v>
      </c>
      <c r="E5" s="83">
        <f>Data!J101</f>
        <v>11709</v>
      </c>
      <c r="F5" s="83">
        <f>Data!J104</f>
        <v>12609</v>
      </c>
      <c r="G5" s="83">
        <f>Data!J109</f>
        <v>13734</v>
      </c>
      <c r="H5" s="72" t="s">
        <v>491</v>
      </c>
      <c r="I5" s="72"/>
    </row>
    <row r="6" spans="1:9" x14ac:dyDescent="0.2">
      <c r="A6" s="73" t="str">
        <f>Data!I191</f>
        <v>Moray</v>
      </c>
      <c r="B6" s="74">
        <f>Data!I193</f>
        <v>202122</v>
      </c>
      <c r="C6" s="73" t="s">
        <v>433</v>
      </c>
      <c r="D6" s="82">
        <v>44286</v>
      </c>
      <c r="E6" s="83">
        <f>Data!J101</f>
        <v>11709</v>
      </c>
      <c r="F6" s="83">
        <f>Data!J104</f>
        <v>12609</v>
      </c>
      <c r="G6" s="83">
        <f>Data!J109</f>
        <v>13734</v>
      </c>
      <c r="H6" s="72" t="s">
        <v>491</v>
      </c>
      <c r="I6" s="72"/>
    </row>
    <row r="7" spans="1:9" x14ac:dyDescent="0.2">
      <c r="A7" s="73" t="str">
        <f>Data!I191</f>
        <v>Moray</v>
      </c>
      <c r="B7" s="74" t="s">
        <v>452</v>
      </c>
      <c r="C7" s="73" t="s">
        <v>433</v>
      </c>
      <c r="D7" s="82">
        <v>43921</v>
      </c>
      <c r="E7" s="83">
        <f>Data!J101</f>
        <v>11709</v>
      </c>
      <c r="F7" s="83">
        <f>Data!J104</f>
        <v>12609</v>
      </c>
      <c r="G7" s="83">
        <f>Data!J109</f>
        <v>13734</v>
      </c>
      <c r="H7" s="72" t="s">
        <v>491</v>
      </c>
      <c r="I7" s="72"/>
    </row>
    <row r="8" spans="1:9" x14ac:dyDescent="0.2">
      <c r="A8" s="26"/>
      <c r="B8" s="26"/>
      <c r="C8" s="26"/>
      <c r="D8" s="26"/>
      <c r="E8" s="26"/>
      <c r="F8" s="26"/>
      <c r="G8" s="26"/>
      <c r="H8" s="26"/>
      <c r="I8" s="26"/>
    </row>
    <row r="9" spans="1:9" x14ac:dyDescent="0.2">
      <c r="B9" s="26"/>
      <c r="C9" s="26"/>
      <c r="D9" s="84" t="s">
        <v>489</v>
      </c>
      <c r="E9" s="75">
        <f>E7</f>
        <v>11709</v>
      </c>
      <c r="F9" s="75">
        <f t="shared" ref="F9:G9" si="0">F7</f>
        <v>12609</v>
      </c>
      <c r="G9" s="75">
        <f t="shared" si="0"/>
        <v>13734</v>
      </c>
      <c r="H9" s="26"/>
      <c r="I9" s="26"/>
    </row>
    <row r="10" spans="1:9" x14ac:dyDescent="0.2">
      <c r="A10" s="26"/>
      <c r="B10" s="26"/>
      <c r="C10" s="26"/>
      <c r="D10" s="26"/>
      <c r="E10" s="26"/>
      <c r="F10" s="26"/>
      <c r="G10" s="26"/>
      <c r="H10" s="26"/>
      <c r="I10" s="26"/>
    </row>
    <row r="11" spans="1:9" x14ac:dyDescent="0.2">
      <c r="A11" s="40" t="s">
        <v>365</v>
      </c>
      <c r="B11" s="26" t="s">
        <v>432</v>
      </c>
      <c r="C11" s="40" t="s">
        <v>475</v>
      </c>
      <c r="D11" s="40"/>
      <c r="E11" s="26"/>
      <c r="F11" s="26"/>
      <c r="G11" s="26"/>
      <c r="H11" s="26"/>
      <c r="I11" s="26"/>
    </row>
    <row r="12" spans="1:9" x14ac:dyDescent="0.2">
      <c r="A12" s="40"/>
      <c r="E12" s="101"/>
      <c r="F12" s="101"/>
    </row>
  </sheetData>
  <sortState xmlns:xlrd2="http://schemas.microsoft.com/office/spreadsheetml/2017/richdata2" ref="A4:H7">
    <sortCondition descending="1" ref="C4:C7"/>
    <sortCondition descending="1" ref="D4:D7"/>
  </sortState>
  <mergeCells count="1">
    <mergeCell ref="E12:F12"/>
  </mergeCells>
  <dataValidations count="1">
    <dataValidation type="list" allowBlank="1" showInputMessage="1" showErrorMessage="1" sqref="D11 B11" xr:uid="{00000000-0002-0000-0200-000000000000}">
      <formula1>LA</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E201"/>
  <sheetViews>
    <sheetView showGridLines="0" zoomScaleNormal="100" workbookViewId="0">
      <pane xSplit="2" ySplit="8" topLeftCell="C192" activePane="bottomRight" state="frozen"/>
      <selection activeCell="B15" sqref="B15"/>
      <selection pane="topRight" activeCell="B15" sqref="B15"/>
      <selection pane="bottomLeft" activeCell="B15" sqref="B15"/>
      <selection pane="bottomRight" activeCell="L199" sqref="L199"/>
    </sheetView>
  </sheetViews>
  <sheetFormatPr defaultColWidth="9.140625" defaultRowHeight="12.75" x14ac:dyDescent="0.2"/>
  <cols>
    <col min="1" max="1" width="1.5703125" style="14" customWidth="1"/>
    <col min="2" max="2" width="46.5703125" style="7" customWidth="1"/>
    <col min="3" max="3" width="15.140625" style="8" customWidth="1"/>
    <col min="4" max="4" width="52.42578125" style="15" customWidth="1"/>
    <col min="5" max="5" width="25.140625" style="7" customWidth="1"/>
    <col min="6" max="7" width="14" style="7" customWidth="1"/>
    <col min="8" max="8" width="45.140625" style="8" customWidth="1"/>
    <col min="9" max="10" width="25.7109375" style="8" customWidth="1"/>
    <col min="11" max="11" width="80.85546875" style="8" customWidth="1"/>
    <col min="12" max="12" width="13.42578125" style="7" customWidth="1"/>
    <col min="13" max="13" width="19.42578125" style="8" customWidth="1"/>
    <col min="14" max="14" width="23.7109375" style="7" customWidth="1"/>
    <col min="15" max="15" width="52.42578125" style="8" customWidth="1"/>
    <col min="16" max="16" width="22" style="14" customWidth="1"/>
    <col min="17" max="17" width="37.5703125" style="8" customWidth="1"/>
    <col min="18" max="18" width="19.42578125" style="8" customWidth="1"/>
    <col min="19" max="19" width="32.42578125" style="14" customWidth="1"/>
    <col min="20" max="20" width="19.42578125" style="8" customWidth="1"/>
    <col min="21" max="21" width="32.42578125" style="14" customWidth="1"/>
    <col min="22" max="22" width="14.140625" style="14" customWidth="1"/>
    <col min="23" max="23" width="59.42578125" style="14" customWidth="1"/>
    <col min="24" max="24" width="48.140625" style="14" customWidth="1"/>
    <col min="25" max="27" width="9.140625" style="14" hidden="1" customWidth="1"/>
    <col min="28" max="28" width="48.140625" style="14" customWidth="1"/>
    <col min="29" max="29" width="0" style="14" hidden="1" customWidth="1"/>
    <col min="30" max="30" width="16" style="14" hidden="1" customWidth="1"/>
    <col min="32" max="16384" width="9.140625" style="14"/>
  </cols>
  <sheetData>
    <row r="1" spans="1:30" x14ac:dyDescent="0.2">
      <c r="D1" s="21"/>
    </row>
    <row r="2" spans="1:30" x14ac:dyDescent="0.2">
      <c r="B2" s="17" t="s">
        <v>12</v>
      </c>
      <c r="D2" s="21"/>
    </row>
    <row r="3" spans="1:30" ht="26.25" customHeight="1" x14ac:dyDescent="0.2">
      <c r="B3" s="35" t="s">
        <v>25</v>
      </c>
      <c r="C3" s="16"/>
      <c r="D3" s="21"/>
    </row>
    <row r="4" spans="1:30" ht="26.25" customHeight="1" x14ac:dyDescent="0.2">
      <c r="B4" s="35" t="s">
        <v>24</v>
      </c>
      <c r="C4" s="29"/>
      <c r="D4" s="21"/>
    </row>
    <row r="5" spans="1:30" ht="26.25" customHeight="1" x14ac:dyDescent="0.2">
      <c r="B5" s="35" t="s">
        <v>13</v>
      </c>
      <c r="C5" s="30"/>
      <c r="D5" s="21"/>
    </row>
    <row r="6" spans="1:30" x14ac:dyDescent="0.2">
      <c r="D6" s="22"/>
    </row>
    <row r="7" spans="1:30" x14ac:dyDescent="0.2">
      <c r="D7" s="22"/>
    </row>
    <row r="8" spans="1:30" s="1" customFormat="1" ht="38.25" x14ac:dyDescent="0.2">
      <c r="B8" s="10" t="s">
        <v>1</v>
      </c>
      <c r="C8" s="3" t="s">
        <v>7</v>
      </c>
      <c r="D8" s="4" t="s">
        <v>21</v>
      </c>
      <c r="E8" s="10" t="s">
        <v>2</v>
      </c>
      <c r="F8" s="10" t="s">
        <v>27</v>
      </c>
      <c r="G8" s="10" t="s">
        <v>28</v>
      </c>
      <c r="H8" s="10" t="s">
        <v>23</v>
      </c>
      <c r="I8" s="10" t="s">
        <v>29</v>
      </c>
      <c r="J8" s="10" t="s">
        <v>30</v>
      </c>
      <c r="K8" s="10" t="s">
        <v>31</v>
      </c>
      <c r="L8" s="10" t="s">
        <v>10</v>
      </c>
      <c r="M8" s="10" t="s">
        <v>42</v>
      </c>
      <c r="N8" s="10" t="s">
        <v>117</v>
      </c>
      <c r="O8" s="10" t="s">
        <v>118</v>
      </c>
      <c r="P8" s="10" t="s">
        <v>32</v>
      </c>
      <c r="Q8" s="10" t="s">
        <v>43</v>
      </c>
      <c r="R8" s="10" t="s">
        <v>33</v>
      </c>
      <c r="S8" s="10" t="s">
        <v>44</v>
      </c>
      <c r="T8" s="10" t="s">
        <v>119</v>
      </c>
      <c r="U8" s="10" t="s">
        <v>120</v>
      </c>
      <c r="V8" s="10" t="s">
        <v>34</v>
      </c>
      <c r="W8" s="10" t="s">
        <v>35</v>
      </c>
      <c r="X8" s="10" t="s">
        <v>11</v>
      </c>
      <c r="Y8" s="10" t="s">
        <v>36</v>
      </c>
      <c r="Z8" s="10" t="s">
        <v>37</v>
      </c>
      <c r="AA8" s="10" t="s">
        <v>38</v>
      </c>
      <c r="AB8" s="10" t="s">
        <v>39</v>
      </c>
      <c r="AC8" s="10" t="s">
        <v>40</v>
      </c>
      <c r="AD8" s="10" t="s">
        <v>41</v>
      </c>
    </row>
    <row r="9" spans="1:30" ht="51.75" customHeight="1" x14ac:dyDescent="0.2">
      <c r="A9" s="28">
        <v>710</v>
      </c>
      <c r="B9" s="13"/>
      <c r="C9" s="27"/>
      <c r="D9" s="12" t="s">
        <v>56</v>
      </c>
      <c r="E9" s="13"/>
      <c r="F9" s="13"/>
      <c r="G9" s="13"/>
      <c r="H9" s="12"/>
      <c r="I9" s="13"/>
      <c r="J9" s="13"/>
      <c r="K9" s="13"/>
      <c r="L9" s="13"/>
      <c r="M9" s="27"/>
      <c r="N9" s="27"/>
      <c r="O9" s="27"/>
      <c r="P9" s="27"/>
      <c r="Q9" s="27"/>
      <c r="R9" s="27"/>
      <c r="S9" s="27"/>
      <c r="T9" s="27"/>
      <c r="U9" s="27"/>
      <c r="V9" s="27"/>
      <c r="W9" s="27"/>
      <c r="X9" s="16"/>
      <c r="Y9" s="16"/>
      <c r="Z9" s="16"/>
      <c r="AA9" s="16"/>
      <c r="AB9" s="16"/>
      <c r="AC9" s="16"/>
      <c r="AD9" s="16"/>
    </row>
    <row r="10" spans="1:30" ht="51.75" customHeight="1" x14ac:dyDescent="0.2">
      <c r="A10" s="28">
        <v>743</v>
      </c>
      <c r="B10" s="13"/>
      <c r="C10" s="27"/>
      <c r="D10" s="12" t="s">
        <v>45</v>
      </c>
      <c r="E10" s="13"/>
      <c r="F10" s="13"/>
      <c r="G10" s="13"/>
      <c r="H10" s="12"/>
      <c r="I10" s="13"/>
      <c r="J10" s="13"/>
      <c r="K10" s="13"/>
      <c r="L10" s="13"/>
      <c r="M10" s="27"/>
      <c r="N10" s="27"/>
      <c r="O10" s="27"/>
      <c r="P10" s="27"/>
      <c r="Q10" s="27"/>
      <c r="R10" s="27"/>
      <c r="S10" s="27"/>
      <c r="T10" s="27"/>
      <c r="U10" s="27"/>
      <c r="V10" s="27"/>
      <c r="W10" s="27"/>
      <c r="X10" s="16"/>
      <c r="Y10" s="16"/>
      <c r="Z10" s="16"/>
      <c r="AA10" s="16"/>
      <c r="AB10" s="16"/>
      <c r="AC10" s="16"/>
      <c r="AD10" s="16"/>
    </row>
    <row r="11" spans="1:30" ht="51.75" customHeight="1" x14ac:dyDescent="0.2">
      <c r="A11" s="28">
        <v>714</v>
      </c>
      <c r="B11" s="34" t="s">
        <v>154</v>
      </c>
      <c r="C11" s="33"/>
      <c r="D11" s="9" t="s">
        <v>46</v>
      </c>
      <c r="E11" s="6" t="s">
        <v>113</v>
      </c>
      <c r="F11" s="6"/>
      <c r="G11" s="6"/>
      <c r="H11" s="11"/>
      <c r="I11" s="37">
        <v>101</v>
      </c>
      <c r="J11" s="37"/>
      <c r="K11" s="36"/>
      <c r="L11" s="6" t="s">
        <v>0</v>
      </c>
      <c r="M11" s="34" t="s">
        <v>114</v>
      </c>
      <c r="N11" s="38"/>
      <c r="O11" s="34"/>
      <c r="P11" s="36"/>
      <c r="Q11" s="11"/>
      <c r="R11" s="36"/>
      <c r="S11" s="11"/>
      <c r="T11" s="36"/>
      <c r="U11" s="11"/>
      <c r="V11" s="36"/>
      <c r="W11" s="36"/>
      <c r="X11" s="5"/>
      <c r="Y11" s="5"/>
      <c r="Z11" s="5"/>
      <c r="AA11" s="5"/>
      <c r="AB11" s="5"/>
      <c r="AC11" s="5"/>
      <c r="AD11" s="5"/>
    </row>
    <row r="12" spans="1:30" ht="51.75" customHeight="1" x14ac:dyDescent="0.2">
      <c r="A12" s="28">
        <v>715</v>
      </c>
      <c r="B12" s="34" t="s">
        <v>157</v>
      </c>
      <c r="C12" s="33"/>
      <c r="D12" s="9" t="s">
        <v>47</v>
      </c>
      <c r="E12" s="6" t="s">
        <v>113</v>
      </c>
      <c r="F12" s="6"/>
      <c r="G12" s="6"/>
      <c r="H12" s="11"/>
      <c r="I12" s="37">
        <v>11</v>
      </c>
      <c r="J12" s="37"/>
      <c r="K12" s="36"/>
      <c r="L12" s="6" t="s">
        <v>0</v>
      </c>
      <c r="M12" s="34" t="s">
        <v>114</v>
      </c>
      <c r="N12" s="38"/>
      <c r="O12" s="34"/>
      <c r="P12" s="36"/>
      <c r="Q12" s="11"/>
      <c r="R12" s="36"/>
      <c r="S12" s="11"/>
      <c r="T12" s="36"/>
      <c r="U12" s="11"/>
      <c r="V12" s="36"/>
      <c r="W12" s="36"/>
      <c r="X12" s="5"/>
      <c r="Y12" s="5"/>
      <c r="Z12" s="5"/>
      <c r="AA12" s="5"/>
      <c r="AB12" s="5"/>
      <c r="AC12" s="5"/>
      <c r="AD12" s="5"/>
    </row>
    <row r="13" spans="1:30" ht="51.75" customHeight="1" x14ac:dyDescent="0.2">
      <c r="A13" s="28">
        <v>768</v>
      </c>
      <c r="B13" s="44" t="s">
        <v>153</v>
      </c>
      <c r="C13" s="32"/>
      <c r="D13" s="19" t="s">
        <v>48</v>
      </c>
      <c r="E13" s="18" t="s">
        <v>113</v>
      </c>
      <c r="F13" s="18"/>
      <c r="G13" s="18"/>
      <c r="H13" s="20" t="s">
        <v>286</v>
      </c>
      <c r="I13" s="37"/>
      <c r="J13" s="37">
        <f>SUM(I11:I12)</f>
        <v>112</v>
      </c>
      <c r="K13" s="36" t="s">
        <v>337</v>
      </c>
      <c r="L13" s="18"/>
      <c r="M13" s="20"/>
      <c r="N13" s="38"/>
      <c r="O13" s="20"/>
      <c r="P13" s="36"/>
      <c r="Q13" s="20"/>
      <c r="R13" s="36"/>
      <c r="S13" s="20"/>
      <c r="T13" s="36"/>
      <c r="U13" s="20"/>
      <c r="V13" s="36"/>
      <c r="W13" s="36"/>
      <c r="X13" s="19"/>
      <c r="Y13" s="19"/>
      <c r="Z13" s="19"/>
      <c r="AA13" s="19"/>
      <c r="AB13" s="19"/>
      <c r="AC13" s="19"/>
      <c r="AD13" s="19"/>
    </row>
    <row r="14" spans="1:30" ht="51.75" customHeight="1" x14ac:dyDescent="0.2">
      <c r="A14" s="28">
        <v>716</v>
      </c>
      <c r="B14" s="34" t="s">
        <v>152</v>
      </c>
      <c r="C14" s="33"/>
      <c r="D14" s="9" t="s">
        <v>49</v>
      </c>
      <c r="E14" s="6" t="s">
        <v>113</v>
      </c>
      <c r="F14" s="6"/>
      <c r="G14" s="6"/>
      <c r="H14" s="11"/>
      <c r="I14" s="37">
        <v>201</v>
      </c>
      <c r="J14" s="37"/>
      <c r="K14" s="36"/>
      <c r="L14" s="6" t="s">
        <v>0</v>
      </c>
      <c r="M14" s="34" t="s">
        <v>114</v>
      </c>
      <c r="N14" s="38"/>
      <c r="O14" s="34"/>
      <c r="P14" s="36"/>
      <c r="Q14" s="11"/>
      <c r="R14" s="36"/>
      <c r="S14" s="11"/>
      <c r="T14" s="36"/>
      <c r="U14" s="11"/>
      <c r="V14" s="36"/>
      <c r="W14" s="36"/>
      <c r="X14" s="5"/>
      <c r="Y14" s="5"/>
      <c r="Z14" s="5"/>
      <c r="AA14" s="5"/>
      <c r="AB14" s="5"/>
      <c r="AC14" s="5"/>
      <c r="AD14" s="5"/>
    </row>
    <row r="15" spans="1:30" ht="51.75" customHeight="1" x14ac:dyDescent="0.2">
      <c r="A15" s="28">
        <v>720</v>
      </c>
      <c r="B15" s="34" t="s">
        <v>156</v>
      </c>
      <c r="C15" s="31"/>
      <c r="D15" s="29" t="s">
        <v>50</v>
      </c>
      <c r="E15" s="6" t="s">
        <v>113</v>
      </c>
      <c r="F15" s="6"/>
      <c r="G15" s="6"/>
      <c r="H15" s="11"/>
      <c r="I15" s="37">
        <v>12</v>
      </c>
      <c r="J15" s="37"/>
      <c r="K15" s="36"/>
      <c r="L15" s="6" t="s">
        <v>0</v>
      </c>
      <c r="M15" s="34" t="s">
        <v>114</v>
      </c>
      <c r="N15" s="38"/>
      <c r="O15" s="34"/>
      <c r="P15" s="36"/>
      <c r="Q15" s="11"/>
      <c r="R15" s="36"/>
      <c r="S15" s="11"/>
      <c r="T15" s="36"/>
      <c r="U15" s="11"/>
      <c r="V15" s="36"/>
      <c r="W15" s="36"/>
      <c r="X15" s="5"/>
      <c r="Y15" s="5"/>
      <c r="Z15" s="5"/>
      <c r="AA15" s="5"/>
      <c r="AB15" s="5"/>
      <c r="AC15" s="5"/>
      <c r="AD15" s="5"/>
    </row>
    <row r="16" spans="1:30" ht="51.75" customHeight="1" x14ac:dyDescent="0.2">
      <c r="A16" s="28">
        <v>768</v>
      </c>
      <c r="B16" s="44" t="s">
        <v>151</v>
      </c>
      <c r="C16" s="32"/>
      <c r="D16" s="19" t="s">
        <v>51</v>
      </c>
      <c r="E16" s="18" t="s">
        <v>113</v>
      </c>
      <c r="F16" s="18"/>
      <c r="G16" s="18"/>
      <c r="H16" s="20" t="s">
        <v>288</v>
      </c>
      <c r="I16" s="37"/>
      <c r="J16" s="37">
        <f>SUM(I14:I15)</f>
        <v>213</v>
      </c>
      <c r="K16" s="36" t="s">
        <v>338</v>
      </c>
      <c r="L16" s="18"/>
      <c r="M16" s="20"/>
      <c r="N16" s="38"/>
      <c r="O16" s="20"/>
      <c r="P16" s="36"/>
      <c r="Q16" s="20"/>
      <c r="R16" s="36"/>
      <c r="S16" s="20"/>
      <c r="T16" s="36"/>
      <c r="U16" s="20"/>
      <c r="V16" s="36"/>
      <c r="W16" s="36"/>
      <c r="X16" s="19"/>
      <c r="Y16" s="19"/>
      <c r="Z16" s="19"/>
      <c r="AA16" s="19"/>
      <c r="AB16" s="19"/>
      <c r="AC16" s="19"/>
      <c r="AD16" s="19"/>
    </row>
    <row r="17" spans="1:30" ht="51.75" customHeight="1" x14ac:dyDescent="0.2">
      <c r="A17" s="28">
        <v>721</v>
      </c>
      <c r="B17" s="34" t="s">
        <v>150</v>
      </c>
      <c r="C17" s="31"/>
      <c r="D17" s="29" t="s">
        <v>492</v>
      </c>
      <c r="E17" s="6" t="s">
        <v>113</v>
      </c>
      <c r="F17" s="6"/>
      <c r="G17" s="6"/>
      <c r="H17" s="11"/>
      <c r="I17" s="37">
        <v>301</v>
      </c>
      <c r="J17" s="37"/>
      <c r="K17" s="36"/>
      <c r="L17" s="6" t="s">
        <v>0</v>
      </c>
      <c r="M17" s="34" t="s">
        <v>114</v>
      </c>
      <c r="N17" s="38"/>
      <c r="O17" s="34"/>
      <c r="P17" s="36"/>
      <c r="Q17" s="11"/>
      <c r="R17" s="36"/>
      <c r="S17" s="11"/>
      <c r="T17" s="36"/>
      <c r="U17" s="11"/>
      <c r="V17" s="36"/>
      <c r="W17" s="36"/>
      <c r="X17" s="5"/>
      <c r="Y17" s="5"/>
      <c r="Z17" s="5"/>
      <c r="AA17" s="5"/>
      <c r="AB17" s="5"/>
      <c r="AC17" s="5"/>
      <c r="AD17" s="5"/>
    </row>
    <row r="18" spans="1:30" ht="51.75" customHeight="1" x14ac:dyDescent="0.2">
      <c r="A18" s="28">
        <v>722</v>
      </c>
      <c r="B18" s="34" t="s">
        <v>155</v>
      </c>
      <c r="C18" s="31"/>
      <c r="D18" s="29" t="s">
        <v>493</v>
      </c>
      <c r="E18" s="6" t="s">
        <v>113</v>
      </c>
      <c r="F18" s="6"/>
      <c r="G18" s="6"/>
      <c r="H18" s="11"/>
      <c r="I18" s="37">
        <v>13</v>
      </c>
      <c r="J18" s="37"/>
      <c r="K18" s="36"/>
      <c r="L18" s="6" t="s">
        <v>0</v>
      </c>
      <c r="M18" s="34" t="s">
        <v>114</v>
      </c>
      <c r="N18" s="38"/>
      <c r="O18" s="34"/>
      <c r="P18" s="36"/>
      <c r="Q18" s="11"/>
      <c r="R18" s="36"/>
      <c r="S18" s="11"/>
      <c r="T18" s="36"/>
      <c r="U18" s="11"/>
      <c r="V18" s="36"/>
      <c r="W18" s="36"/>
      <c r="X18" s="5"/>
      <c r="Y18" s="5"/>
      <c r="Z18" s="5"/>
      <c r="AA18" s="5"/>
      <c r="AB18" s="5"/>
      <c r="AC18" s="5"/>
      <c r="AD18" s="5"/>
    </row>
    <row r="19" spans="1:30" ht="51.75" customHeight="1" x14ac:dyDescent="0.2">
      <c r="A19" s="28">
        <v>768</v>
      </c>
      <c r="B19" s="44" t="s">
        <v>149</v>
      </c>
      <c r="C19" s="32"/>
      <c r="D19" s="19" t="s">
        <v>494</v>
      </c>
      <c r="E19" s="18" t="s">
        <v>113</v>
      </c>
      <c r="F19" s="18"/>
      <c r="G19" s="18"/>
      <c r="H19" s="20" t="s">
        <v>289</v>
      </c>
      <c r="I19" s="37"/>
      <c r="J19" s="37">
        <f>SUM(I17:I18)</f>
        <v>314</v>
      </c>
      <c r="K19" s="36" t="s">
        <v>500</v>
      </c>
      <c r="L19" s="18"/>
      <c r="M19" s="20"/>
      <c r="N19" s="38"/>
      <c r="O19" s="20"/>
      <c r="P19" s="36"/>
      <c r="Q19" s="20"/>
      <c r="R19" s="36"/>
      <c r="S19" s="20"/>
      <c r="T19" s="36"/>
      <c r="U19" s="20"/>
      <c r="V19" s="36"/>
      <c r="W19" s="36"/>
      <c r="X19" s="19"/>
      <c r="Y19" s="19"/>
      <c r="Z19" s="19"/>
      <c r="AA19" s="19"/>
      <c r="AB19" s="19"/>
      <c r="AC19" s="19"/>
      <c r="AD19" s="19"/>
    </row>
    <row r="20" spans="1:30" ht="51.75" customHeight="1" x14ac:dyDescent="0.2">
      <c r="A20" s="28">
        <v>743</v>
      </c>
      <c r="B20" s="13"/>
      <c r="C20" s="27"/>
      <c r="D20" s="12" t="s">
        <v>55</v>
      </c>
      <c r="E20" s="13"/>
      <c r="F20" s="13"/>
      <c r="G20" s="13"/>
      <c r="H20" s="12"/>
      <c r="I20" s="13"/>
      <c r="J20" s="13"/>
      <c r="K20" s="13"/>
      <c r="L20" s="13"/>
      <c r="M20" s="27"/>
      <c r="N20" s="27"/>
      <c r="O20" s="27"/>
      <c r="P20" s="27"/>
      <c r="Q20" s="27"/>
      <c r="R20" s="27"/>
      <c r="S20" s="27"/>
      <c r="T20" s="27"/>
      <c r="U20" s="27"/>
      <c r="V20" s="27"/>
      <c r="W20" s="27"/>
      <c r="X20" s="16"/>
      <c r="Y20" s="16"/>
      <c r="Z20" s="16"/>
      <c r="AA20" s="16"/>
      <c r="AB20" s="16"/>
      <c r="AC20" s="16"/>
      <c r="AD20" s="16"/>
    </row>
    <row r="21" spans="1:30" ht="51.75" customHeight="1" x14ac:dyDescent="0.2">
      <c r="A21" s="28">
        <v>714</v>
      </c>
      <c r="B21" s="34" t="s">
        <v>214</v>
      </c>
      <c r="C21" s="33"/>
      <c r="D21" s="9" t="s">
        <v>46</v>
      </c>
      <c r="E21" s="6" t="s">
        <v>113</v>
      </c>
      <c r="F21" s="6"/>
      <c r="G21" s="6"/>
      <c r="H21" s="6"/>
      <c r="I21" s="37">
        <v>401</v>
      </c>
      <c r="J21" s="37"/>
      <c r="K21" s="36"/>
      <c r="L21" s="6" t="s">
        <v>0</v>
      </c>
      <c r="M21" s="34" t="s">
        <v>114</v>
      </c>
      <c r="N21" s="38"/>
      <c r="O21" s="34"/>
      <c r="P21" s="36"/>
      <c r="Q21" s="11"/>
      <c r="R21" s="36"/>
      <c r="S21" s="11"/>
      <c r="T21" s="36"/>
      <c r="U21" s="11"/>
      <c r="V21" s="36"/>
      <c r="W21" s="36"/>
      <c r="X21" s="5"/>
      <c r="Y21" s="5"/>
      <c r="Z21" s="5"/>
      <c r="AA21" s="5"/>
      <c r="AB21" s="5"/>
      <c r="AC21" s="5"/>
      <c r="AD21" s="5"/>
    </row>
    <row r="22" spans="1:30" ht="51.75" customHeight="1" x14ac:dyDescent="0.2">
      <c r="A22" s="28">
        <v>715</v>
      </c>
      <c r="B22" s="34" t="s">
        <v>213</v>
      </c>
      <c r="C22" s="33"/>
      <c r="D22" s="9" t="s">
        <v>47</v>
      </c>
      <c r="E22" s="6" t="s">
        <v>113</v>
      </c>
      <c r="F22" s="6"/>
      <c r="G22" s="6"/>
      <c r="I22" s="37">
        <v>14</v>
      </c>
      <c r="J22" s="37"/>
      <c r="K22" s="36"/>
      <c r="L22" s="6" t="s">
        <v>0</v>
      </c>
      <c r="M22" s="34" t="s">
        <v>114</v>
      </c>
      <c r="N22" s="38"/>
      <c r="O22" s="34"/>
      <c r="P22" s="36"/>
      <c r="Q22" s="11"/>
      <c r="R22" s="36"/>
      <c r="S22" s="11"/>
      <c r="T22" s="36"/>
      <c r="U22" s="11"/>
      <c r="V22" s="36"/>
      <c r="W22" s="36"/>
      <c r="X22" s="5"/>
      <c r="Y22" s="5"/>
      <c r="Z22" s="5"/>
      <c r="AA22" s="5"/>
      <c r="AB22" s="5"/>
      <c r="AC22" s="5"/>
      <c r="AD22" s="5"/>
    </row>
    <row r="23" spans="1:30" ht="51.75" customHeight="1" x14ac:dyDescent="0.2">
      <c r="A23" s="28">
        <v>768</v>
      </c>
      <c r="B23" s="44" t="s">
        <v>212</v>
      </c>
      <c r="C23" s="32"/>
      <c r="D23" s="19" t="s">
        <v>48</v>
      </c>
      <c r="E23" s="18" t="s">
        <v>113</v>
      </c>
      <c r="F23" s="18"/>
      <c r="G23" s="18"/>
      <c r="H23" s="20" t="s">
        <v>290</v>
      </c>
      <c r="I23" s="37"/>
      <c r="J23" s="37">
        <f>SUM(I21:I22)</f>
        <v>415</v>
      </c>
      <c r="K23" s="36" t="s">
        <v>337</v>
      </c>
      <c r="L23" s="18"/>
      <c r="M23" s="20"/>
      <c r="N23" s="38"/>
      <c r="O23" s="20"/>
      <c r="P23" s="36"/>
      <c r="Q23" s="20"/>
      <c r="R23" s="36"/>
      <c r="S23" s="20"/>
      <c r="T23" s="36"/>
      <c r="U23" s="20"/>
      <c r="V23" s="36"/>
      <c r="W23" s="36"/>
      <c r="X23" s="19"/>
      <c r="Y23" s="19"/>
      <c r="Z23" s="19"/>
      <c r="AA23" s="19"/>
      <c r="AB23" s="19"/>
      <c r="AC23" s="19"/>
      <c r="AD23" s="19"/>
    </row>
    <row r="24" spans="1:30" ht="51.75" customHeight="1" x14ac:dyDescent="0.2">
      <c r="A24" s="28">
        <v>716</v>
      </c>
      <c r="B24" s="34" t="s">
        <v>211</v>
      </c>
      <c r="C24" s="33"/>
      <c r="D24" s="9" t="s">
        <v>49</v>
      </c>
      <c r="E24" s="6" t="s">
        <v>113</v>
      </c>
      <c r="F24" s="6"/>
      <c r="G24" s="6"/>
      <c r="H24" s="11"/>
      <c r="I24" s="37">
        <v>501</v>
      </c>
      <c r="J24" s="37"/>
      <c r="K24" s="36"/>
      <c r="L24" s="6" t="s">
        <v>0</v>
      </c>
      <c r="M24" s="34" t="s">
        <v>114</v>
      </c>
      <c r="N24" s="38"/>
      <c r="O24" s="34"/>
      <c r="P24" s="36"/>
      <c r="Q24" s="11"/>
      <c r="R24" s="36"/>
      <c r="S24" s="11"/>
      <c r="T24" s="36"/>
      <c r="U24" s="11"/>
      <c r="V24" s="36"/>
      <c r="W24" s="36"/>
      <c r="X24" s="5"/>
      <c r="Y24" s="5"/>
      <c r="Z24" s="5"/>
      <c r="AA24" s="5"/>
      <c r="AB24" s="5"/>
      <c r="AC24" s="5"/>
      <c r="AD24" s="5"/>
    </row>
    <row r="25" spans="1:30" ht="51.75" customHeight="1" x14ac:dyDescent="0.2">
      <c r="A25" s="28">
        <v>720</v>
      </c>
      <c r="B25" s="34" t="s">
        <v>210</v>
      </c>
      <c r="C25" s="31"/>
      <c r="D25" s="29" t="s">
        <v>50</v>
      </c>
      <c r="E25" s="6" t="s">
        <v>113</v>
      </c>
      <c r="F25" s="6"/>
      <c r="G25" s="6"/>
      <c r="H25" s="11"/>
      <c r="I25" s="37">
        <v>15</v>
      </c>
      <c r="J25" s="37"/>
      <c r="K25" s="36"/>
      <c r="L25" s="6" t="s">
        <v>0</v>
      </c>
      <c r="M25" s="34" t="s">
        <v>114</v>
      </c>
      <c r="N25" s="38"/>
      <c r="O25" s="34"/>
      <c r="P25" s="36"/>
      <c r="Q25" s="11"/>
      <c r="R25" s="36"/>
      <c r="S25" s="11"/>
      <c r="T25" s="36"/>
      <c r="U25" s="11"/>
      <c r="V25" s="36"/>
      <c r="W25" s="36"/>
      <c r="X25" s="5"/>
      <c r="Y25" s="5"/>
      <c r="Z25" s="5"/>
      <c r="AA25" s="5"/>
      <c r="AB25" s="5"/>
      <c r="AC25" s="5"/>
      <c r="AD25" s="5"/>
    </row>
    <row r="26" spans="1:30" ht="51.75" customHeight="1" x14ac:dyDescent="0.2">
      <c r="A26" s="28">
        <v>768</v>
      </c>
      <c r="B26" s="44" t="s">
        <v>209</v>
      </c>
      <c r="C26" s="32"/>
      <c r="D26" s="19" t="s">
        <v>51</v>
      </c>
      <c r="E26" s="18" t="s">
        <v>113</v>
      </c>
      <c r="F26" s="18"/>
      <c r="G26" s="18"/>
      <c r="H26" s="20" t="s">
        <v>291</v>
      </c>
      <c r="I26" s="37"/>
      <c r="J26" s="37">
        <f>SUM(I24:I25)</f>
        <v>516</v>
      </c>
      <c r="K26" s="36" t="s">
        <v>338</v>
      </c>
      <c r="L26" s="18"/>
      <c r="M26" s="20"/>
      <c r="N26" s="38"/>
      <c r="O26" s="20"/>
      <c r="P26" s="36"/>
      <c r="Q26" s="20"/>
      <c r="R26" s="36"/>
      <c r="S26" s="20"/>
      <c r="T26" s="36"/>
      <c r="U26" s="20"/>
      <c r="V26" s="36"/>
      <c r="W26" s="36"/>
      <c r="X26" s="19"/>
      <c r="Y26" s="19"/>
      <c r="Z26" s="19"/>
      <c r="AA26" s="19"/>
      <c r="AB26" s="19"/>
      <c r="AC26" s="19"/>
      <c r="AD26" s="19"/>
    </row>
    <row r="27" spans="1:30" ht="51.75" customHeight="1" x14ac:dyDescent="0.2">
      <c r="A27" s="28">
        <v>721</v>
      </c>
      <c r="B27" s="34" t="s">
        <v>208</v>
      </c>
      <c r="C27" s="31"/>
      <c r="D27" s="29" t="s">
        <v>492</v>
      </c>
      <c r="E27" s="6" t="s">
        <v>113</v>
      </c>
      <c r="F27" s="6"/>
      <c r="G27" s="6"/>
      <c r="H27" s="11"/>
      <c r="I27" s="37">
        <v>601</v>
      </c>
      <c r="J27" s="37"/>
      <c r="K27" s="36"/>
      <c r="L27" s="6" t="s">
        <v>0</v>
      </c>
      <c r="M27" s="34" t="s">
        <v>114</v>
      </c>
      <c r="N27" s="38"/>
      <c r="O27" s="34"/>
      <c r="P27" s="36"/>
      <c r="Q27" s="11"/>
      <c r="R27" s="36"/>
      <c r="S27" s="11"/>
      <c r="T27" s="36"/>
      <c r="U27" s="11"/>
      <c r="V27" s="36"/>
      <c r="W27" s="36"/>
      <c r="X27" s="5"/>
      <c r="Y27" s="5"/>
      <c r="Z27" s="5"/>
      <c r="AA27" s="5"/>
      <c r="AB27" s="5"/>
      <c r="AC27" s="5"/>
      <c r="AD27" s="5"/>
    </row>
    <row r="28" spans="1:30" ht="51.75" customHeight="1" x14ac:dyDescent="0.2">
      <c r="A28" s="28">
        <v>722</v>
      </c>
      <c r="B28" s="34" t="s">
        <v>207</v>
      </c>
      <c r="C28" s="31"/>
      <c r="D28" s="29" t="s">
        <v>493</v>
      </c>
      <c r="E28" s="6" t="s">
        <v>113</v>
      </c>
      <c r="F28" s="6"/>
      <c r="G28" s="6"/>
      <c r="H28" s="11"/>
      <c r="I28" s="37">
        <v>16</v>
      </c>
      <c r="J28" s="37"/>
      <c r="K28" s="36"/>
      <c r="L28" s="6" t="s">
        <v>0</v>
      </c>
      <c r="M28" s="34" t="s">
        <v>114</v>
      </c>
      <c r="N28" s="38"/>
      <c r="O28" s="34"/>
      <c r="P28" s="36"/>
      <c r="Q28" s="11"/>
      <c r="R28" s="36"/>
      <c r="S28" s="11"/>
      <c r="T28" s="36"/>
      <c r="U28" s="11"/>
      <c r="V28" s="36"/>
      <c r="W28" s="36"/>
      <c r="X28" s="5"/>
      <c r="Y28" s="5"/>
      <c r="Z28" s="5"/>
      <c r="AA28" s="5"/>
      <c r="AB28" s="5"/>
      <c r="AC28" s="5"/>
      <c r="AD28" s="5"/>
    </row>
    <row r="29" spans="1:30" ht="51.75" customHeight="1" x14ac:dyDescent="0.2">
      <c r="A29" s="28">
        <v>768</v>
      </c>
      <c r="B29" s="44" t="s">
        <v>206</v>
      </c>
      <c r="C29" s="32"/>
      <c r="D29" s="19" t="s">
        <v>494</v>
      </c>
      <c r="E29" s="18" t="s">
        <v>113</v>
      </c>
      <c r="F29" s="18"/>
      <c r="G29" s="18"/>
      <c r="H29" s="20" t="s">
        <v>292</v>
      </c>
      <c r="I29" s="37"/>
      <c r="J29" s="37">
        <f>SUM(I27:I28)</f>
        <v>617</v>
      </c>
      <c r="K29" s="36" t="s">
        <v>500</v>
      </c>
      <c r="L29" s="18"/>
      <c r="M29" s="20"/>
      <c r="N29" s="38"/>
      <c r="O29" s="20"/>
      <c r="P29" s="36"/>
      <c r="Q29" s="20"/>
      <c r="R29" s="36"/>
      <c r="S29" s="20"/>
      <c r="T29" s="36"/>
      <c r="U29" s="20"/>
      <c r="V29" s="36"/>
      <c r="W29" s="36"/>
      <c r="X29" s="19"/>
      <c r="Y29" s="19"/>
      <c r="Z29" s="19"/>
      <c r="AA29" s="19"/>
      <c r="AB29" s="19"/>
      <c r="AC29" s="19"/>
      <c r="AD29" s="19"/>
    </row>
    <row r="30" spans="1:30" ht="51.75" customHeight="1" x14ac:dyDescent="0.2">
      <c r="A30" s="28">
        <v>743</v>
      </c>
      <c r="B30" s="13"/>
      <c r="C30" s="27"/>
      <c r="D30" s="12" t="s">
        <v>57</v>
      </c>
      <c r="E30" s="13"/>
      <c r="F30" s="13"/>
      <c r="G30" s="13"/>
      <c r="H30" s="12"/>
      <c r="I30" s="13"/>
      <c r="J30" s="13"/>
      <c r="K30" s="13"/>
      <c r="L30" s="13"/>
      <c r="M30" s="27"/>
      <c r="N30" s="27"/>
      <c r="O30" s="27"/>
      <c r="P30" s="27"/>
      <c r="Q30" s="27"/>
      <c r="R30" s="27"/>
      <c r="S30" s="27"/>
      <c r="T30" s="27"/>
      <c r="U30" s="27"/>
      <c r="V30" s="27"/>
      <c r="W30" s="27"/>
      <c r="X30" s="16"/>
      <c r="Y30" s="16"/>
      <c r="Z30" s="16"/>
      <c r="AA30" s="16"/>
      <c r="AB30" s="16"/>
      <c r="AC30" s="16"/>
      <c r="AD30" s="16"/>
    </row>
    <row r="31" spans="1:30" ht="51.75" customHeight="1" x14ac:dyDescent="0.2">
      <c r="A31" s="28">
        <v>714</v>
      </c>
      <c r="B31" s="34" t="s">
        <v>275</v>
      </c>
      <c r="C31" s="33"/>
      <c r="D31" s="9" t="s">
        <v>46</v>
      </c>
      <c r="E31" s="6" t="s">
        <v>113</v>
      </c>
      <c r="F31" s="6"/>
      <c r="G31" s="6"/>
      <c r="H31" s="6"/>
      <c r="I31" s="37">
        <v>701</v>
      </c>
      <c r="J31" s="37"/>
      <c r="K31" s="36"/>
      <c r="L31" s="6" t="s">
        <v>0</v>
      </c>
      <c r="M31" s="34" t="s">
        <v>114</v>
      </c>
      <c r="N31" s="38"/>
      <c r="O31" s="34"/>
      <c r="P31" s="36"/>
      <c r="Q31" s="11"/>
      <c r="R31" s="36"/>
      <c r="S31" s="11"/>
      <c r="T31" s="36"/>
      <c r="U31" s="11"/>
      <c r="V31" s="36"/>
      <c r="W31" s="36"/>
      <c r="X31" s="5"/>
      <c r="Y31" s="5"/>
      <c r="Z31" s="5"/>
      <c r="AA31" s="5"/>
      <c r="AB31" s="5"/>
      <c r="AC31" s="5"/>
      <c r="AD31" s="5"/>
    </row>
    <row r="32" spans="1:30" ht="51.75" customHeight="1" x14ac:dyDescent="0.2">
      <c r="A32" s="28">
        <v>715</v>
      </c>
      <c r="B32" s="34" t="s">
        <v>274</v>
      </c>
      <c r="C32" s="33"/>
      <c r="D32" s="9" t="s">
        <v>47</v>
      </c>
      <c r="E32" s="6" t="s">
        <v>113</v>
      </c>
      <c r="F32" s="6"/>
      <c r="G32" s="6"/>
      <c r="I32" s="37">
        <v>17</v>
      </c>
      <c r="J32" s="37"/>
      <c r="K32" s="36"/>
      <c r="L32" s="6" t="s">
        <v>0</v>
      </c>
      <c r="M32" s="34" t="s">
        <v>114</v>
      </c>
      <c r="N32" s="38"/>
      <c r="O32" s="34"/>
      <c r="P32" s="36"/>
      <c r="Q32" s="11"/>
      <c r="R32" s="36"/>
      <c r="S32" s="11"/>
      <c r="T32" s="36"/>
      <c r="U32" s="11"/>
      <c r="V32" s="36"/>
      <c r="W32" s="36"/>
      <c r="X32" s="5"/>
      <c r="Y32" s="5"/>
      <c r="Z32" s="5"/>
      <c r="AA32" s="5"/>
      <c r="AB32" s="5"/>
      <c r="AC32" s="5"/>
      <c r="AD32" s="5"/>
    </row>
    <row r="33" spans="1:30" ht="51.75" customHeight="1" x14ac:dyDescent="0.2">
      <c r="A33" s="28">
        <v>768</v>
      </c>
      <c r="B33" s="44" t="s">
        <v>273</v>
      </c>
      <c r="C33" s="32"/>
      <c r="D33" s="19" t="s">
        <v>48</v>
      </c>
      <c r="E33" s="18" t="s">
        <v>113</v>
      </c>
      <c r="F33" s="18"/>
      <c r="G33" s="18"/>
      <c r="H33" s="20" t="s">
        <v>293</v>
      </c>
      <c r="I33" s="37"/>
      <c r="J33" s="37">
        <f>SUM(I31:I32)</f>
        <v>718</v>
      </c>
      <c r="K33" s="36" t="s">
        <v>337</v>
      </c>
      <c r="L33" s="18"/>
      <c r="M33" s="20"/>
      <c r="N33" s="38"/>
      <c r="O33" s="20"/>
      <c r="P33" s="36"/>
      <c r="Q33" s="20"/>
      <c r="R33" s="36"/>
      <c r="S33" s="20"/>
      <c r="T33" s="36"/>
      <c r="U33" s="20"/>
      <c r="V33" s="36"/>
      <c r="W33" s="36"/>
      <c r="X33" s="19"/>
      <c r="Y33" s="19"/>
      <c r="Z33" s="19"/>
      <c r="AA33" s="19"/>
      <c r="AB33" s="19"/>
      <c r="AC33" s="19"/>
      <c r="AD33" s="19"/>
    </row>
    <row r="34" spans="1:30" ht="51.75" customHeight="1" x14ac:dyDescent="0.2">
      <c r="A34" s="28">
        <v>716</v>
      </c>
      <c r="B34" s="34" t="s">
        <v>272</v>
      </c>
      <c r="C34" s="33"/>
      <c r="D34" s="9" t="s">
        <v>49</v>
      </c>
      <c r="E34" s="6" t="s">
        <v>113</v>
      </c>
      <c r="F34" s="6"/>
      <c r="G34" s="6"/>
      <c r="I34" s="37">
        <v>801</v>
      </c>
      <c r="J34" s="37"/>
      <c r="K34" s="36"/>
      <c r="L34" s="6" t="s">
        <v>0</v>
      </c>
      <c r="M34" s="34" t="s">
        <v>114</v>
      </c>
      <c r="N34" s="38"/>
      <c r="O34" s="34"/>
      <c r="P34" s="36"/>
      <c r="Q34" s="11"/>
      <c r="R34" s="36"/>
      <c r="S34" s="11"/>
      <c r="T34" s="36"/>
      <c r="U34" s="11"/>
      <c r="V34" s="36"/>
      <c r="W34" s="36"/>
      <c r="X34" s="5"/>
      <c r="Y34" s="5"/>
      <c r="Z34" s="5"/>
      <c r="AA34" s="5"/>
      <c r="AB34" s="5"/>
      <c r="AC34" s="5"/>
      <c r="AD34" s="5"/>
    </row>
    <row r="35" spans="1:30" ht="51.75" customHeight="1" x14ac:dyDescent="0.2">
      <c r="A35" s="28">
        <v>720</v>
      </c>
      <c r="B35" s="34" t="s">
        <v>271</v>
      </c>
      <c r="C35" s="31"/>
      <c r="D35" s="29" t="s">
        <v>50</v>
      </c>
      <c r="E35" s="6" t="s">
        <v>113</v>
      </c>
      <c r="F35" s="6"/>
      <c r="G35" s="6"/>
      <c r="H35" s="11"/>
      <c r="I35" s="37">
        <v>18</v>
      </c>
      <c r="J35" s="37"/>
      <c r="K35" s="36"/>
      <c r="L35" s="6" t="s">
        <v>0</v>
      </c>
      <c r="M35" s="34" t="s">
        <v>114</v>
      </c>
      <c r="N35" s="38"/>
      <c r="O35" s="34"/>
      <c r="P35" s="36"/>
      <c r="Q35" s="11"/>
      <c r="R35" s="36"/>
      <c r="S35" s="11"/>
      <c r="T35" s="36"/>
      <c r="U35" s="11"/>
      <c r="V35" s="36"/>
      <c r="W35" s="36"/>
      <c r="X35" s="5"/>
      <c r="Y35" s="5"/>
      <c r="Z35" s="5"/>
      <c r="AA35" s="5"/>
      <c r="AB35" s="5"/>
      <c r="AC35" s="5"/>
      <c r="AD35" s="5"/>
    </row>
    <row r="36" spans="1:30" ht="51.75" customHeight="1" x14ac:dyDescent="0.2">
      <c r="A36" s="28">
        <v>768</v>
      </c>
      <c r="B36" s="44" t="s">
        <v>270</v>
      </c>
      <c r="C36" s="32"/>
      <c r="D36" s="19" t="s">
        <v>51</v>
      </c>
      <c r="E36" s="18" t="s">
        <v>113</v>
      </c>
      <c r="F36" s="18"/>
      <c r="G36" s="18"/>
      <c r="H36" s="20" t="s">
        <v>294</v>
      </c>
      <c r="I36" s="37"/>
      <c r="J36" s="37">
        <f>SUM(I34:I35)</f>
        <v>819</v>
      </c>
      <c r="K36" s="36" t="s">
        <v>338</v>
      </c>
      <c r="L36" s="18"/>
      <c r="M36" s="20"/>
      <c r="N36" s="38"/>
      <c r="O36" s="20"/>
      <c r="P36" s="36"/>
      <c r="Q36" s="20"/>
      <c r="R36" s="36"/>
      <c r="S36" s="20"/>
      <c r="T36" s="36"/>
      <c r="U36" s="20"/>
      <c r="V36" s="36"/>
      <c r="W36" s="36"/>
      <c r="X36" s="19"/>
      <c r="Y36" s="19"/>
      <c r="Z36" s="19"/>
      <c r="AA36" s="19"/>
      <c r="AB36" s="19"/>
      <c r="AC36" s="19"/>
      <c r="AD36" s="19"/>
    </row>
    <row r="37" spans="1:30" ht="51.75" customHeight="1" x14ac:dyDescent="0.2">
      <c r="A37" s="28">
        <v>721</v>
      </c>
      <c r="B37" s="34" t="s">
        <v>269</v>
      </c>
      <c r="C37" s="31"/>
      <c r="D37" s="29" t="s">
        <v>492</v>
      </c>
      <c r="E37" s="6" t="s">
        <v>113</v>
      </c>
      <c r="F37" s="6"/>
      <c r="G37" s="6"/>
      <c r="H37" s="11"/>
      <c r="I37" s="37">
        <v>901</v>
      </c>
      <c r="J37" s="37"/>
      <c r="K37" s="36"/>
      <c r="L37" s="6" t="s">
        <v>0</v>
      </c>
      <c r="M37" s="34" t="s">
        <v>114</v>
      </c>
      <c r="N37" s="38"/>
      <c r="O37" s="34"/>
      <c r="P37" s="36"/>
      <c r="Q37" s="11"/>
      <c r="R37" s="36"/>
      <c r="S37" s="11"/>
      <c r="T37" s="36"/>
      <c r="U37" s="11"/>
      <c r="V37" s="36"/>
      <c r="W37" s="36"/>
      <c r="X37" s="5"/>
      <c r="Y37" s="5"/>
      <c r="Z37" s="5"/>
      <c r="AA37" s="5"/>
      <c r="AB37" s="5"/>
      <c r="AC37" s="5"/>
      <c r="AD37" s="5"/>
    </row>
    <row r="38" spans="1:30" ht="51.75" customHeight="1" x14ac:dyDescent="0.2">
      <c r="A38" s="28">
        <v>722</v>
      </c>
      <c r="B38" s="34" t="s">
        <v>268</v>
      </c>
      <c r="C38" s="31"/>
      <c r="D38" s="29" t="s">
        <v>493</v>
      </c>
      <c r="E38" s="6" t="s">
        <v>113</v>
      </c>
      <c r="F38" s="6"/>
      <c r="G38" s="6"/>
      <c r="H38" s="11"/>
      <c r="I38" s="37">
        <v>19</v>
      </c>
      <c r="J38" s="37"/>
      <c r="K38" s="36"/>
      <c r="L38" s="6" t="s">
        <v>0</v>
      </c>
      <c r="M38" s="34" t="s">
        <v>114</v>
      </c>
      <c r="N38" s="38"/>
      <c r="O38" s="34"/>
      <c r="P38" s="36"/>
      <c r="Q38" s="11"/>
      <c r="R38" s="36"/>
      <c r="S38" s="11"/>
      <c r="T38" s="36"/>
      <c r="U38" s="11"/>
      <c r="V38" s="36"/>
      <c r="W38" s="36"/>
      <c r="X38" s="5"/>
      <c r="Y38" s="5"/>
      <c r="Z38" s="5"/>
      <c r="AA38" s="5"/>
      <c r="AB38" s="5"/>
      <c r="AC38" s="5"/>
      <c r="AD38" s="5"/>
    </row>
    <row r="39" spans="1:30" ht="51.75" customHeight="1" x14ac:dyDescent="0.2">
      <c r="A39" s="28">
        <v>768</v>
      </c>
      <c r="B39" s="44" t="s">
        <v>267</v>
      </c>
      <c r="C39" s="32"/>
      <c r="D39" s="19" t="s">
        <v>494</v>
      </c>
      <c r="E39" s="18" t="s">
        <v>113</v>
      </c>
      <c r="F39" s="18"/>
      <c r="G39" s="18"/>
      <c r="H39" s="20" t="s">
        <v>295</v>
      </c>
      <c r="I39" s="37"/>
      <c r="J39" s="37">
        <f>SUM(I37:I38)</f>
        <v>920</v>
      </c>
      <c r="K39" s="36" t="s">
        <v>500</v>
      </c>
      <c r="L39" s="18"/>
      <c r="M39" s="20"/>
      <c r="N39" s="38"/>
      <c r="O39" s="20"/>
      <c r="P39" s="36"/>
      <c r="Q39" s="20"/>
      <c r="R39" s="36"/>
      <c r="S39" s="20"/>
      <c r="T39" s="36"/>
      <c r="U39" s="20"/>
      <c r="V39" s="36"/>
      <c r="W39" s="36"/>
      <c r="X39" s="19"/>
      <c r="Y39" s="19"/>
      <c r="Z39" s="19"/>
      <c r="AA39" s="19"/>
      <c r="AB39" s="19"/>
      <c r="AC39" s="19"/>
      <c r="AD39" s="19"/>
    </row>
    <row r="40" spans="1:30" ht="51.75" customHeight="1" x14ac:dyDescent="0.2">
      <c r="A40" s="28">
        <v>743</v>
      </c>
      <c r="B40" s="13"/>
      <c r="C40" s="27"/>
      <c r="D40" s="12" t="s">
        <v>58</v>
      </c>
      <c r="E40" s="13"/>
      <c r="F40" s="13"/>
      <c r="G40" s="13"/>
      <c r="H40" s="12"/>
      <c r="I40" s="13"/>
      <c r="J40" s="13"/>
      <c r="K40" s="13"/>
      <c r="L40" s="13"/>
      <c r="M40" s="27"/>
      <c r="N40" s="27"/>
      <c r="O40" s="27"/>
      <c r="P40" s="27"/>
      <c r="Q40" s="27"/>
      <c r="R40" s="27"/>
      <c r="S40" s="27"/>
      <c r="T40" s="27"/>
      <c r="U40" s="27"/>
      <c r="V40" s="27"/>
      <c r="W40" s="27"/>
      <c r="X40" s="16"/>
      <c r="Y40" s="16"/>
      <c r="Z40" s="16"/>
      <c r="AA40" s="16"/>
      <c r="AB40" s="16"/>
      <c r="AC40" s="16"/>
      <c r="AD40" s="16"/>
    </row>
    <row r="41" spans="1:30" ht="51.75" customHeight="1" x14ac:dyDescent="0.2">
      <c r="A41" s="28">
        <v>714</v>
      </c>
      <c r="B41" s="34" t="s">
        <v>223</v>
      </c>
      <c r="C41" s="33"/>
      <c r="D41" s="9" t="s">
        <v>46</v>
      </c>
      <c r="E41" s="6" t="s">
        <v>113</v>
      </c>
      <c r="F41" s="6"/>
      <c r="G41" s="6"/>
      <c r="H41" s="6"/>
      <c r="I41" s="37">
        <v>1001</v>
      </c>
      <c r="J41" s="37"/>
      <c r="K41" s="36"/>
      <c r="L41" s="6" t="s">
        <v>0</v>
      </c>
      <c r="M41" s="34" t="s">
        <v>114</v>
      </c>
      <c r="N41" s="38"/>
      <c r="O41" s="34"/>
      <c r="P41" s="36"/>
      <c r="Q41" s="11"/>
      <c r="R41" s="36"/>
      <c r="S41" s="11"/>
      <c r="T41" s="36"/>
      <c r="U41" s="11"/>
      <c r="V41" s="36"/>
      <c r="W41" s="36"/>
      <c r="X41" s="5"/>
      <c r="Y41" s="5"/>
      <c r="Z41" s="5"/>
      <c r="AA41" s="5"/>
      <c r="AB41" s="5"/>
      <c r="AC41" s="5"/>
      <c r="AD41" s="5"/>
    </row>
    <row r="42" spans="1:30" ht="51.75" customHeight="1" x14ac:dyDescent="0.2">
      <c r="A42" s="28">
        <v>715</v>
      </c>
      <c r="B42" s="34" t="s">
        <v>222</v>
      </c>
      <c r="C42" s="33"/>
      <c r="D42" s="9" t="s">
        <v>47</v>
      </c>
      <c r="E42" s="6" t="s">
        <v>113</v>
      </c>
      <c r="F42" s="6"/>
      <c r="G42" s="6"/>
      <c r="I42" s="37">
        <v>20</v>
      </c>
      <c r="J42" s="37"/>
      <c r="K42" s="36"/>
      <c r="L42" s="6" t="s">
        <v>0</v>
      </c>
      <c r="M42" s="34" t="s">
        <v>114</v>
      </c>
      <c r="N42" s="38"/>
      <c r="O42" s="34"/>
      <c r="P42" s="36"/>
      <c r="Q42" s="11"/>
      <c r="R42" s="36"/>
      <c r="S42" s="11"/>
      <c r="T42" s="36"/>
      <c r="U42" s="11"/>
      <c r="V42" s="36"/>
      <c r="W42" s="36"/>
      <c r="X42" s="5"/>
      <c r="Y42" s="5"/>
      <c r="Z42" s="5"/>
      <c r="AA42" s="5"/>
      <c r="AB42" s="5"/>
      <c r="AC42" s="5"/>
      <c r="AD42" s="5"/>
    </row>
    <row r="43" spans="1:30" ht="51.75" customHeight="1" x14ac:dyDescent="0.2">
      <c r="A43" s="28">
        <v>768</v>
      </c>
      <c r="B43" s="44" t="s">
        <v>221</v>
      </c>
      <c r="C43" s="32"/>
      <c r="D43" s="19" t="s">
        <v>48</v>
      </c>
      <c r="E43" s="18" t="s">
        <v>113</v>
      </c>
      <c r="F43" s="18"/>
      <c r="G43" s="18"/>
      <c r="H43" s="20" t="s">
        <v>296</v>
      </c>
      <c r="I43" s="37"/>
      <c r="J43" s="37">
        <f>SUM(I41:I42)</f>
        <v>1021</v>
      </c>
      <c r="K43" s="36" t="s">
        <v>337</v>
      </c>
      <c r="L43" s="18"/>
      <c r="M43" s="20"/>
      <c r="N43" s="38"/>
      <c r="O43" s="20"/>
      <c r="P43" s="36"/>
      <c r="Q43" s="20"/>
      <c r="R43" s="36"/>
      <c r="S43" s="20"/>
      <c r="T43" s="36"/>
      <c r="U43" s="20"/>
      <c r="V43" s="36"/>
      <c r="W43" s="36"/>
      <c r="X43" s="19"/>
      <c r="Y43" s="19"/>
      <c r="Z43" s="19"/>
      <c r="AA43" s="19"/>
      <c r="AB43" s="19"/>
      <c r="AC43" s="19"/>
      <c r="AD43" s="19"/>
    </row>
    <row r="44" spans="1:30" ht="51.75" customHeight="1" x14ac:dyDescent="0.2">
      <c r="A44" s="28">
        <v>716</v>
      </c>
      <c r="B44" s="34" t="s">
        <v>220</v>
      </c>
      <c r="C44" s="33"/>
      <c r="D44" s="9" t="s">
        <v>49</v>
      </c>
      <c r="E44" s="6" t="s">
        <v>113</v>
      </c>
      <c r="F44" s="6"/>
      <c r="G44" s="6"/>
      <c r="H44" s="11"/>
      <c r="I44" s="37">
        <v>1101</v>
      </c>
      <c r="J44" s="37"/>
      <c r="K44" s="36"/>
      <c r="L44" s="6" t="s">
        <v>0</v>
      </c>
      <c r="M44" s="34" t="s">
        <v>114</v>
      </c>
      <c r="N44" s="38"/>
      <c r="O44" s="34"/>
      <c r="P44" s="36"/>
      <c r="Q44" s="11"/>
      <c r="R44" s="36"/>
      <c r="S44" s="11"/>
      <c r="T44" s="36"/>
      <c r="U44" s="11"/>
      <c r="V44" s="36"/>
      <c r="W44" s="36"/>
      <c r="X44" s="5"/>
      <c r="Y44" s="5"/>
      <c r="Z44" s="5"/>
      <c r="AA44" s="5"/>
      <c r="AB44" s="5"/>
      <c r="AC44" s="5"/>
      <c r="AD44" s="5"/>
    </row>
    <row r="45" spans="1:30" ht="51.75" customHeight="1" x14ac:dyDescent="0.2">
      <c r="A45" s="28">
        <v>720</v>
      </c>
      <c r="B45" s="34" t="s">
        <v>219</v>
      </c>
      <c r="C45" s="31"/>
      <c r="D45" s="29" t="s">
        <v>50</v>
      </c>
      <c r="E45" s="6" t="s">
        <v>113</v>
      </c>
      <c r="F45" s="6"/>
      <c r="G45" s="6"/>
      <c r="H45" s="11"/>
      <c r="I45" s="37">
        <v>21</v>
      </c>
      <c r="J45" s="37"/>
      <c r="K45" s="36"/>
      <c r="L45" s="6" t="s">
        <v>0</v>
      </c>
      <c r="M45" s="34" t="s">
        <v>114</v>
      </c>
      <c r="N45" s="38"/>
      <c r="O45" s="34"/>
      <c r="P45" s="36"/>
      <c r="Q45" s="11"/>
      <c r="R45" s="36"/>
      <c r="S45" s="11"/>
      <c r="T45" s="36"/>
      <c r="U45" s="11"/>
      <c r="V45" s="36"/>
      <c r="W45" s="36"/>
      <c r="X45" s="5"/>
      <c r="Y45" s="5"/>
      <c r="Z45" s="5"/>
      <c r="AA45" s="5"/>
      <c r="AB45" s="5"/>
      <c r="AC45" s="5"/>
      <c r="AD45" s="5"/>
    </row>
    <row r="46" spans="1:30" ht="51.75" customHeight="1" x14ac:dyDescent="0.2">
      <c r="A46" s="28">
        <v>768</v>
      </c>
      <c r="B46" s="44" t="s">
        <v>218</v>
      </c>
      <c r="C46" s="32"/>
      <c r="D46" s="19" t="s">
        <v>51</v>
      </c>
      <c r="E46" s="18" t="s">
        <v>113</v>
      </c>
      <c r="F46" s="18"/>
      <c r="G46" s="18"/>
      <c r="H46" s="20" t="s">
        <v>297</v>
      </c>
      <c r="I46" s="37"/>
      <c r="J46" s="37">
        <f>SUM(I44:I45)</f>
        <v>1122</v>
      </c>
      <c r="K46" s="36" t="s">
        <v>338</v>
      </c>
      <c r="L46" s="18"/>
      <c r="M46" s="20"/>
      <c r="N46" s="38"/>
      <c r="O46" s="20"/>
      <c r="P46" s="36"/>
      <c r="Q46" s="20"/>
      <c r="R46" s="36"/>
      <c r="S46" s="20"/>
      <c r="T46" s="36"/>
      <c r="U46" s="20"/>
      <c r="V46" s="36"/>
      <c r="W46" s="36"/>
      <c r="X46" s="19"/>
      <c r="Y46" s="19"/>
      <c r="Z46" s="19"/>
      <c r="AA46" s="19"/>
      <c r="AB46" s="19"/>
      <c r="AC46" s="19"/>
      <c r="AD46" s="19"/>
    </row>
    <row r="47" spans="1:30" ht="51.75" customHeight="1" x14ac:dyDescent="0.2">
      <c r="A47" s="28">
        <v>721</v>
      </c>
      <c r="B47" s="34" t="s">
        <v>217</v>
      </c>
      <c r="C47" s="31"/>
      <c r="D47" s="29" t="s">
        <v>492</v>
      </c>
      <c r="E47" s="6" t="s">
        <v>113</v>
      </c>
      <c r="F47" s="6"/>
      <c r="G47" s="6"/>
      <c r="H47" s="11"/>
      <c r="I47" s="37">
        <v>1201</v>
      </c>
      <c r="J47" s="37"/>
      <c r="K47" s="36"/>
      <c r="L47" s="6" t="s">
        <v>0</v>
      </c>
      <c r="M47" s="34" t="s">
        <v>114</v>
      </c>
      <c r="N47" s="38"/>
      <c r="O47" s="34"/>
      <c r="P47" s="36"/>
      <c r="Q47" s="11"/>
      <c r="R47" s="36"/>
      <c r="S47" s="11"/>
      <c r="T47" s="36"/>
      <c r="U47" s="11"/>
      <c r="V47" s="36"/>
      <c r="W47" s="36"/>
      <c r="X47" s="5"/>
      <c r="Y47" s="5"/>
      <c r="Z47" s="5"/>
      <c r="AA47" s="5"/>
      <c r="AB47" s="5"/>
      <c r="AC47" s="5"/>
      <c r="AD47" s="5"/>
    </row>
    <row r="48" spans="1:30" ht="51.75" customHeight="1" x14ac:dyDescent="0.2">
      <c r="A48" s="28">
        <v>722</v>
      </c>
      <c r="B48" s="34" t="s">
        <v>216</v>
      </c>
      <c r="C48" s="31"/>
      <c r="D48" s="29" t="s">
        <v>493</v>
      </c>
      <c r="E48" s="6" t="s">
        <v>113</v>
      </c>
      <c r="F48" s="6"/>
      <c r="G48" s="6"/>
      <c r="H48" s="11"/>
      <c r="I48" s="37">
        <v>22</v>
      </c>
      <c r="J48" s="37"/>
      <c r="K48" s="36"/>
      <c r="L48" s="6" t="s">
        <v>0</v>
      </c>
      <c r="M48" s="34" t="s">
        <v>114</v>
      </c>
      <c r="N48" s="38"/>
      <c r="O48" s="34"/>
      <c r="P48" s="36"/>
      <c r="Q48" s="11"/>
      <c r="R48" s="36"/>
      <c r="S48" s="11"/>
      <c r="T48" s="36"/>
      <c r="U48" s="11"/>
      <c r="V48" s="36"/>
      <c r="W48" s="36"/>
      <c r="X48" s="5"/>
      <c r="Y48" s="5"/>
      <c r="Z48" s="5"/>
      <c r="AA48" s="5"/>
      <c r="AB48" s="5"/>
      <c r="AC48" s="5"/>
      <c r="AD48" s="5"/>
    </row>
    <row r="49" spans="1:30" ht="51.75" customHeight="1" x14ac:dyDescent="0.2">
      <c r="A49" s="28">
        <v>768</v>
      </c>
      <c r="B49" s="44" t="s">
        <v>215</v>
      </c>
      <c r="C49" s="32"/>
      <c r="D49" s="19" t="s">
        <v>494</v>
      </c>
      <c r="E49" s="18" t="s">
        <v>113</v>
      </c>
      <c r="F49" s="18"/>
      <c r="G49" s="18"/>
      <c r="H49" s="20" t="s">
        <v>298</v>
      </c>
      <c r="I49" s="37"/>
      <c r="J49" s="37">
        <f>SUM(I47:I48)</f>
        <v>1223</v>
      </c>
      <c r="K49" s="36" t="s">
        <v>500</v>
      </c>
      <c r="L49" s="18"/>
      <c r="M49" s="20"/>
      <c r="N49" s="38"/>
      <c r="O49" s="20"/>
      <c r="P49" s="36"/>
      <c r="Q49" s="20"/>
      <c r="R49" s="36"/>
      <c r="S49" s="20"/>
      <c r="T49" s="36"/>
      <c r="U49" s="20"/>
      <c r="V49" s="36"/>
      <c r="W49" s="36"/>
      <c r="X49" s="19"/>
      <c r="Y49" s="19"/>
      <c r="Z49" s="19"/>
      <c r="AA49" s="19"/>
      <c r="AB49" s="19"/>
      <c r="AC49" s="19"/>
      <c r="AD49" s="19"/>
    </row>
    <row r="50" spans="1:30" ht="51.75" customHeight="1" x14ac:dyDescent="0.2">
      <c r="A50" s="28">
        <v>743</v>
      </c>
      <c r="B50" s="13"/>
      <c r="C50" s="27"/>
      <c r="D50" s="12" t="s">
        <v>59</v>
      </c>
      <c r="E50" s="13"/>
      <c r="F50" s="13"/>
      <c r="G50" s="13"/>
      <c r="H50" s="12"/>
      <c r="I50" s="13"/>
      <c r="J50" s="13"/>
      <c r="K50" s="13"/>
      <c r="L50" s="13"/>
      <c r="M50" s="27"/>
      <c r="N50" s="27"/>
      <c r="O50" s="27"/>
      <c r="P50" s="27"/>
      <c r="Q50" s="27"/>
      <c r="R50" s="27"/>
      <c r="S50" s="27"/>
      <c r="T50" s="27"/>
      <c r="U50" s="27"/>
      <c r="V50" s="27"/>
      <c r="W50" s="27"/>
      <c r="X50" s="16"/>
      <c r="Y50" s="16"/>
      <c r="Z50" s="16"/>
      <c r="AA50" s="16"/>
      <c r="AB50" s="16"/>
      <c r="AC50" s="16"/>
      <c r="AD50" s="16"/>
    </row>
    <row r="51" spans="1:30" ht="51.75" customHeight="1" x14ac:dyDescent="0.2">
      <c r="A51" s="28">
        <v>714</v>
      </c>
      <c r="B51" s="45" t="s">
        <v>139</v>
      </c>
      <c r="C51" s="33"/>
      <c r="D51" s="9" t="s">
        <v>46</v>
      </c>
      <c r="E51" s="6" t="s">
        <v>113</v>
      </c>
      <c r="F51" s="6"/>
      <c r="G51" s="6"/>
      <c r="H51" s="11"/>
      <c r="I51" s="37">
        <v>1301</v>
      </c>
      <c r="J51" s="37"/>
      <c r="K51" s="36"/>
      <c r="L51" s="6" t="s">
        <v>0</v>
      </c>
      <c r="M51" s="34" t="s">
        <v>114</v>
      </c>
      <c r="N51" s="38"/>
      <c r="O51" s="34"/>
      <c r="P51" s="36"/>
      <c r="Q51" s="11"/>
      <c r="R51" s="36"/>
      <c r="S51" s="11"/>
      <c r="T51" s="36"/>
      <c r="U51" s="11"/>
      <c r="V51" s="36"/>
      <c r="W51" s="36"/>
      <c r="X51" s="5"/>
      <c r="Y51" s="5"/>
      <c r="Z51" s="5"/>
      <c r="AA51" s="5"/>
      <c r="AB51" s="5"/>
      <c r="AC51" s="5"/>
      <c r="AD51" s="5"/>
    </row>
    <row r="52" spans="1:30" ht="51.75" customHeight="1" x14ac:dyDescent="0.2">
      <c r="A52" s="28">
        <v>715</v>
      </c>
      <c r="B52" s="45" t="s">
        <v>138</v>
      </c>
      <c r="C52" s="33"/>
      <c r="D52" s="9" t="s">
        <v>47</v>
      </c>
      <c r="E52" s="6" t="s">
        <v>113</v>
      </c>
      <c r="F52" s="6"/>
      <c r="G52" s="6"/>
      <c r="H52" s="11"/>
      <c r="I52" s="37">
        <v>23</v>
      </c>
      <c r="J52" s="37"/>
      <c r="K52" s="36"/>
      <c r="L52" s="6" t="s">
        <v>0</v>
      </c>
      <c r="M52" s="34" t="s">
        <v>114</v>
      </c>
      <c r="N52" s="38"/>
      <c r="O52" s="34"/>
      <c r="P52" s="36"/>
      <c r="Q52" s="11"/>
      <c r="R52" s="36"/>
      <c r="S52" s="11"/>
      <c r="T52" s="36"/>
      <c r="U52" s="11"/>
      <c r="V52" s="36"/>
      <c r="W52" s="36"/>
      <c r="X52" s="5"/>
      <c r="Y52" s="5"/>
      <c r="Z52" s="5"/>
      <c r="AA52" s="5"/>
      <c r="AB52" s="5"/>
      <c r="AC52" s="5"/>
      <c r="AD52" s="5"/>
    </row>
    <row r="53" spans="1:30" ht="51.75" customHeight="1" x14ac:dyDescent="0.2">
      <c r="A53" s="28">
        <v>768</v>
      </c>
      <c r="B53" s="44" t="s">
        <v>137</v>
      </c>
      <c r="C53" s="32"/>
      <c r="D53" s="19" t="s">
        <v>48</v>
      </c>
      <c r="E53" s="18" t="s">
        <v>113</v>
      </c>
      <c r="F53" s="18"/>
      <c r="G53" s="18"/>
      <c r="H53" s="20" t="s">
        <v>299</v>
      </c>
      <c r="I53" s="37"/>
      <c r="J53" s="37">
        <f>SUM(I51:I52)</f>
        <v>1324</v>
      </c>
      <c r="K53" s="36" t="s">
        <v>337</v>
      </c>
      <c r="L53" s="18"/>
      <c r="M53" s="20"/>
      <c r="N53" s="38"/>
      <c r="O53" s="20"/>
      <c r="P53" s="36"/>
      <c r="Q53" s="20"/>
      <c r="R53" s="36"/>
      <c r="S53" s="20"/>
      <c r="T53" s="36"/>
      <c r="U53" s="20"/>
      <c r="V53" s="36"/>
      <c r="W53" s="36"/>
      <c r="X53" s="19"/>
      <c r="Y53" s="19"/>
      <c r="Z53" s="19"/>
      <c r="AA53" s="19"/>
      <c r="AB53" s="19"/>
      <c r="AC53" s="19"/>
      <c r="AD53" s="19"/>
    </row>
    <row r="54" spans="1:30" ht="51.75" customHeight="1" x14ac:dyDescent="0.2">
      <c r="A54" s="28">
        <v>716</v>
      </c>
      <c r="B54" s="45" t="s">
        <v>136</v>
      </c>
      <c r="C54" s="33"/>
      <c r="D54" s="9" t="s">
        <v>49</v>
      </c>
      <c r="E54" s="6" t="s">
        <v>113</v>
      </c>
      <c r="F54" s="6"/>
      <c r="G54" s="6"/>
      <c r="H54" s="11"/>
      <c r="I54" s="37">
        <v>1401</v>
      </c>
      <c r="J54" s="37"/>
      <c r="K54" s="36"/>
      <c r="L54" s="6" t="s">
        <v>0</v>
      </c>
      <c r="M54" s="34" t="s">
        <v>114</v>
      </c>
      <c r="N54" s="38"/>
      <c r="O54" s="34"/>
      <c r="P54" s="36"/>
      <c r="Q54" s="11"/>
      <c r="R54" s="36"/>
      <c r="S54" s="11"/>
      <c r="T54" s="36"/>
      <c r="U54" s="11"/>
      <c r="V54" s="36"/>
      <c r="W54" s="36"/>
      <c r="X54" s="5"/>
      <c r="Y54" s="5"/>
      <c r="Z54" s="5"/>
      <c r="AA54" s="5"/>
      <c r="AB54" s="5"/>
      <c r="AC54" s="5"/>
      <c r="AD54" s="5"/>
    </row>
    <row r="55" spans="1:30" ht="51.75" customHeight="1" x14ac:dyDescent="0.2">
      <c r="A55" s="28">
        <v>720</v>
      </c>
      <c r="B55" s="45" t="s">
        <v>135</v>
      </c>
      <c r="C55" s="31"/>
      <c r="D55" s="29" t="s">
        <v>50</v>
      </c>
      <c r="E55" s="6" t="s">
        <v>113</v>
      </c>
      <c r="F55" s="6"/>
      <c r="G55" s="6"/>
      <c r="H55" s="11"/>
      <c r="I55" s="37">
        <v>24</v>
      </c>
      <c r="J55" s="37"/>
      <c r="K55" s="36"/>
      <c r="L55" s="6" t="s">
        <v>0</v>
      </c>
      <c r="M55" s="34" t="s">
        <v>114</v>
      </c>
      <c r="N55" s="38"/>
      <c r="O55" s="34"/>
      <c r="P55" s="36"/>
      <c r="Q55" s="11"/>
      <c r="R55" s="36"/>
      <c r="S55" s="11"/>
      <c r="T55" s="36"/>
      <c r="U55" s="11"/>
      <c r="V55" s="36"/>
      <c r="W55" s="36"/>
      <c r="X55" s="5"/>
      <c r="Y55" s="5"/>
      <c r="Z55" s="5"/>
      <c r="AA55" s="5"/>
      <c r="AB55" s="5"/>
      <c r="AC55" s="5"/>
      <c r="AD55" s="5"/>
    </row>
    <row r="56" spans="1:30" ht="51.75" customHeight="1" x14ac:dyDescent="0.2">
      <c r="A56" s="28">
        <v>768</v>
      </c>
      <c r="B56" s="44" t="s">
        <v>134</v>
      </c>
      <c r="C56" s="32"/>
      <c r="D56" s="19" t="s">
        <v>51</v>
      </c>
      <c r="E56" s="18" t="s">
        <v>113</v>
      </c>
      <c r="F56" s="18"/>
      <c r="G56" s="18"/>
      <c r="H56" s="20" t="s">
        <v>300</v>
      </c>
      <c r="I56" s="37"/>
      <c r="J56" s="37">
        <f>SUM(I54:I55)</f>
        <v>1425</v>
      </c>
      <c r="K56" s="36" t="s">
        <v>338</v>
      </c>
      <c r="L56" s="18"/>
      <c r="M56" s="20"/>
      <c r="N56" s="38"/>
      <c r="O56" s="20"/>
      <c r="P56" s="36"/>
      <c r="Q56" s="20"/>
      <c r="R56" s="36"/>
      <c r="S56" s="20"/>
      <c r="T56" s="36"/>
      <c r="U56" s="20"/>
      <c r="V56" s="36"/>
      <c r="W56" s="36"/>
      <c r="X56" s="19"/>
      <c r="Y56" s="19"/>
      <c r="Z56" s="19"/>
      <c r="AA56" s="19"/>
      <c r="AB56" s="19"/>
      <c r="AC56" s="19"/>
      <c r="AD56" s="19"/>
    </row>
    <row r="57" spans="1:30" ht="51.75" customHeight="1" x14ac:dyDescent="0.2">
      <c r="A57" s="28">
        <v>721</v>
      </c>
      <c r="B57" s="45" t="s">
        <v>133</v>
      </c>
      <c r="C57" s="31"/>
      <c r="D57" s="29" t="s">
        <v>492</v>
      </c>
      <c r="E57" s="6" t="s">
        <v>113</v>
      </c>
      <c r="F57" s="6"/>
      <c r="G57" s="6"/>
      <c r="H57" s="11"/>
      <c r="I57" s="37">
        <v>1501</v>
      </c>
      <c r="J57" s="37"/>
      <c r="K57" s="36"/>
      <c r="L57" s="6" t="s">
        <v>0</v>
      </c>
      <c r="M57" s="34" t="s">
        <v>114</v>
      </c>
      <c r="N57" s="38"/>
      <c r="O57" s="34"/>
      <c r="P57" s="36"/>
      <c r="Q57" s="11"/>
      <c r="R57" s="36"/>
      <c r="S57" s="11"/>
      <c r="T57" s="36"/>
      <c r="U57" s="11"/>
      <c r="V57" s="36"/>
      <c r="W57" s="36"/>
      <c r="X57" s="5"/>
      <c r="Y57" s="5"/>
      <c r="Z57" s="5"/>
      <c r="AA57" s="5"/>
      <c r="AB57" s="5"/>
      <c r="AC57" s="5"/>
      <c r="AD57" s="5"/>
    </row>
    <row r="58" spans="1:30" ht="51.75" customHeight="1" x14ac:dyDescent="0.2">
      <c r="A58" s="28">
        <v>722</v>
      </c>
      <c r="B58" s="45" t="s">
        <v>132</v>
      </c>
      <c r="C58" s="31"/>
      <c r="D58" s="29" t="s">
        <v>493</v>
      </c>
      <c r="E58" s="6" t="s">
        <v>113</v>
      </c>
      <c r="F58" s="6"/>
      <c r="G58" s="6"/>
      <c r="H58" s="11"/>
      <c r="I58" s="37">
        <v>25</v>
      </c>
      <c r="J58" s="37"/>
      <c r="K58" s="36"/>
      <c r="L58" s="6" t="s">
        <v>0</v>
      </c>
      <c r="M58" s="34" t="s">
        <v>114</v>
      </c>
      <c r="N58" s="38"/>
      <c r="O58" s="34"/>
      <c r="P58" s="36"/>
      <c r="Q58" s="11"/>
      <c r="R58" s="36"/>
      <c r="S58" s="11"/>
      <c r="T58" s="36"/>
      <c r="U58" s="11"/>
      <c r="V58" s="36"/>
      <c r="W58" s="36"/>
      <c r="X58" s="5"/>
      <c r="Y58" s="5"/>
      <c r="Z58" s="5"/>
      <c r="AA58" s="5"/>
      <c r="AB58" s="5"/>
      <c r="AC58" s="5"/>
      <c r="AD58" s="5"/>
    </row>
    <row r="59" spans="1:30" ht="51.75" customHeight="1" x14ac:dyDescent="0.2">
      <c r="A59" s="28">
        <v>768</v>
      </c>
      <c r="B59" s="44" t="s">
        <v>131</v>
      </c>
      <c r="C59" s="32"/>
      <c r="D59" s="19" t="s">
        <v>494</v>
      </c>
      <c r="E59" s="18" t="s">
        <v>113</v>
      </c>
      <c r="F59" s="18"/>
      <c r="G59" s="18"/>
      <c r="H59" s="20" t="s">
        <v>301</v>
      </c>
      <c r="I59" s="37"/>
      <c r="J59" s="37">
        <f>SUM(I57:I58)</f>
        <v>1526</v>
      </c>
      <c r="K59" s="36" t="s">
        <v>500</v>
      </c>
      <c r="L59" s="18"/>
      <c r="M59" s="20"/>
      <c r="N59" s="38"/>
      <c r="O59" s="20"/>
      <c r="P59" s="36"/>
      <c r="Q59" s="20"/>
      <c r="R59" s="36"/>
      <c r="S59" s="20"/>
      <c r="T59" s="36"/>
      <c r="U59" s="20"/>
      <c r="V59" s="36"/>
      <c r="W59" s="36"/>
      <c r="X59" s="19"/>
      <c r="Y59" s="19"/>
      <c r="Z59" s="19"/>
      <c r="AA59" s="19"/>
      <c r="AB59" s="19"/>
      <c r="AC59" s="19"/>
      <c r="AD59" s="19"/>
    </row>
    <row r="60" spans="1:30" ht="51.75" customHeight="1" x14ac:dyDescent="0.2">
      <c r="A60" s="28">
        <v>743</v>
      </c>
      <c r="B60" s="13"/>
      <c r="C60" s="27"/>
      <c r="D60" s="12" t="s">
        <v>60</v>
      </c>
      <c r="E60" s="13"/>
      <c r="F60" s="13"/>
      <c r="G60" s="13"/>
      <c r="H60" s="12"/>
      <c r="I60" s="13"/>
      <c r="J60" s="13"/>
      <c r="K60" s="13"/>
      <c r="L60" s="13"/>
      <c r="M60" s="27"/>
      <c r="N60" s="27"/>
      <c r="O60" s="27"/>
      <c r="P60" s="27"/>
      <c r="Q60" s="27"/>
      <c r="R60" s="27"/>
      <c r="S60" s="27"/>
      <c r="T60" s="27"/>
      <c r="U60" s="27"/>
      <c r="V60" s="27"/>
      <c r="W60" s="27"/>
      <c r="X60" s="16"/>
      <c r="Y60" s="16"/>
      <c r="Z60" s="16"/>
      <c r="AA60" s="16"/>
      <c r="AB60" s="16"/>
      <c r="AC60" s="16"/>
      <c r="AD60" s="16"/>
    </row>
    <row r="61" spans="1:30" ht="51.75" customHeight="1" x14ac:dyDescent="0.2">
      <c r="A61" s="28">
        <v>714</v>
      </c>
      <c r="B61" s="45" t="s">
        <v>148</v>
      </c>
      <c r="C61" s="33"/>
      <c r="D61" s="9" t="s">
        <v>46</v>
      </c>
      <c r="E61" s="6" t="s">
        <v>113</v>
      </c>
      <c r="F61" s="6"/>
      <c r="G61" s="6"/>
      <c r="H61" s="11"/>
      <c r="I61" s="37">
        <v>1601</v>
      </c>
      <c r="J61" s="37"/>
      <c r="K61" s="36"/>
      <c r="L61" s="6" t="s">
        <v>0</v>
      </c>
      <c r="M61" s="34" t="s">
        <v>114</v>
      </c>
      <c r="N61" s="38"/>
      <c r="O61" s="34"/>
      <c r="P61" s="36"/>
      <c r="Q61" s="11"/>
      <c r="R61" s="36"/>
      <c r="S61" s="11"/>
      <c r="T61" s="36"/>
      <c r="U61" s="11"/>
      <c r="V61" s="36"/>
      <c r="W61" s="36"/>
      <c r="X61" s="5"/>
      <c r="Y61" s="5"/>
      <c r="Z61" s="5"/>
      <c r="AA61" s="5"/>
      <c r="AB61" s="5"/>
      <c r="AC61" s="5"/>
      <c r="AD61" s="5"/>
    </row>
    <row r="62" spans="1:30" ht="51.75" customHeight="1" x14ac:dyDescent="0.2">
      <c r="A62" s="28">
        <v>715</v>
      </c>
      <c r="B62" s="45" t="s">
        <v>147</v>
      </c>
      <c r="C62" s="33"/>
      <c r="D62" s="9" t="s">
        <v>47</v>
      </c>
      <c r="E62" s="6" t="s">
        <v>113</v>
      </c>
      <c r="F62" s="6"/>
      <c r="G62" s="6"/>
      <c r="H62" s="11"/>
      <c r="I62" s="37">
        <v>26</v>
      </c>
      <c r="J62" s="37"/>
      <c r="K62" s="36"/>
      <c r="L62" s="6" t="s">
        <v>0</v>
      </c>
      <c r="M62" s="34" t="s">
        <v>114</v>
      </c>
      <c r="N62" s="38"/>
      <c r="O62" s="34"/>
      <c r="P62" s="36"/>
      <c r="Q62" s="11"/>
      <c r="R62" s="36"/>
      <c r="S62" s="11"/>
      <c r="T62" s="36"/>
      <c r="U62" s="11"/>
      <c r="V62" s="36"/>
      <c r="W62" s="36"/>
      <c r="X62" s="5"/>
      <c r="Y62" s="5"/>
      <c r="Z62" s="5"/>
      <c r="AA62" s="5"/>
      <c r="AB62" s="5"/>
      <c r="AC62" s="5"/>
      <c r="AD62" s="5"/>
    </row>
    <row r="63" spans="1:30" ht="51.75" customHeight="1" x14ac:dyDescent="0.2">
      <c r="A63" s="28">
        <v>768</v>
      </c>
      <c r="B63" s="44" t="s">
        <v>146</v>
      </c>
      <c r="C63" s="32"/>
      <c r="D63" s="19" t="s">
        <v>48</v>
      </c>
      <c r="E63" s="18" t="s">
        <v>113</v>
      </c>
      <c r="F63" s="18"/>
      <c r="G63" s="18"/>
      <c r="H63" s="20" t="s">
        <v>302</v>
      </c>
      <c r="I63" s="37"/>
      <c r="J63" s="37">
        <f>SUM(I61:I62)</f>
        <v>1627</v>
      </c>
      <c r="K63" s="36" t="s">
        <v>337</v>
      </c>
      <c r="L63" s="18"/>
      <c r="M63" s="20"/>
      <c r="N63" s="38"/>
      <c r="O63" s="20"/>
      <c r="P63" s="36"/>
      <c r="Q63" s="20"/>
      <c r="R63" s="36"/>
      <c r="S63" s="20"/>
      <c r="T63" s="36"/>
      <c r="U63" s="20"/>
      <c r="V63" s="36"/>
      <c r="W63" s="36"/>
      <c r="X63" s="19"/>
      <c r="Y63" s="19"/>
      <c r="Z63" s="19"/>
      <c r="AA63" s="19"/>
      <c r="AB63" s="19"/>
      <c r="AC63" s="19"/>
      <c r="AD63" s="19"/>
    </row>
    <row r="64" spans="1:30" ht="51.75" customHeight="1" x14ac:dyDescent="0.2">
      <c r="A64" s="28">
        <v>716</v>
      </c>
      <c r="B64" s="45" t="s">
        <v>145</v>
      </c>
      <c r="C64" s="33"/>
      <c r="D64" s="9" t="s">
        <v>49</v>
      </c>
      <c r="E64" s="6" t="s">
        <v>113</v>
      </c>
      <c r="F64" s="6"/>
      <c r="G64" s="6"/>
      <c r="H64" s="11"/>
      <c r="I64" s="37">
        <v>1701</v>
      </c>
      <c r="J64" s="37"/>
      <c r="K64" s="36"/>
      <c r="L64" s="6" t="s">
        <v>0</v>
      </c>
      <c r="M64" s="34" t="s">
        <v>114</v>
      </c>
      <c r="N64" s="38"/>
      <c r="O64" s="34"/>
      <c r="P64" s="36"/>
      <c r="Q64" s="11"/>
      <c r="R64" s="36"/>
      <c r="S64" s="11"/>
      <c r="T64" s="36"/>
      <c r="U64" s="11"/>
      <c r="V64" s="36"/>
      <c r="W64" s="36"/>
      <c r="X64" s="5"/>
      <c r="Y64" s="5"/>
      <c r="Z64" s="5"/>
      <c r="AA64" s="5"/>
      <c r="AB64" s="5"/>
      <c r="AC64" s="5"/>
      <c r="AD64" s="5"/>
    </row>
    <row r="65" spans="1:30" ht="51.75" customHeight="1" x14ac:dyDescent="0.2">
      <c r="A65" s="28">
        <v>720</v>
      </c>
      <c r="B65" s="45" t="s">
        <v>144</v>
      </c>
      <c r="C65" s="31"/>
      <c r="D65" s="29" t="s">
        <v>50</v>
      </c>
      <c r="E65" s="6" t="s">
        <v>113</v>
      </c>
      <c r="F65" s="6"/>
      <c r="G65" s="6"/>
      <c r="H65" s="11"/>
      <c r="I65" s="37">
        <v>27</v>
      </c>
      <c r="J65" s="37"/>
      <c r="K65" s="36"/>
      <c r="L65" s="6" t="s">
        <v>0</v>
      </c>
      <c r="M65" s="34" t="s">
        <v>114</v>
      </c>
      <c r="N65" s="38"/>
      <c r="O65" s="34"/>
      <c r="P65" s="36"/>
      <c r="Q65" s="11"/>
      <c r="R65" s="36"/>
      <c r="S65" s="11"/>
      <c r="T65" s="36"/>
      <c r="U65" s="11"/>
      <c r="V65" s="36"/>
      <c r="W65" s="36"/>
      <c r="X65" s="5"/>
      <c r="Y65" s="5"/>
      <c r="Z65" s="5"/>
      <c r="AA65" s="5"/>
      <c r="AB65" s="5"/>
      <c r="AC65" s="5"/>
      <c r="AD65" s="5"/>
    </row>
    <row r="66" spans="1:30" ht="51.75" customHeight="1" x14ac:dyDescent="0.2">
      <c r="A66" s="28">
        <v>768</v>
      </c>
      <c r="B66" s="44" t="s">
        <v>143</v>
      </c>
      <c r="C66" s="32"/>
      <c r="D66" s="19" t="s">
        <v>51</v>
      </c>
      <c r="E66" s="18" t="s">
        <v>113</v>
      </c>
      <c r="F66" s="18"/>
      <c r="G66" s="18"/>
      <c r="H66" s="20" t="s">
        <v>303</v>
      </c>
      <c r="I66" s="37"/>
      <c r="J66" s="37">
        <f>SUM(I64:I65)</f>
        <v>1728</v>
      </c>
      <c r="K66" s="36" t="s">
        <v>338</v>
      </c>
      <c r="L66" s="18"/>
      <c r="M66" s="20"/>
      <c r="N66" s="38"/>
      <c r="O66" s="20"/>
      <c r="P66" s="36"/>
      <c r="Q66" s="20"/>
      <c r="R66" s="36"/>
      <c r="S66" s="20"/>
      <c r="T66" s="36"/>
      <c r="U66" s="20"/>
      <c r="V66" s="36"/>
      <c r="W66" s="36"/>
      <c r="X66" s="19"/>
      <c r="Y66" s="19"/>
      <c r="Z66" s="19"/>
      <c r="AA66" s="19"/>
      <c r="AB66" s="19"/>
      <c r="AC66" s="19"/>
      <c r="AD66" s="19"/>
    </row>
    <row r="67" spans="1:30" ht="51.75" customHeight="1" x14ac:dyDescent="0.2">
      <c r="A67" s="28">
        <v>721</v>
      </c>
      <c r="B67" s="45" t="s">
        <v>142</v>
      </c>
      <c r="C67" s="31"/>
      <c r="D67" s="29" t="s">
        <v>492</v>
      </c>
      <c r="E67" s="6" t="s">
        <v>113</v>
      </c>
      <c r="F67" s="6"/>
      <c r="G67" s="6"/>
      <c r="H67" s="11"/>
      <c r="I67" s="37">
        <v>1801</v>
      </c>
      <c r="J67" s="37"/>
      <c r="K67" s="36"/>
      <c r="L67" s="6" t="s">
        <v>0</v>
      </c>
      <c r="M67" s="34" t="s">
        <v>114</v>
      </c>
      <c r="N67" s="38"/>
      <c r="O67" s="34"/>
      <c r="P67" s="36"/>
      <c r="Q67" s="11"/>
      <c r="R67" s="36"/>
      <c r="S67" s="11"/>
      <c r="T67" s="36"/>
      <c r="U67" s="11"/>
      <c r="V67" s="36"/>
      <c r="W67" s="36"/>
      <c r="X67" s="5"/>
      <c r="Y67" s="5"/>
      <c r="Z67" s="5"/>
      <c r="AA67" s="5"/>
      <c r="AB67" s="5"/>
      <c r="AC67" s="5"/>
      <c r="AD67" s="5"/>
    </row>
    <row r="68" spans="1:30" ht="51.75" customHeight="1" x14ac:dyDescent="0.2">
      <c r="A68" s="28">
        <v>722</v>
      </c>
      <c r="B68" s="45" t="s">
        <v>141</v>
      </c>
      <c r="C68" s="31"/>
      <c r="D68" s="29" t="s">
        <v>493</v>
      </c>
      <c r="E68" s="6" t="s">
        <v>113</v>
      </c>
      <c r="F68" s="6"/>
      <c r="G68" s="6"/>
      <c r="H68" s="11"/>
      <c r="I68" s="37">
        <v>28</v>
      </c>
      <c r="J68" s="37"/>
      <c r="K68" s="36"/>
      <c r="L68" s="6" t="s">
        <v>0</v>
      </c>
      <c r="M68" s="34" t="s">
        <v>114</v>
      </c>
      <c r="N68" s="38"/>
      <c r="O68" s="34"/>
      <c r="P68" s="36"/>
      <c r="Q68" s="11"/>
      <c r="R68" s="36"/>
      <c r="S68" s="11"/>
      <c r="T68" s="36"/>
      <c r="U68" s="11"/>
      <c r="V68" s="36"/>
      <c r="W68" s="36"/>
      <c r="X68" s="5"/>
      <c r="Y68" s="5"/>
      <c r="Z68" s="5"/>
      <c r="AA68" s="5"/>
      <c r="AB68" s="5"/>
      <c r="AC68" s="5"/>
      <c r="AD68" s="5"/>
    </row>
    <row r="69" spans="1:30" ht="51.75" customHeight="1" x14ac:dyDescent="0.2">
      <c r="A69" s="28">
        <v>768</v>
      </c>
      <c r="B69" s="44" t="s">
        <v>140</v>
      </c>
      <c r="C69" s="32"/>
      <c r="D69" s="19" t="s">
        <v>494</v>
      </c>
      <c r="E69" s="18" t="s">
        <v>113</v>
      </c>
      <c r="F69" s="18"/>
      <c r="G69" s="18"/>
      <c r="H69" s="20" t="s">
        <v>304</v>
      </c>
      <c r="I69" s="37"/>
      <c r="J69" s="37">
        <f>SUM(I67:I68)</f>
        <v>1829</v>
      </c>
      <c r="K69" s="36" t="s">
        <v>500</v>
      </c>
      <c r="L69" s="18"/>
      <c r="M69" s="20"/>
      <c r="N69" s="38"/>
      <c r="O69" s="20"/>
      <c r="P69" s="36"/>
      <c r="Q69" s="20"/>
      <c r="R69" s="36"/>
      <c r="S69" s="20"/>
      <c r="T69" s="36"/>
      <c r="U69" s="20"/>
      <c r="V69" s="36"/>
      <c r="W69" s="36"/>
      <c r="X69" s="19"/>
      <c r="Y69" s="19"/>
      <c r="Z69" s="19"/>
      <c r="AA69" s="19"/>
      <c r="AB69" s="19"/>
      <c r="AC69" s="19"/>
      <c r="AD69" s="19"/>
    </row>
    <row r="70" spans="1:30" ht="51.75" customHeight="1" x14ac:dyDescent="0.2">
      <c r="A70" s="28">
        <v>743</v>
      </c>
      <c r="B70" s="13"/>
      <c r="C70" s="27"/>
      <c r="D70" s="12" t="s">
        <v>61</v>
      </c>
      <c r="E70" s="13"/>
      <c r="F70" s="13"/>
      <c r="G70" s="13"/>
      <c r="H70" s="12"/>
      <c r="I70" s="13"/>
      <c r="J70" s="13"/>
      <c r="K70" s="13"/>
      <c r="L70" s="13"/>
      <c r="M70" s="27"/>
      <c r="N70" s="27"/>
      <c r="O70" s="27"/>
      <c r="P70" s="27"/>
      <c r="Q70" s="27"/>
      <c r="R70" s="27"/>
      <c r="S70" s="27"/>
      <c r="T70" s="27"/>
      <c r="U70" s="27"/>
      <c r="V70" s="27"/>
      <c r="W70" s="27"/>
      <c r="X70" s="16"/>
      <c r="Y70" s="16"/>
      <c r="Z70" s="16"/>
      <c r="AA70" s="16"/>
      <c r="AB70" s="16"/>
      <c r="AC70" s="16"/>
      <c r="AD70" s="16"/>
    </row>
    <row r="71" spans="1:30" ht="51.75" customHeight="1" x14ac:dyDescent="0.2">
      <c r="A71" s="28">
        <v>714</v>
      </c>
      <c r="B71" s="45" t="s">
        <v>284</v>
      </c>
      <c r="C71" s="33"/>
      <c r="D71" s="9" t="s">
        <v>46</v>
      </c>
      <c r="E71" s="6" t="s">
        <v>113</v>
      </c>
      <c r="F71" s="6"/>
      <c r="G71" s="6"/>
      <c r="H71" s="6"/>
      <c r="I71" s="37">
        <v>1901</v>
      </c>
      <c r="J71" s="37"/>
      <c r="K71" s="36"/>
      <c r="L71" s="6" t="s">
        <v>0</v>
      </c>
      <c r="M71" s="34" t="s">
        <v>114</v>
      </c>
      <c r="N71" s="38"/>
      <c r="O71" s="34"/>
      <c r="P71" s="36"/>
      <c r="Q71" s="11"/>
      <c r="R71" s="36"/>
      <c r="S71" s="11"/>
      <c r="T71" s="36"/>
      <c r="U71" s="11"/>
      <c r="V71" s="36"/>
      <c r="W71" s="36"/>
      <c r="X71" s="5"/>
      <c r="Y71" s="5"/>
      <c r="Z71" s="5"/>
      <c r="AA71" s="5"/>
      <c r="AB71" s="5"/>
      <c r="AC71" s="5"/>
      <c r="AD71" s="5"/>
    </row>
    <row r="72" spans="1:30" ht="51.75" customHeight="1" x14ac:dyDescent="0.2">
      <c r="A72" s="28">
        <v>715</v>
      </c>
      <c r="B72" s="45" t="s">
        <v>283</v>
      </c>
      <c r="C72" s="33"/>
      <c r="D72" s="9" t="s">
        <v>47</v>
      </c>
      <c r="E72" s="6" t="s">
        <v>113</v>
      </c>
      <c r="F72" s="6"/>
      <c r="G72" s="6"/>
      <c r="I72" s="37">
        <v>29</v>
      </c>
      <c r="J72" s="37"/>
      <c r="K72" s="36"/>
      <c r="L72" s="6" t="s">
        <v>0</v>
      </c>
      <c r="M72" s="34" t="s">
        <v>114</v>
      </c>
      <c r="N72" s="38"/>
      <c r="O72" s="34"/>
      <c r="P72" s="36"/>
      <c r="Q72" s="11"/>
      <c r="R72" s="36"/>
      <c r="S72" s="11"/>
      <c r="T72" s="36"/>
      <c r="U72" s="11"/>
      <c r="V72" s="36"/>
      <c r="W72" s="36"/>
      <c r="X72" s="5"/>
      <c r="Y72" s="5"/>
      <c r="Z72" s="5"/>
      <c r="AA72" s="5"/>
      <c r="AB72" s="5"/>
      <c r="AC72" s="5"/>
      <c r="AD72" s="5"/>
    </row>
    <row r="73" spans="1:30" ht="51.75" customHeight="1" x14ac:dyDescent="0.2">
      <c r="A73" s="28">
        <v>768</v>
      </c>
      <c r="B73" s="44" t="s">
        <v>282</v>
      </c>
      <c r="C73" s="32"/>
      <c r="D73" s="19" t="s">
        <v>48</v>
      </c>
      <c r="E73" s="18" t="s">
        <v>113</v>
      </c>
      <c r="F73" s="18"/>
      <c r="G73" s="18"/>
      <c r="H73" s="20" t="s">
        <v>305</v>
      </c>
      <c r="I73" s="37"/>
      <c r="J73" s="37">
        <f>SUM(I71:I72)</f>
        <v>1930</v>
      </c>
      <c r="K73" s="36" t="s">
        <v>337</v>
      </c>
      <c r="L73" s="18"/>
      <c r="M73" s="20"/>
      <c r="N73" s="38"/>
      <c r="O73" s="20"/>
      <c r="P73" s="36"/>
      <c r="Q73" s="20"/>
      <c r="R73" s="36"/>
      <c r="S73" s="20"/>
      <c r="T73" s="36"/>
      <c r="U73" s="20"/>
      <c r="V73" s="36"/>
      <c r="W73" s="36"/>
      <c r="X73" s="19"/>
      <c r="Y73" s="19"/>
      <c r="Z73" s="19"/>
      <c r="AA73" s="19"/>
      <c r="AB73" s="19"/>
      <c r="AC73" s="19"/>
      <c r="AD73" s="19"/>
    </row>
    <row r="74" spans="1:30" ht="51.75" customHeight="1" x14ac:dyDescent="0.2">
      <c r="A74" s="28">
        <v>716</v>
      </c>
      <c r="B74" s="45" t="s">
        <v>281</v>
      </c>
      <c r="C74" s="33"/>
      <c r="D74" s="9" t="s">
        <v>49</v>
      </c>
      <c r="E74" s="6" t="s">
        <v>113</v>
      </c>
      <c r="F74" s="6"/>
      <c r="G74" s="6"/>
      <c r="H74" s="6"/>
      <c r="I74" s="37">
        <v>2001</v>
      </c>
      <c r="J74" s="37"/>
      <c r="K74" s="36"/>
      <c r="L74" s="6" t="s">
        <v>0</v>
      </c>
      <c r="M74" s="34" t="s">
        <v>114</v>
      </c>
      <c r="N74" s="38"/>
      <c r="O74" s="34"/>
      <c r="P74" s="36"/>
      <c r="Q74" s="11"/>
      <c r="R74" s="36"/>
      <c r="S74" s="11"/>
      <c r="T74" s="36"/>
      <c r="U74" s="11"/>
      <c r="V74" s="36"/>
      <c r="W74" s="36"/>
      <c r="X74" s="5"/>
      <c r="Y74" s="5"/>
      <c r="Z74" s="5"/>
      <c r="AA74" s="5"/>
      <c r="AB74" s="5"/>
      <c r="AC74" s="5"/>
      <c r="AD74" s="5"/>
    </row>
    <row r="75" spans="1:30" ht="51.75" customHeight="1" x14ac:dyDescent="0.2">
      <c r="A75" s="28">
        <v>720</v>
      </c>
      <c r="B75" s="45" t="s">
        <v>280</v>
      </c>
      <c r="C75" s="31"/>
      <c r="D75" s="29" t="s">
        <v>50</v>
      </c>
      <c r="E75" s="6" t="s">
        <v>113</v>
      </c>
      <c r="F75" s="6"/>
      <c r="G75" s="6"/>
      <c r="I75" s="37">
        <v>30</v>
      </c>
      <c r="J75" s="37"/>
      <c r="K75" s="36"/>
      <c r="L75" s="6" t="s">
        <v>0</v>
      </c>
      <c r="M75" s="34" t="s">
        <v>114</v>
      </c>
      <c r="N75" s="38"/>
      <c r="O75" s="34"/>
      <c r="P75" s="36"/>
      <c r="Q75" s="11"/>
      <c r="R75" s="36"/>
      <c r="S75" s="11"/>
      <c r="T75" s="36"/>
      <c r="U75" s="11"/>
      <c r="V75" s="36"/>
      <c r="W75" s="36"/>
      <c r="X75" s="5"/>
      <c r="Y75" s="5"/>
      <c r="Z75" s="5"/>
      <c r="AA75" s="5"/>
      <c r="AB75" s="5"/>
      <c r="AC75" s="5"/>
      <c r="AD75" s="5"/>
    </row>
    <row r="76" spans="1:30" ht="51.75" customHeight="1" x14ac:dyDescent="0.2">
      <c r="A76" s="28">
        <v>768</v>
      </c>
      <c r="B76" s="44" t="s">
        <v>279</v>
      </c>
      <c r="C76" s="32"/>
      <c r="D76" s="19" t="s">
        <v>51</v>
      </c>
      <c r="E76" s="18" t="s">
        <v>113</v>
      </c>
      <c r="F76" s="18"/>
      <c r="G76" s="18"/>
      <c r="H76" s="20" t="s">
        <v>306</v>
      </c>
      <c r="I76" s="37"/>
      <c r="J76" s="37">
        <f>SUM(I74:I75)</f>
        <v>2031</v>
      </c>
      <c r="K76" s="36" t="s">
        <v>121</v>
      </c>
      <c r="L76" s="18"/>
      <c r="M76" s="20"/>
      <c r="N76" s="38"/>
      <c r="O76" s="20"/>
      <c r="P76" s="36"/>
      <c r="Q76" s="20"/>
      <c r="R76" s="36"/>
      <c r="S76" s="20"/>
      <c r="T76" s="36"/>
      <c r="U76" s="20"/>
      <c r="V76" s="36"/>
      <c r="W76" s="36"/>
      <c r="X76" s="19"/>
      <c r="Y76" s="19"/>
      <c r="Z76" s="19"/>
      <c r="AA76" s="19"/>
      <c r="AB76" s="19"/>
      <c r="AC76" s="19"/>
      <c r="AD76" s="19"/>
    </row>
    <row r="77" spans="1:30" ht="51.75" customHeight="1" x14ac:dyDescent="0.2">
      <c r="A77" s="28">
        <v>721</v>
      </c>
      <c r="B77" s="45" t="s">
        <v>278</v>
      </c>
      <c r="C77" s="31"/>
      <c r="D77" s="29" t="s">
        <v>492</v>
      </c>
      <c r="E77" s="6" t="s">
        <v>113</v>
      </c>
      <c r="F77" s="6"/>
      <c r="G77" s="6"/>
      <c r="H77" s="11"/>
      <c r="I77" s="37">
        <v>2101</v>
      </c>
      <c r="J77" s="37"/>
      <c r="K77" s="36"/>
      <c r="L77" s="6" t="s">
        <v>0</v>
      </c>
      <c r="M77" s="34" t="s">
        <v>114</v>
      </c>
      <c r="N77" s="38"/>
      <c r="O77" s="34"/>
      <c r="P77" s="36"/>
      <c r="Q77" s="11"/>
      <c r="R77" s="36"/>
      <c r="S77" s="11"/>
      <c r="T77" s="36"/>
      <c r="U77" s="11"/>
      <c r="V77" s="36"/>
      <c r="W77" s="36"/>
      <c r="X77" s="5"/>
      <c r="Y77" s="5"/>
      <c r="Z77" s="5"/>
      <c r="AA77" s="5"/>
      <c r="AB77" s="5"/>
      <c r="AC77" s="5"/>
      <c r="AD77" s="5"/>
    </row>
    <row r="78" spans="1:30" ht="51.75" customHeight="1" x14ac:dyDescent="0.2">
      <c r="A78" s="28">
        <v>722</v>
      </c>
      <c r="B78" s="45" t="s">
        <v>277</v>
      </c>
      <c r="C78" s="31"/>
      <c r="D78" s="29" t="s">
        <v>493</v>
      </c>
      <c r="E78" s="6" t="s">
        <v>113</v>
      </c>
      <c r="F78" s="6"/>
      <c r="G78" s="6"/>
      <c r="H78" s="11"/>
      <c r="I78" s="37">
        <v>31</v>
      </c>
      <c r="J78" s="37"/>
      <c r="K78" s="36"/>
      <c r="L78" s="6" t="s">
        <v>0</v>
      </c>
      <c r="M78" s="34" t="s">
        <v>114</v>
      </c>
      <c r="N78" s="38"/>
      <c r="O78" s="34"/>
      <c r="P78" s="36"/>
      <c r="Q78" s="11"/>
      <c r="R78" s="36"/>
      <c r="S78" s="11"/>
      <c r="T78" s="36"/>
      <c r="U78" s="11"/>
      <c r="V78" s="36"/>
      <c r="W78" s="36"/>
      <c r="X78" s="5"/>
      <c r="Y78" s="5"/>
      <c r="Z78" s="5"/>
      <c r="AA78" s="5"/>
      <c r="AB78" s="5"/>
      <c r="AC78" s="5"/>
      <c r="AD78" s="5"/>
    </row>
    <row r="79" spans="1:30" ht="51.75" customHeight="1" x14ac:dyDescent="0.2">
      <c r="A79" s="28">
        <v>768</v>
      </c>
      <c r="B79" s="44" t="s">
        <v>276</v>
      </c>
      <c r="C79" s="32"/>
      <c r="D79" s="19" t="s">
        <v>494</v>
      </c>
      <c r="E79" s="18" t="s">
        <v>113</v>
      </c>
      <c r="F79" s="18"/>
      <c r="G79" s="18"/>
      <c r="H79" s="20" t="s">
        <v>307</v>
      </c>
      <c r="I79" s="37"/>
      <c r="J79" s="37">
        <f>SUM(I77:I78)</f>
        <v>2132</v>
      </c>
      <c r="K79" s="36" t="s">
        <v>500</v>
      </c>
      <c r="L79" s="18"/>
      <c r="M79" s="20"/>
      <c r="N79" s="38"/>
      <c r="O79" s="20"/>
      <c r="P79" s="36"/>
      <c r="Q79" s="20"/>
      <c r="R79" s="36"/>
      <c r="S79" s="20"/>
      <c r="T79" s="36"/>
      <c r="U79" s="20"/>
      <c r="V79" s="36"/>
      <c r="W79" s="36"/>
      <c r="X79" s="19"/>
      <c r="Y79" s="19"/>
      <c r="Z79" s="19"/>
      <c r="AA79" s="19"/>
      <c r="AB79" s="19"/>
      <c r="AC79" s="19"/>
      <c r="AD79" s="19"/>
    </row>
    <row r="80" spans="1:30" ht="51.75" customHeight="1" x14ac:dyDescent="0.2">
      <c r="A80" s="28">
        <v>743</v>
      </c>
      <c r="B80" s="13"/>
      <c r="C80" s="27"/>
      <c r="D80" s="12" t="s">
        <v>62</v>
      </c>
      <c r="E80" s="13"/>
      <c r="F80" s="13"/>
      <c r="G80" s="13"/>
      <c r="H80" s="12"/>
      <c r="I80" s="13"/>
      <c r="J80" s="13"/>
      <c r="K80" s="13"/>
      <c r="L80" s="13"/>
      <c r="M80" s="27"/>
      <c r="N80" s="27"/>
      <c r="O80" s="27"/>
      <c r="P80" s="27"/>
      <c r="Q80" s="27"/>
      <c r="R80" s="27"/>
      <c r="S80" s="27"/>
      <c r="T80" s="27"/>
      <c r="U80" s="27"/>
      <c r="V80" s="27"/>
      <c r="W80" s="27"/>
      <c r="X80" s="16"/>
      <c r="Y80" s="16"/>
      <c r="Z80" s="16"/>
      <c r="AA80" s="16"/>
      <c r="AB80" s="16"/>
      <c r="AC80" s="16"/>
      <c r="AD80" s="16"/>
    </row>
    <row r="81" spans="1:30" ht="51.75" customHeight="1" x14ac:dyDescent="0.2">
      <c r="A81" s="28">
        <v>714</v>
      </c>
      <c r="B81" s="45" t="s">
        <v>130</v>
      </c>
      <c r="C81" s="33"/>
      <c r="D81" s="9" t="s">
        <v>46</v>
      </c>
      <c r="E81" s="6" t="s">
        <v>113</v>
      </c>
      <c r="F81" s="6"/>
      <c r="G81" s="6"/>
      <c r="H81" s="11"/>
      <c r="I81" s="37">
        <v>2201</v>
      </c>
      <c r="J81" s="37"/>
      <c r="K81" s="36"/>
      <c r="L81" s="6" t="s">
        <v>0</v>
      </c>
      <c r="M81" s="34" t="s">
        <v>114</v>
      </c>
      <c r="N81" s="38"/>
      <c r="O81" s="34"/>
      <c r="P81" s="36"/>
      <c r="Q81" s="11"/>
      <c r="R81" s="36"/>
      <c r="S81" s="11"/>
      <c r="T81" s="36"/>
      <c r="U81" s="11"/>
      <c r="V81" s="36"/>
      <c r="W81" s="36"/>
      <c r="X81" s="5"/>
      <c r="Y81" s="5"/>
      <c r="Z81" s="5"/>
      <c r="AA81" s="5"/>
      <c r="AB81" s="5"/>
      <c r="AC81" s="5"/>
      <c r="AD81" s="5"/>
    </row>
    <row r="82" spans="1:30" ht="51.75" customHeight="1" x14ac:dyDescent="0.2">
      <c r="A82" s="28">
        <v>715</v>
      </c>
      <c r="B82" s="45" t="s">
        <v>129</v>
      </c>
      <c r="C82" s="33"/>
      <c r="D82" s="9" t="s">
        <v>47</v>
      </c>
      <c r="E82" s="6" t="s">
        <v>113</v>
      </c>
      <c r="F82" s="6"/>
      <c r="G82" s="6"/>
      <c r="H82" s="11"/>
      <c r="I82" s="37">
        <v>32</v>
      </c>
      <c r="J82" s="37"/>
      <c r="K82" s="36"/>
      <c r="L82" s="6" t="s">
        <v>0</v>
      </c>
      <c r="M82" s="34" t="s">
        <v>114</v>
      </c>
      <c r="N82" s="38"/>
      <c r="O82" s="34"/>
      <c r="P82" s="36"/>
      <c r="Q82" s="11"/>
      <c r="R82" s="36"/>
      <c r="S82" s="11"/>
      <c r="T82" s="36"/>
      <c r="U82" s="11"/>
      <c r="V82" s="36"/>
      <c r="W82" s="36"/>
      <c r="X82" s="5"/>
      <c r="Y82" s="5"/>
      <c r="Z82" s="5"/>
      <c r="AA82" s="5"/>
      <c r="AB82" s="5"/>
      <c r="AC82" s="5"/>
      <c r="AD82" s="5"/>
    </row>
    <row r="83" spans="1:30" ht="51.75" customHeight="1" x14ac:dyDescent="0.2">
      <c r="A83" s="28">
        <v>768</v>
      </c>
      <c r="B83" s="44" t="s">
        <v>128</v>
      </c>
      <c r="C83" s="32"/>
      <c r="D83" s="19" t="s">
        <v>48</v>
      </c>
      <c r="E83" s="18" t="s">
        <v>113</v>
      </c>
      <c r="F83" s="18"/>
      <c r="G83" s="18"/>
      <c r="H83" s="20" t="s">
        <v>308</v>
      </c>
      <c r="I83" s="37"/>
      <c r="J83" s="37">
        <f>SUM(I81:I82)</f>
        <v>2233</v>
      </c>
      <c r="K83" s="36" t="s">
        <v>339</v>
      </c>
      <c r="L83" s="18"/>
      <c r="M83" s="20"/>
      <c r="N83" s="38"/>
      <c r="O83" s="20"/>
      <c r="P83" s="36"/>
      <c r="Q83" s="20"/>
      <c r="R83" s="36"/>
      <c r="S83" s="20"/>
      <c r="T83" s="36"/>
      <c r="U83" s="20"/>
      <c r="V83" s="36"/>
      <c r="W83" s="36"/>
      <c r="X83" s="19"/>
      <c r="Y83" s="19"/>
      <c r="Z83" s="19"/>
      <c r="AA83" s="19"/>
      <c r="AB83" s="19"/>
      <c r="AC83" s="19"/>
      <c r="AD83" s="19"/>
    </row>
    <row r="84" spans="1:30" ht="51.75" customHeight="1" x14ac:dyDescent="0.2">
      <c r="A84" s="28">
        <v>716</v>
      </c>
      <c r="B84" s="45" t="s">
        <v>127</v>
      </c>
      <c r="C84" s="33"/>
      <c r="D84" s="9" t="s">
        <v>49</v>
      </c>
      <c r="E84" s="6" t="s">
        <v>113</v>
      </c>
      <c r="F84" s="6"/>
      <c r="G84" s="6"/>
      <c r="H84" s="11"/>
      <c r="I84" s="37">
        <v>2301</v>
      </c>
      <c r="J84" s="37"/>
      <c r="K84" s="36"/>
      <c r="L84" s="6" t="s">
        <v>0</v>
      </c>
      <c r="M84" s="34" t="s">
        <v>114</v>
      </c>
      <c r="N84" s="38"/>
      <c r="O84" s="34"/>
      <c r="P84" s="36"/>
      <c r="Q84" s="11"/>
      <c r="R84" s="36"/>
      <c r="S84" s="11"/>
      <c r="T84" s="36"/>
      <c r="U84" s="11"/>
      <c r="V84" s="36"/>
      <c r="W84" s="36"/>
      <c r="X84" s="5"/>
      <c r="Y84" s="5"/>
      <c r="Z84" s="5"/>
      <c r="AA84" s="5"/>
      <c r="AB84" s="5"/>
      <c r="AC84" s="5"/>
      <c r="AD84" s="5"/>
    </row>
    <row r="85" spans="1:30" ht="51.75" customHeight="1" x14ac:dyDescent="0.2">
      <c r="A85" s="28">
        <v>720</v>
      </c>
      <c r="B85" s="45" t="s">
        <v>126</v>
      </c>
      <c r="C85" s="31"/>
      <c r="D85" s="29" t="s">
        <v>50</v>
      </c>
      <c r="E85" s="6" t="s">
        <v>113</v>
      </c>
      <c r="F85" s="6"/>
      <c r="G85" s="6"/>
      <c r="H85" s="11"/>
      <c r="I85" s="37">
        <v>33</v>
      </c>
      <c r="J85" s="37"/>
      <c r="K85" s="36"/>
      <c r="L85" s="6" t="s">
        <v>0</v>
      </c>
      <c r="M85" s="34" t="s">
        <v>114</v>
      </c>
      <c r="N85" s="38"/>
      <c r="O85" s="34"/>
      <c r="P85" s="36"/>
      <c r="Q85" s="11"/>
      <c r="R85" s="36"/>
      <c r="S85" s="11"/>
      <c r="T85" s="36"/>
      <c r="U85" s="11"/>
      <c r="V85" s="36"/>
      <c r="W85" s="36"/>
      <c r="X85" s="5"/>
      <c r="Y85" s="5"/>
      <c r="Z85" s="5"/>
      <c r="AA85" s="5"/>
      <c r="AB85" s="5"/>
      <c r="AC85" s="5"/>
      <c r="AD85" s="5"/>
    </row>
    <row r="86" spans="1:30" ht="51.75" customHeight="1" x14ac:dyDescent="0.2">
      <c r="A86" s="28">
        <v>768</v>
      </c>
      <c r="B86" s="44" t="s">
        <v>125</v>
      </c>
      <c r="C86" s="32"/>
      <c r="D86" s="19" t="s">
        <v>51</v>
      </c>
      <c r="E86" s="18" t="s">
        <v>113</v>
      </c>
      <c r="F86" s="18"/>
      <c r="G86" s="18"/>
      <c r="H86" s="20" t="s">
        <v>309</v>
      </c>
      <c r="I86" s="37"/>
      <c r="J86" s="37">
        <f>SUM(I84:I85)</f>
        <v>2334</v>
      </c>
      <c r="K86" s="36" t="s">
        <v>338</v>
      </c>
      <c r="L86" s="18"/>
      <c r="M86" s="20"/>
      <c r="N86" s="38"/>
      <c r="O86" s="20"/>
      <c r="P86" s="36"/>
      <c r="Q86" s="20"/>
      <c r="R86" s="36"/>
      <c r="S86" s="20"/>
      <c r="T86" s="36"/>
      <c r="U86" s="20"/>
      <c r="V86" s="36"/>
      <c r="W86" s="36"/>
      <c r="X86" s="19"/>
      <c r="Y86" s="19"/>
      <c r="Z86" s="19"/>
      <c r="AA86" s="19"/>
      <c r="AB86" s="19"/>
      <c r="AC86" s="19"/>
      <c r="AD86" s="19"/>
    </row>
    <row r="87" spans="1:30" ht="51.75" customHeight="1" x14ac:dyDescent="0.2">
      <c r="A87" s="28">
        <v>721</v>
      </c>
      <c r="B87" s="45" t="s">
        <v>124</v>
      </c>
      <c r="C87" s="31"/>
      <c r="D87" s="29" t="s">
        <v>492</v>
      </c>
      <c r="E87" s="6" t="s">
        <v>113</v>
      </c>
      <c r="F87" s="6"/>
      <c r="G87" s="6"/>
      <c r="H87" s="11"/>
      <c r="I87" s="37">
        <v>2401</v>
      </c>
      <c r="J87" s="37"/>
      <c r="K87" s="36"/>
      <c r="L87" s="6" t="s">
        <v>0</v>
      </c>
      <c r="M87" s="34" t="s">
        <v>114</v>
      </c>
      <c r="N87" s="38"/>
      <c r="O87" s="34"/>
      <c r="P87" s="36"/>
      <c r="Q87" s="11"/>
      <c r="R87" s="36"/>
      <c r="S87" s="11"/>
      <c r="T87" s="36"/>
      <c r="U87" s="11"/>
      <c r="V87" s="36"/>
      <c r="W87" s="36"/>
      <c r="X87" s="5"/>
      <c r="Y87" s="5"/>
      <c r="Z87" s="5"/>
      <c r="AA87" s="5"/>
      <c r="AB87" s="5"/>
      <c r="AC87" s="5"/>
      <c r="AD87" s="5"/>
    </row>
    <row r="88" spans="1:30" ht="51.75" customHeight="1" x14ac:dyDescent="0.2">
      <c r="A88" s="28">
        <v>722</v>
      </c>
      <c r="B88" s="45" t="s">
        <v>123</v>
      </c>
      <c r="C88" s="31"/>
      <c r="D88" s="29" t="s">
        <v>493</v>
      </c>
      <c r="E88" s="6" t="s">
        <v>113</v>
      </c>
      <c r="F88" s="6"/>
      <c r="G88" s="6"/>
      <c r="H88" s="11"/>
      <c r="I88" s="37">
        <v>34</v>
      </c>
      <c r="J88" s="37"/>
      <c r="K88" s="36"/>
      <c r="L88" s="6" t="s">
        <v>0</v>
      </c>
      <c r="M88" s="34" t="s">
        <v>114</v>
      </c>
      <c r="N88" s="38"/>
      <c r="O88" s="34"/>
      <c r="P88" s="36"/>
      <c r="Q88" s="11"/>
      <c r="R88" s="36"/>
      <c r="S88" s="11"/>
      <c r="T88" s="36"/>
      <c r="U88" s="11"/>
      <c r="V88" s="36"/>
      <c r="W88" s="36"/>
      <c r="X88" s="5"/>
      <c r="Y88" s="5"/>
      <c r="Z88" s="5"/>
      <c r="AA88" s="5"/>
      <c r="AB88" s="5"/>
      <c r="AC88" s="5"/>
      <c r="AD88" s="5"/>
    </row>
    <row r="89" spans="1:30" ht="51.75" customHeight="1" x14ac:dyDescent="0.2">
      <c r="A89" s="28">
        <v>768</v>
      </c>
      <c r="B89" s="44" t="s">
        <v>122</v>
      </c>
      <c r="C89" s="32"/>
      <c r="D89" s="19" t="s">
        <v>494</v>
      </c>
      <c r="E89" s="18" t="s">
        <v>113</v>
      </c>
      <c r="F89" s="18"/>
      <c r="G89" s="18"/>
      <c r="H89" s="20" t="s">
        <v>310</v>
      </c>
      <c r="I89" s="37"/>
      <c r="J89" s="37">
        <f>SUM(I87:I88)</f>
        <v>2435</v>
      </c>
      <c r="K89" s="36" t="s">
        <v>500</v>
      </c>
      <c r="L89" s="18"/>
      <c r="M89" s="20"/>
      <c r="N89" s="38"/>
      <c r="O89" s="20"/>
      <c r="P89" s="36"/>
      <c r="Q89" s="20"/>
      <c r="R89" s="36"/>
      <c r="S89" s="20"/>
      <c r="T89" s="36"/>
      <c r="U89" s="20"/>
      <c r="V89" s="36"/>
      <c r="W89" s="36"/>
      <c r="X89" s="19"/>
      <c r="Y89" s="19"/>
      <c r="Z89" s="19"/>
      <c r="AA89" s="19"/>
      <c r="AB89" s="19"/>
      <c r="AC89" s="19"/>
      <c r="AD89" s="19"/>
    </row>
    <row r="90" spans="1:30" ht="51.75" customHeight="1" x14ac:dyDescent="0.2">
      <c r="A90" s="28">
        <v>743</v>
      </c>
      <c r="B90" s="13"/>
      <c r="C90" s="27"/>
      <c r="D90" s="12" t="s">
        <v>63</v>
      </c>
      <c r="E90" s="13"/>
      <c r="F90" s="13"/>
      <c r="G90" s="13"/>
      <c r="H90" s="12"/>
      <c r="I90" s="13"/>
      <c r="J90" s="13"/>
      <c r="K90" s="13"/>
      <c r="L90" s="13"/>
      <c r="M90" s="27"/>
      <c r="N90" s="27"/>
      <c r="O90" s="27"/>
      <c r="P90" s="27"/>
      <c r="Q90" s="27"/>
      <c r="R90" s="27"/>
      <c r="S90" s="27"/>
      <c r="T90" s="27"/>
      <c r="U90" s="27"/>
      <c r="V90" s="27"/>
      <c r="W90" s="27"/>
      <c r="X90" s="16"/>
      <c r="Y90" s="16"/>
      <c r="Z90" s="16"/>
      <c r="AA90" s="16"/>
      <c r="AB90" s="16"/>
      <c r="AC90" s="16"/>
      <c r="AD90" s="16"/>
    </row>
    <row r="91" spans="1:30" ht="51.75" customHeight="1" x14ac:dyDescent="0.2">
      <c r="A91" s="28">
        <v>714</v>
      </c>
      <c r="B91" s="45" t="s">
        <v>168</v>
      </c>
      <c r="C91" s="33"/>
      <c r="D91" s="9" t="s">
        <v>46</v>
      </c>
      <c r="E91" s="6" t="s">
        <v>113</v>
      </c>
      <c r="F91" s="6"/>
      <c r="G91" s="6"/>
      <c r="H91" s="6"/>
      <c r="I91" s="37">
        <v>2501</v>
      </c>
      <c r="J91" s="37"/>
      <c r="K91" s="36"/>
      <c r="L91" s="6" t="s">
        <v>0</v>
      </c>
      <c r="M91" s="34" t="s">
        <v>114</v>
      </c>
      <c r="N91" s="38"/>
      <c r="O91" s="34"/>
      <c r="P91" s="36"/>
      <c r="Q91" s="11"/>
      <c r="R91" s="36"/>
      <c r="S91" s="11"/>
      <c r="T91" s="36"/>
      <c r="U91" s="11"/>
      <c r="V91" s="36"/>
      <c r="W91" s="36"/>
      <c r="X91" s="5"/>
      <c r="Y91" s="5"/>
      <c r="Z91" s="5"/>
      <c r="AA91" s="5"/>
      <c r="AB91" s="5"/>
      <c r="AC91" s="5"/>
      <c r="AD91" s="5"/>
    </row>
    <row r="92" spans="1:30" ht="51.75" customHeight="1" x14ac:dyDescent="0.2">
      <c r="A92" s="28">
        <v>715</v>
      </c>
      <c r="B92" s="45" t="s">
        <v>167</v>
      </c>
      <c r="C92" s="33"/>
      <c r="D92" s="9" t="s">
        <v>47</v>
      </c>
      <c r="E92" s="6" t="s">
        <v>113</v>
      </c>
      <c r="F92" s="6"/>
      <c r="G92" s="6"/>
      <c r="I92" s="37">
        <v>35</v>
      </c>
      <c r="J92" s="37"/>
      <c r="K92" s="36"/>
      <c r="L92" s="6" t="s">
        <v>0</v>
      </c>
      <c r="M92" s="34" t="s">
        <v>114</v>
      </c>
      <c r="N92" s="38"/>
      <c r="O92" s="34"/>
      <c r="P92" s="36"/>
      <c r="Q92" s="11"/>
      <c r="R92" s="36"/>
      <c r="S92" s="11"/>
      <c r="T92" s="36"/>
      <c r="U92" s="11"/>
      <c r="V92" s="36"/>
      <c r="W92" s="36"/>
      <c r="X92" s="5"/>
      <c r="Y92" s="5"/>
      <c r="Z92" s="5"/>
      <c r="AA92" s="5"/>
      <c r="AB92" s="5"/>
      <c r="AC92" s="5"/>
      <c r="AD92" s="5"/>
    </row>
    <row r="93" spans="1:30" ht="51.75" customHeight="1" x14ac:dyDescent="0.2">
      <c r="A93" s="28">
        <v>768</v>
      </c>
      <c r="B93" s="44" t="s">
        <v>166</v>
      </c>
      <c r="C93" s="32"/>
      <c r="D93" s="19" t="s">
        <v>48</v>
      </c>
      <c r="E93" s="18" t="s">
        <v>113</v>
      </c>
      <c r="F93" s="18"/>
      <c r="G93" s="18"/>
      <c r="H93" s="20" t="s">
        <v>311</v>
      </c>
      <c r="I93" s="37"/>
      <c r="J93" s="37">
        <f>SUM(I91:I92)</f>
        <v>2536</v>
      </c>
      <c r="K93" s="36" t="s">
        <v>337</v>
      </c>
      <c r="L93" s="18"/>
      <c r="M93" s="20"/>
      <c r="N93" s="38"/>
      <c r="O93" s="20"/>
      <c r="P93" s="36"/>
      <c r="Q93" s="20"/>
      <c r="R93" s="36"/>
      <c r="S93" s="20"/>
      <c r="T93" s="36"/>
      <c r="U93" s="20"/>
      <c r="V93" s="36"/>
      <c r="W93" s="36"/>
      <c r="X93" s="19"/>
      <c r="Y93" s="19"/>
      <c r="Z93" s="19"/>
      <c r="AA93" s="19"/>
      <c r="AB93" s="19"/>
      <c r="AC93" s="19"/>
      <c r="AD93" s="19"/>
    </row>
    <row r="94" spans="1:30" ht="51.75" customHeight="1" x14ac:dyDescent="0.2">
      <c r="A94" s="28">
        <v>716</v>
      </c>
      <c r="B94" s="45" t="s">
        <v>165</v>
      </c>
      <c r="C94" s="33"/>
      <c r="D94" s="9" t="s">
        <v>49</v>
      </c>
      <c r="E94" s="6" t="s">
        <v>113</v>
      </c>
      <c r="F94" s="6"/>
      <c r="G94" s="6"/>
      <c r="H94" s="11"/>
      <c r="I94" s="37">
        <v>2601</v>
      </c>
      <c r="J94" s="37"/>
      <c r="K94" s="36"/>
      <c r="L94" s="6" t="s">
        <v>0</v>
      </c>
      <c r="M94" s="34" t="s">
        <v>114</v>
      </c>
      <c r="N94" s="38"/>
      <c r="O94" s="34"/>
      <c r="P94" s="36"/>
      <c r="Q94" s="11"/>
      <c r="R94" s="36"/>
      <c r="S94" s="11"/>
      <c r="T94" s="36"/>
      <c r="U94" s="11"/>
      <c r="V94" s="36"/>
      <c r="W94" s="36"/>
      <c r="X94" s="5"/>
      <c r="Y94" s="5"/>
      <c r="Z94" s="5"/>
      <c r="AA94" s="5"/>
      <c r="AB94" s="5"/>
      <c r="AC94" s="5"/>
      <c r="AD94" s="5"/>
    </row>
    <row r="95" spans="1:30" ht="51.75" customHeight="1" x14ac:dyDescent="0.2">
      <c r="A95" s="28">
        <v>720</v>
      </c>
      <c r="B95" s="45" t="s">
        <v>164</v>
      </c>
      <c r="C95" s="31"/>
      <c r="D95" s="29" t="s">
        <v>50</v>
      </c>
      <c r="E95" s="6" t="s">
        <v>113</v>
      </c>
      <c r="F95" s="6"/>
      <c r="G95" s="6"/>
      <c r="H95" s="11"/>
      <c r="I95" s="37">
        <v>36</v>
      </c>
      <c r="J95" s="37"/>
      <c r="K95" s="36"/>
      <c r="L95" s="6" t="s">
        <v>0</v>
      </c>
      <c r="M95" s="34" t="s">
        <v>114</v>
      </c>
      <c r="N95" s="38"/>
      <c r="O95" s="34"/>
      <c r="P95" s="36"/>
      <c r="Q95" s="11"/>
      <c r="R95" s="36"/>
      <c r="S95" s="11"/>
      <c r="T95" s="36"/>
      <c r="U95" s="11"/>
      <c r="V95" s="36"/>
      <c r="W95" s="36"/>
      <c r="X95" s="5"/>
      <c r="Y95" s="5"/>
      <c r="Z95" s="5"/>
      <c r="AA95" s="5"/>
      <c r="AB95" s="5"/>
      <c r="AC95" s="5"/>
      <c r="AD95" s="5"/>
    </row>
    <row r="96" spans="1:30" ht="51.75" customHeight="1" x14ac:dyDescent="0.2">
      <c r="A96" s="28">
        <v>768</v>
      </c>
      <c r="B96" s="44" t="s">
        <v>163</v>
      </c>
      <c r="C96" s="32"/>
      <c r="D96" s="19" t="s">
        <v>51</v>
      </c>
      <c r="E96" s="18" t="s">
        <v>113</v>
      </c>
      <c r="F96" s="18"/>
      <c r="G96" s="18"/>
      <c r="H96" s="20" t="s">
        <v>312</v>
      </c>
      <c r="I96" s="37"/>
      <c r="J96" s="37">
        <f>SUM(I94:I95)</f>
        <v>2637</v>
      </c>
      <c r="K96" s="36" t="s">
        <v>338</v>
      </c>
      <c r="L96" s="18"/>
      <c r="M96" s="20"/>
      <c r="N96" s="38"/>
      <c r="O96" s="20"/>
      <c r="P96" s="36"/>
      <c r="Q96" s="20"/>
      <c r="R96" s="36"/>
      <c r="S96" s="20"/>
      <c r="T96" s="36"/>
      <c r="U96" s="20"/>
      <c r="V96" s="36"/>
      <c r="W96" s="36"/>
      <c r="X96" s="19"/>
      <c r="Y96" s="19"/>
      <c r="Z96" s="19"/>
      <c r="AA96" s="19"/>
      <c r="AB96" s="19"/>
      <c r="AC96" s="19"/>
      <c r="AD96" s="19"/>
    </row>
    <row r="97" spans="1:30" ht="51.75" customHeight="1" x14ac:dyDescent="0.2">
      <c r="A97" s="28">
        <v>721</v>
      </c>
      <c r="B97" s="45" t="s">
        <v>162</v>
      </c>
      <c r="C97" s="31"/>
      <c r="D97" s="29" t="s">
        <v>492</v>
      </c>
      <c r="E97" s="6" t="s">
        <v>113</v>
      </c>
      <c r="F97" s="6"/>
      <c r="G97" s="6"/>
      <c r="I97" s="37">
        <v>2701</v>
      </c>
      <c r="J97" s="37"/>
      <c r="K97" s="36"/>
      <c r="L97" s="6" t="s">
        <v>0</v>
      </c>
      <c r="M97" s="34" t="s">
        <v>114</v>
      </c>
      <c r="N97" s="38"/>
      <c r="O97" s="34"/>
      <c r="P97" s="36"/>
      <c r="Q97" s="11"/>
      <c r="R97" s="36"/>
      <c r="S97" s="11"/>
      <c r="T97" s="36"/>
      <c r="U97" s="11"/>
      <c r="V97" s="36"/>
      <c r="W97" s="36"/>
      <c r="X97" s="5"/>
      <c r="Y97" s="5"/>
      <c r="Z97" s="5"/>
      <c r="AA97" s="5"/>
      <c r="AB97" s="5"/>
      <c r="AC97" s="5"/>
      <c r="AD97" s="5"/>
    </row>
    <row r="98" spans="1:30" ht="51.75" customHeight="1" x14ac:dyDescent="0.2">
      <c r="A98" s="28">
        <v>722</v>
      </c>
      <c r="B98" s="45" t="s">
        <v>161</v>
      </c>
      <c r="C98" s="31"/>
      <c r="D98" s="29" t="s">
        <v>493</v>
      </c>
      <c r="E98" s="6" t="s">
        <v>113</v>
      </c>
      <c r="F98" s="6"/>
      <c r="G98" s="6"/>
      <c r="H98" s="11"/>
      <c r="I98" s="37">
        <v>37</v>
      </c>
      <c r="J98" s="37"/>
      <c r="K98" s="36"/>
      <c r="L98" s="6" t="s">
        <v>0</v>
      </c>
      <c r="M98" s="34" t="s">
        <v>114</v>
      </c>
      <c r="N98" s="38"/>
      <c r="O98" s="34"/>
      <c r="P98" s="36"/>
      <c r="Q98" s="11"/>
      <c r="R98" s="36"/>
      <c r="S98" s="11"/>
      <c r="T98" s="36"/>
      <c r="U98" s="11"/>
      <c r="V98" s="36"/>
      <c r="W98" s="36"/>
      <c r="X98" s="5"/>
      <c r="Y98" s="5"/>
      <c r="Z98" s="5"/>
      <c r="AA98" s="5"/>
      <c r="AB98" s="5"/>
      <c r="AC98" s="5"/>
      <c r="AD98" s="5"/>
    </row>
    <row r="99" spans="1:30" ht="51.75" customHeight="1" x14ac:dyDescent="0.2">
      <c r="A99" s="28">
        <v>768</v>
      </c>
      <c r="B99" s="44" t="s">
        <v>160</v>
      </c>
      <c r="C99" s="32"/>
      <c r="D99" s="19" t="s">
        <v>54</v>
      </c>
      <c r="E99" s="18" t="s">
        <v>113</v>
      </c>
      <c r="F99" s="18"/>
      <c r="G99" s="18"/>
      <c r="H99" s="20" t="s">
        <v>313</v>
      </c>
      <c r="I99" s="37"/>
      <c r="J99" s="37">
        <f>SUM(I97:I98)</f>
        <v>2738</v>
      </c>
      <c r="K99" s="36" t="s">
        <v>500</v>
      </c>
      <c r="L99" s="18"/>
      <c r="M99" s="20"/>
      <c r="N99" s="38"/>
      <c r="O99" s="20"/>
      <c r="P99" s="36"/>
      <c r="Q99" s="20"/>
      <c r="R99" s="36"/>
      <c r="S99" s="20"/>
      <c r="T99" s="36"/>
      <c r="U99" s="20"/>
      <c r="V99" s="36"/>
      <c r="W99" s="36"/>
      <c r="X99" s="19"/>
      <c r="Y99" s="19"/>
      <c r="Z99" s="19"/>
      <c r="AA99" s="19"/>
      <c r="AB99" s="19"/>
      <c r="AC99" s="19"/>
      <c r="AD99" s="19"/>
    </row>
    <row r="100" spans="1:30" ht="51.75" customHeight="1" x14ac:dyDescent="0.2">
      <c r="A100" s="28">
        <v>743</v>
      </c>
      <c r="B100" s="13"/>
      <c r="C100" s="27"/>
      <c r="D100" s="12" t="s">
        <v>18</v>
      </c>
      <c r="E100" s="13"/>
      <c r="F100" s="13"/>
      <c r="G100" s="13"/>
      <c r="H100" s="12"/>
      <c r="I100" s="13"/>
      <c r="J100" s="13"/>
      <c r="K100" s="13"/>
      <c r="L100" s="13"/>
      <c r="M100" s="27"/>
      <c r="N100" s="27"/>
      <c r="O100" s="27"/>
      <c r="P100" s="27"/>
      <c r="Q100" s="27"/>
      <c r="R100" s="27"/>
      <c r="S100" s="27"/>
      <c r="T100" s="27"/>
      <c r="U100" s="27"/>
      <c r="V100" s="27"/>
      <c r="W100" s="27"/>
      <c r="X100" s="16"/>
      <c r="Y100" s="16"/>
      <c r="Z100" s="16"/>
      <c r="AA100" s="16"/>
      <c r="AB100" s="16"/>
      <c r="AC100" s="16"/>
      <c r="AD100" s="16"/>
    </row>
    <row r="101" spans="1:30" ht="135" customHeight="1" x14ac:dyDescent="0.2">
      <c r="A101" s="28">
        <v>714</v>
      </c>
      <c r="B101" s="44" t="s">
        <v>265</v>
      </c>
      <c r="C101" s="32"/>
      <c r="D101" s="19" t="s">
        <v>64</v>
      </c>
      <c r="E101" s="18" t="s">
        <v>113</v>
      </c>
      <c r="F101" s="18"/>
      <c r="G101" s="18"/>
      <c r="H101" s="20" t="s">
        <v>314</v>
      </c>
      <c r="I101" s="37"/>
      <c r="J101" s="37">
        <f>SUM(I11,I21,I31,I41,I51,I61,I71,I81,I91)</f>
        <v>11709</v>
      </c>
      <c r="K101" s="36"/>
      <c r="L101" s="18"/>
      <c r="M101" s="20"/>
      <c r="N101" s="38"/>
      <c r="O101" s="20"/>
      <c r="P101" s="36"/>
      <c r="Q101" s="20"/>
      <c r="R101" s="36"/>
      <c r="S101" s="20"/>
      <c r="T101" s="36"/>
      <c r="U101" s="20"/>
      <c r="V101" s="36"/>
      <c r="W101" s="36" t="s">
        <v>340</v>
      </c>
      <c r="X101" s="19"/>
      <c r="Y101" s="19"/>
      <c r="Z101" s="19"/>
      <c r="AA101" s="19"/>
      <c r="AB101" s="19"/>
      <c r="AC101" s="19"/>
      <c r="AD101" s="19"/>
    </row>
    <row r="102" spans="1:30" ht="133.5" customHeight="1" x14ac:dyDescent="0.2">
      <c r="A102" s="28">
        <v>715</v>
      </c>
      <c r="B102" s="44" t="s">
        <v>264</v>
      </c>
      <c r="C102" s="32"/>
      <c r="D102" s="19" t="s">
        <v>65</v>
      </c>
      <c r="E102" s="18" t="s">
        <v>113</v>
      </c>
      <c r="F102" s="18"/>
      <c r="G102" s="18"/>
      <c r="H102" s="20" t="s">
        <v>315</v>
      </c>
      <c r="I102" s="37"/>
      <c r="J102" s="37">
        <f>SUM(I12,I22,I32,I42,I52,I62,I72,I82,I92)</f>
        <v>207</v>
      </c>
      <c r="K102" s="36"/>
      <c r="L102" s="18"/>
      <c r="M102" s="20"/>
      <c r="N102" s="38"/>
      <c r="O102" s="20"/>
      <c r="P102" s="36"/>
      <c r="Q102" s="20"/>
      <c r="R102" s="36"/>
      <c r="S102" s="20"/>
      <c r="T102" s="36"/>
      <c r="U102" s="20"/>
      <c r="V102" s="36"/>
      <c r="W102" s="36" t="s">
        <v>341</v>
      </c>
      <c r="X102" s="19"/>
      <c r="Y102" s="19"/>
      <c r="Z102" s="19"/>
      <c r="AA102" s="19"/>
      <c r="AB102" s="19"/>
      <c r="AC102" s="19"/>
      <c r="AD102" s="19"/>
    </row>
    <row r="103" spans="1:30" ht="129.94999999999999" customHeight="1" x14ac:dyDescent="0.2">
      <c r="A103" s="28">
        <v>768</v>
      </c>
      <c r="B103" s="44" t="s">
        <v>263</v>
      </c>
      <c r="C103" s="32"/>
      <c r="D103" s="19" t="s">
        <v>66</v>
      </c>
      <c r="E103" s="18" t="s">
        <v>113</v>
      </c>
      <c r="F103" s="18"/>
      <c r="G103" s="18"/>
      <c r="H103" s="20" t="s">
        <v>316</v>
      </c>
      <c r="I103" s="37"/>
      <c r="J103" s="37">
        <f>SUM(J101:J102)</f>
        <v>11916</v>
      </c>
      <c r="K103" s="36"/>
      <c r="L103" s="18"/>
      <c r="M103" s="20"/>
      <c r="N103" s="38"/>
      <c r="O103" s="20"/>
      <c r="P103" s="36"/>
      <c r="Q103" s="20"/>
      <c r="R103" s="36"/>
      <c r="S103" s="20"/>
      <c r="T103" s="36"/>
      <c r="U103" s="20"/>
      <c r="V103" s="36"/>
      <c r="W103" s="36" t="s">
        <v>342</v>
      </c>
      <c r="X103" s="19"/>
      <c r="Y103" s="19"/>
      <c r="Z103" s="19"/>
      <c r="AA103" s="19"/>
      <c r="AB103" s="19"/>
      <c r="AC103" s="19"/>
      <c r="AD103" s="19"/>
    </row>
    <row r="104" spans="1:30" ht="134.1" customHeight="1" x14ac:dyDescent="0.2">
      <c r="A104" s="28">
        <v>716</v>
      </c>
      <c r="B104" s="44" t="s">
        <v>261</v>
      </c>
      <c r="C104" s="32"/>
      <c r="D104" s="19" t="s">
        <v>67</v>
      </c>
      <c r="E104" s="18" t="s">
        <v>113</v>
      </c>
      <c r="F104" s="18"/>
      <c r="G104" s="18"/>
      <c r="H104" s="20" t="s">
        <v>317</v>
      </c>
      <c r="I104" s="37"/>
      <c r="J104" s="37">
        <f>SUM(I14,I24,I34,I44,I54,I64,I74,I84,I94)</f>
        <v>12609</v>
      </c>
      <c r="K104" s="36"/>
      <c r="L104" s="18"/>
      <c r="M104" s="20"/>
      <c r="N104" s="38"/>
      <c r="O104" s="20"/>
      <c r="P104" s="36"/>
      <c r="Q104" s="20"/>
      <c r="R104" s="36"/>
      <c r="S104" s="20"/>
      <c r="T104" s="36"/>
      <c r="U104" s="20"/>
      <c r="V104" s="36"/>
      <c r="W104" s="36" t="s">
        <v>343</v>
      </c>
      <c r="X104" s="19"/>
      <c r="Y104" s="19"/>
      <c r="Z104" s="19"/>
      <c r="AA104" s="19"/>
      <c r="AB104" s="19"/>
      <c r="AC104" s="19"/>
      <c r="AD104" s="19"/>
    </row>
    <row r="105" spans="1:30" ht="137.44999999999999" customHeight="1" x14ac:dyDescent="0.2">
      <c r="A105" s="28">
        <v>720</v>
      </c>
      <c r="B105" s="44" t="s">
        <v>260</v>
      </c>
      <c r="C105" s="32"/>
      <c r="D105" s="19" t="s">
        <v>68</v>
      </c>
      <c r="E105" s="18" t="s">
        <v>113</v>
      </c>
      <c r="F105" s="18"/>
      <c r="G105" s="18"/>
      <c r="H105" s="20" t="s">
        <v>318</v>
      </c>
      <c r="I105" s="37"/>
      <c r="J105" s="37">
        <f>SUM(I15,I25,I35,I45,I55,I65,I75,I85,I95)</f>
        <v>216</v>
      </c>
      <c r="K105" s="36"/>
      <c r="L105" s="18"/>
      <c r="M105" s="20"/>
      <c r="N105" s="38"/>
      <c r="O105" s="20"/>
      <c r="P105" s="36"/>
      <c r="Q105" s="20"/>
      <c r="R105" s="36"/>
      <c r="S105" s="20"/>
      <c r="T105" s="36"/>
      <c r="U105" s="20"/>
      <c r="V105" s="36"/>
      <c r="W105" s="36" t="s">
        <v>344</v>
      </c>
      <c r="X105" s="19"/>
      <c r="Y105" s="19"/>
      <c r="Z105" s="19"/>
      <c r="AA105" s="19"/>
      <c r="AB105" s="19"/>
      <c r="AC105" s="19"/>
      <c r="AD105" s="19"/>
    </row>
    <row r="106" spans="1:30" ht="132.94999999999999" customHeight="1" x14ac:dyDescent="0.2">
      <c r="A106" s="28">
        <v>768</v>
      </c>
      <c r="B106" s="44" t="s">
        <v>259</v>
      </c>
      <c r="C106" s="32"/>
      <c r="D106" s="19" t="s">
        <v>69</v>
      </c>
      <c r="E106" s="18" t="s">
        <v>113</v>
      </c>
      <c r="F106" s="18"/>
      <c r="G106" s="18"/>
      <c r="H106" s="20" t="s">
        <v>319</v>
      </c>
      <c r="I106" s="37"/>
      <c r="J106" s="37">
        <f>SUM(J104:J105)</f>
        <v>12825</v>
      </c>
      <c r="K106" s="36"/>
      <c r="L106" s="18"/>
      <c r="M106" s="20"/>
      <c r="N106" s="38"/>
      <c r="O106" s="20"/>
      <c r="P106" s="36"/>
      <c r="Q106" s="20"/>
      <c r="R106" s="36"/>
      <c r="S106" s="20"/>
      <c r="T106" s="36"/>
      <c r="U106" s="20"/>
      <c r="V106" s="36"/>
      <c r="W106" s="36" t="s">
        <v>345</v>
      </c>
      <c r="X106" s="19"/>
      <c r="Y106" s="19"/>
      <c r="Z106" s="19"/>
      <c r="AA106" s="19"/>
      <c r="AB106" s="19"/>
      <c r="AC106" s="19"/>
      <c r="AD106" s="19"/>
    </row>
    <row r="107" spans="1:30" ht="135" customHeight="1" x14ac:dyDescent="0.2">
      <c r="A107" s="28">
        <v>721</v>
      </c>
      <c r="B107" s="44" t="s">
        <v>258</v>
      </c>
      <c r="C107" s="32"/>
      <c r="D107" s="19" t="s">
        <v>495</v>
      </c>
      <c r="E107" s="18" t="s">
        <v>113</v>
      </c>
      <c r="F107" s="18"/>
      <c r="G107" s="18"/>
      <c r="H107" s="20" t="s">
        <v>320</v>
      </c>
      <c r="I107" s="37"/>
      <c r="J107" s="37">
        <f>SUM(I17,I27,I37,I47,I57,I67,I77,I87,I97)</f>
        <v>13509</v>
      </c>
      <c r="K107" s="36"/>
      <c r="L107" s="18"/>
      <c r="M107" s="20"/>
      <c r="N107" s="38"/>
      <c r="O107" s="20"/>
      <c r="P107" s="36"/>
      <c r="Q107" s="20"/>
      <c r="R107" s="36"/>
      <c r="S107" s="20"/>
      <c r="T107" s="36"/>
      <c r="U107" s="20"/>
      <c r="V107" s="36"/>
      <c r="W107" s="36" t="s">
        <v>501</v>
      </c>
      <c r="X107" s="19"/>
      <c r="Y107" s="19"/>
      <c r="Z107" s="19"/>
      <c r="AA107" s="19"/>
      <c r="AB107" s="19"/>
      <c r="AC107" s="19"/>
      <c r="AD107" s="19"/>
    </row>
    <row r="108" spans="1:30" ht="132" customHeight="1" x14ac:dyDescent="0.2">
      <c r="A108" s="28">
        <v>722</v>
      </c>
      <c r="B108" s="44" t="s">
        <v>257</v>
      </c>
      <c r="C108" s="32"/>
      <c r="D108" s="19" t="s">
        <v>496</v>
      </c>
      <c r="E108" s="18" t="s">
        <v>113</v>
      </c>
      <c r="F108" s="18"/>
      <c r="G108" s="18"/>
      <c r="H108" s="20" t="s">
        <v>321</v>
      </c>
      <c r="I108" s="37"/>
      <c r="J108" s="37">
        <f>SUM(I18,I28,I38,I48,I58,I68,I78,I88,I98)</f>
        <v>225</v>
      </c>
      <c r="K108" s="36"/>
      <c r="L108" s="18"/>
      <c r="M108" s="20"/>
      <c r="N108" s="38"/>
      <c r="O108" s="20"/>
      <c r="P108" s="36"/>
      <c r="Q108" s="20"/>
      <c r="R108" s="36"/>
      <c r="S108" s="20"/>
      <c r="T108" s="36"/>
      <c r="U108" s="20"/>
      <c r="V108" s="36"/>
      <c r="W108" s="36" t="s">
        <v>502</v>
      </c>
      <c r="X108" s="19"/>
      <c r="Y108" s="19"/>
      <c r="Z108" s="19"/>
      <c r="AA108" s="19"/>
      <c r="AB108" s="19"/>
      <c r="AC108" s="19"/>
      <c r="AD108" s="19"/>
    </row>
    <row r="109" spans="1:30" ht="129.6" customHeight="1" x14ac:dyDescent="0.2">
      <c r="A109" s="28">
        <v>768</v>
      </c>
      <c r="B109" s="44" t="s">
        <v>256</v>
      </c>
      <c r="C109" s="32"/>
      <c r="D109" s="19" t="s">
        <v>70</v>
      </c>
      <c r="E109" s="18" t="s">
        <v>113</v>
      </c>
      <c r="F109" s="18"/>
      <c r="G109" s="18"/>
      <c r="H109" s="20" t="s">
        <v>322</v>
      </c>
      <c r="I109" s="37"/>
      <c r="J109" s="37">
        <f>SUM(J107:J108)</f>
        <v>13734</v>
      </c>
      <c r="K109" s="36"/>
      <c r="L109" s="18"/>
      <c r="M109" s="20"/>
      <c r="N109" s="38"/>
      <c r="O109" s="20"/>
      <c r="P109" s="36"/>
      <c r="Q109" s="20"/>
      <c r="R109" s="36"/>
      <c r="S109" s="20"/>
      <c r="T109" s="36"/>
      <c r="U109" s="20"/>
      <c r="V109" s="36"/>
      <c r="W109" s="36" t="s">
        <v>503</v>
      </c>
      <c r="X109" s="19"/>
      <c r="Y109" s="19"/>
      <c r="Z109" s="19"/>
      <c r="AA109" s="19"/>
      <c r="AB109" s="19"/>
      <c r="AC109" s="19"/>
      <c r="AD109" s="19"/>
    </row>
    <row r="110" spans="1:30" ht="51.75" customHeight="1" x14ac:dyDescent="0.2">
      <c r="A110" s="28">
        <v>743</v>
      </c>
      <c r="B110" s="13"/>
      <c r="C110" s="27"/>
      <c r="D110" s="12" t="s">
        <v>71</v>
      </c>
      <c r="E110" s="13"/>
      <c r="F110" s="13"/>
      <c r="G110" s="13"/>
      <c r="H110" s="12"/>
      <c r="I110" s="13"/>
      <c r="J110" s="13"/>
      <c r="K110" s="13"/>
      <c r="L110" s="13"/>
      <c r="M110" s="27"/>
      <c r="N110" s="27"/>
      <c r="O110" s="27"/>
      <c r="P110" s="27"/>
      <c r="Q110" s="27"/>
      <c r="R110" s="27"/>
      <c r="S110" s="27"/>
      <c r="T110" s="27"/>
      <c r="U110" s="27"/>
      <c r="V110" s="27"/>
      <c r="W110" s="27"/>
      <c r="X110" s="16"/>
      <c r="Y110" s="16"/>
      <c r="Z110" s="16"/>
      <c r="AA110" s="16"/>
      <c r="AB110" s="16"/>
      <c r="AC110" s="16"/>
      <c r="AD110" s="16"/>
    </row>
    <row r="111" spans="1:30" ht="51.75" customHeight="1" x14ac:dyDescent="0.2">
      <c r="A111" s="28">
        <v>752</v>
      </c>
      <c r="B111" s="45" t="s">
        <v>245</v>
      </c>
      <c r="C111" s="33"/>
      <c r="D111" s="9" t="s">
        <v>72</v>
      </c>
      <c r="E111" s="6" t="s">
        <v>113</v>
      </c>
      <c r="F111" s="6"/>
      <c r="G111" s="6"/>
      <c r="H111" s="11"/>
      <c r="I111" s="37">
        <v>3001</v>
      </c>
      <c r="J111" s="37"/>
      <c r="K111" s="36"/>
      <c r="L111" s="6" t="s">
        <v>0</v>
      </c>
      <c r="M111" s="34" t="s">
        <v>114</v>
      </c>
      <c r="N111" s="38"/>
      <c r="O111" s="11"/>
      <c r="P111" s="36"/>
      <c r="Q111" s="11"/>
      <c r="R111" s="36"/>
      <c r="S111" s="11"/>
      <c r="T111" s="36"/>
      <c r="U111" s="11"/>
      <c r="V111" s="36"/>
      <c r="W111" s="36"/>
      <c r="X111" s="5"/>
      <c r="Y111" s="5"/>
      <c r="Z111" s="5"/>
      <c r="AA111" s="5"/>
      <c r="AB111" s="5"/>
      <c r="AC111" s="5"/>
      <c r="AD111" s="5"/>
    </row>
    <row r="112" spans="1:30" ht="51.75" customHeight="1" x14ac:dyDescent="0.2">
      <c r="A112" s="28">
        <v>753</v>
      </c>
      <c r="B112" s="45" t="s">
        <v>244</v>
      </c>
      <c r="C112" s="33"/>
      <c r="D112" s="9" t="s">
        <v>73</v>
      </c>
      <c r="E112" s="6" t="s">
        <v>113</v>
      </c>
      <c r="F112" s="6"/>
      <c r="G112" s="6"/>
      <c r="H112" s="11"/>
      <c r="I112" s="37">
        <v>2000</v>
      </c>
      <c r="J112" s="37"/>
      <c r="K112" s="36"/>
      <c r="L112" s="6" t="s">
        <v>0</v>
      </c>
      <c r="M112" s="34" t="s">
        <v>114</v>
      </c>
      <c r="N112" s="38" t="b">
        <f>I112&lt;=I111</f>
        <v>1</v>
      </c>
      <c r="O112" s="9" t="s">
        <v>413</v>
      </c>
      <c r="P112" s="36"/>
      <c r="Q112" s="11"/>
      <c r="R112" s="36"/>
      <c r="S112" s="11"/>
      <c r="T112" s="36"/>
      <c r="U112" s="11"/>
      <c r="V112" s="36"/>
      <c r="W112" s="36"/>
      <c r="X112" s="5"/>
      <c r="Y112" s="5"/>
      <c r="Z112" s="5"/>
      <c r="AA112" s="5"/>
      <c r="AB112" s="5"/>
      <c r="AC112" s="5"/>
      <c r="AD112" s="5"/>
    </row>
    <row r="113" spans="1:30" ht="51.75" customHeight="1" x14ac:dyDescent="0.2">
      <c r="A113" s="28">
        <v>768</v>
      </c>
      <c r="B113" s="45" t="s">
        <v>225</v>
      </c>
      <c r="C113" s="33"/>
      <c r="D113" s="9" t="s">
        <v>74</v>
      </c>
      <c r="E113" s="87" t="s">
        <v>504</v>
      </c>
      <c r="F113" s="6"/>
      <c r="G113" s="6"/>
      <c r="H113" s="11"/>
      <c r="I113" s="88">
        <v>300.11</v>
      </c>
      <c r="J113" s="37"/>
      <c r="K113" s="36"/>
      <c r="L113" s="6" t="s">
        <v>0</v>
      </c>
      <c r="M113" s="34"/>
      <c r="N113" s="38"/>
      <c r="O113" s="9" t="s">
        <v>412</v>
      </c>
      <c r="P113" s="38"/>
      <c r="Q113" s="43"/>
      <c r="R113" s="36"/>
      <c r="S113" s="11"/>
      <c r="T113" s="36"/>
      <c r="U113" s="11"/>
      <c r="V113" s="38" t="b">
        <f>I112&gt;0</f>
        <v>1</v>
      </c>
      <c r="W113" s="36"/>
      <c r="X113" s="5"/>
      <c r="Y113" s="5"/>
      <c r="Z113" s="5"/>
      <c r="AA113" s="5"/>
      <c r="AB113" s="5"/>
      <c r="AC113" s="5"/>
      <c r="AD113" s="5"/>
    </row>
    <row r="114" spans="1:30" ht="51.75" customHeight="1" x14ac:dyDescent="0.2">
      <c r="A114" s="28">
        <v>752</v>
      </c>
      <c r="B114" s="45" t="s">
        <v>247</v>
      </c>
      <c r="C114" s="33"/>
      <c r="D114" s="9" t="s">
        <v>75</v>
      </c>
      <c r="E114" s="6" t="s">
        <v>113</v>
      </c>
      <c r="F114" s="6"/>
      <c r="G114" s="6"/>
      <c r="H114" s="11"/>
      <c r="I114" s="37">
        <v>4001</v>
      </c>
      <c r="J114" s="37"/>
      <c r="K114" s="36"/>
      <c r="L114" s="6" t="s">
        <v>0</v>
      </c>
      <c r="M114" s="34" t="s">
        <v>114</v>
      </c>
      <c r="N114" s="38"/>
      <c r="O114" s="11"/>
      <c r="P114" s="36"/>
      <c r="Q114" s="11"/>
      <c r="R114" s="36"/>
      <c r="S114" s="11"/>
      <c r="T114" s="36"/>
      <c r="U114" s="11"/>
      <c r="V114" s="36"/>
      <c r="W114" s="36"/>
      <c r="X114" s="5"/>
      <c r="Y114" s="5"/>
      <c r="Z114" s="5"/>
      <c r="AA114" s="5"/>
      <c r="AB114" s="5"/>
      <c r="AC114" s="5"/>
      <c r="AD114" s="5"/>
    </row>
    <row r="115" spans="1:30" ht="51.75" customHeight="1" x14ac:dyDescent="0.2">
      <c r="A115" s="28">
        <v>753</v>
      </c>
      <c r="B115" s="45" t="s">
        <v>246</v>
      </c>
      <c r="C115" s="33"/>
      <c r="D115" s="9" t="s">
        <v>76</v>
      </c>
      <c r="E115" s="6" t="s">
        <v>113</v>
      </c>
      <c r="F115" s="6"/>
      <c r="G115" s="6"/>
      <c r="H115" s="11"/>
      <c r="I115" s="37">
        <v>2100</v>
      </c>
      <c r="J115" s="37"/>
      <c r="K115" s="36"/>
      <c r="L115" s="6" t="s">
        <v>0</v>
      </c>
      <c r="M115" s="34" t="s">
        <v>114</v>
      </c>
      <c r="N115" s="38" t="b">
        <f>I115&lt;=I114</f>
        <v>1</v>
      </c>
      <c r="O115" s="9" t="s">
        <v>414</v>
      </c>
      <c r="P115" s="36"/>
      <c r="Q115" s="11"/>
      <c r="R115" s="36"/>
      <c r="S115" s="11"/>
      <c r="T115" s="36"/>
      <c r="U115" s="11"/>
      <c r="V115" s="36"/>
      <c r="W115" s="36"/>
      <c r="X115" s="5"/>
      <c r="Y115" s="5"/>
      <c r="Z115" s="5"/>
      <c r="AA115" s="5"/>
      <c r="AB115" s="5"/>
      <c r="AC115" s="5"/>
      <c r="AD115" s="5"/>
    </row>
    <row r="116" spans="1:30" ht="51.75" customHeight="1" x14ac:dyDescent="0.2">
      <c r="A116" s="28">
        <v>768</v>
      </c>
      <c r="B116" s="45" t="s">
        <v>226</v>
      </c>
      <c r="C116" s="33"/>
      <c r="D116" s="9" t="s">
        <v>77</v>
      </c>
      <c r="E116" s="87" t="s">
        <v>504</v>
      </c>
      <c r="F116" s="6"/>
      <c r="G116" s="6"/>
      <c r="H116" s="11"/>
      <c r="I116" s="88">
        <v>400.12</v>
      </c>
      <c r="J116" s="37"/>
      <c r="K116" s="36"/>
      <c r="L116" s="6" t="s">
        <v>0</v>
      </c>
      <c r="M116" s="34" t="s">
        <v>114</v>
      </c>
      <c r="N116" s="38"/>
      <c r="O116" s="9" t="s">
        <v>415</v>
      </c>
      <c r="P116" s="36"/>
      <c r="Q116" s="11"/>
      <c r="R116" s="36"/>
      <c r="S116" s="11"/>
      <c r="T116" s="36"/>
      <c r="U116" s="11"/>
      <c r="V116" s="38" t="b">
        <f>I115&gt;0</f>
        <v>1</v>
      </c>
      <c r="W116" s="36"/>
      <c r="X116" s="5"/>
      <c r="Y116" s="5"/>
      <c r="Z116" s="5"/>
      <c r="AA116" s="5"/>
      <c r="AB116" s="5"/>
      <c r="AC116" s="5"/>
      <c r="AD116" s="5"/>
    </row>
    <row r="117" spans="1:30" ht="51.75" customHeight="1" x14ac:dyDescent="0.2">
      <c r="A117" s="28">
        <v>752</v>
      </c>
      <c r="B117" s="45" t="s">
        <v>249</v>
      </c>
      <c r="C117" s="33"/>
      <c r="D117" s="9" t="s">
        <v>78</v>
      </c>
      <c r="E117" s="6" t="s">
        <v>113</v>
      </c>
      <c r="F117" s="6"/>
      <c r="G117" s="6"/>
      <c r="H117" s="11"/>
      <c r="I117" s="37">
        <v>5001</v>
      </c>
      <c r="J117" s="37"/>
      <c r="K117" s="36"/>
      <c r="L117" s="6" t="s">
        <v>0</v>
      </c>
      <c r="M117" s="34" t="s">
        <v>114</v>
      </c>
      <c r="N117" s="38"/>
      <c r="O117" s="11"/>
      <c r="P117" s="36"/>
      <c r="Q117" s="11"/>
      <c r="R117" s="36"/>
      <c r="S117" s="11"/>
      <c r="T117" s="36"/>
      <c r="U117" s="11"/>
      <c r="V117" s="36"/>
      <c r="W117" s="36"/>
      <c r="X117" s="5"/>
      <c r="Y117" s="5"/>
      <c r="Z117" s="5"/>
      <c r="AA117" s="5"/>
      <c r="AB117" s="5"/>
      <c r="AC117" s="5"/>
      <c r="AD117" s="5"/>
    </row>
    <row r="118" spans="1:30" ht="51.75" customHeight="1" x14ac:dyDescent="0.2">
      <c r="A118" s="28">
        <v>753</v>
      </c>
      <c r="B118" s="45" t="s">
        <v>248</v>
      </c>
      <c r="C118" s="33"/>
      <c r="D118" s="9" t="s">
        <v>79</v>
      </c>
      <c r="E118" s="6" t="s">
        <v>113</v>
      </c>
      <c r="F118" s="6"/>
      <c r="G118" s="6"/>
      <c r="H118" s="11"/>
      <c r="I118" s="37">
        <v>2200</v>
      </c>
      <c r="J118" s="37"/>
      <c r="K118" s="36"/>
      <c r="L118" s="6" t="s">
        <v>0</v>
      </c>
      <c r="M118" s="34" t="s">
        <v>114</v>
      </c>
      <c r="N118" s="38" t="b">
        <f>I118&lt;=I117</f>
        <v>1</v>
      </c>
      <c r="O118" s="9" t="s">
        <v>416</v>
      </c>
      <c r="P118" s="36"/>
      <c r="Q118" s="11"/>
      <c r="R118" s="36"/>
      <c r="S118" s="11"/>
      <c r="T118" s="36"/>
      <c r="U118" s="11"/>
      <c r="V118" s="36"/>
      <c r="W118" s="36"/>
      <c r="X118" s="5"/>
      <c r="Y118" s="5"/>
      <c r="Z118" s="5"/>
      <c r="AA118" s="5"/>
      <c r="AB118" s="5"/>
      <c r="AC118" s="5"/>
      <c r="AD118" s="5"/>
    </row>
    <row r="119" spans="1:30" ht="51.75" customHeight="1" x14ac:dyDescent="0.2">
      <c r="A119" s="28">
        <v>768</v>
      </c>
      <c r="B119" s="45" t="s">
        <v>227</v>
      </c>
      <c r="C119" s="33"/>
      <c r="D119" s="9" t="s">
        <v>85</v>
      </c>
      <c r="E119" s="87" t="s">
        <v>504</v>
      </c>
      <c r="F119" s="6"/>
      <c r="G119" s="6"/>
      <c r="H119" s="11"/>
      <c r="I119" s="88">
        <v>500.13</v>
      </c>
      <c r="J119" s="37"/>
      <c r="K119" s="36"/>
      <c r="L119" s="6" t="s">
        <v>0</v>
      </c>
      <c r="M119" s="34" t="s">
        <v>114</v>
      </c>
      <c r="N119" s="38"/>
      <c r="O119" s="9" t="s">
        <v>417</v>
      </c>
      <c r="P119" s="36"/>
      <c r="Q119" s="11"/>
      <c r="R119" s="36"/>
      <c r="S119" s="11"/>
      <c r="T119" s="36"/>
      <c r="U119" s="11"/>
      <c r="V119" s="38" t="b">
        <f>I118&gt;0</f>
        <v>1</v>
      </c>
      <c r="W119" s="36"/>
      <c r="X119" s="5"/>
      <c r="Y119" s="5"/>
      <c r="Z119" s="5"/>
      <c r="AA119" s="5"/>
      <c r="AB119" s="5"/>
      <c r="AC119" s="5"/>
      <c r="AD119" s="5"/>
    </row>
    <row r="120" spans="1:30" ht="51.75" customHeight="1" x14ac:dyDescent="0.2">
      <c r="A120" s="28">
        <v>752</v>
      </c>
      <c r="B120" s="45" t="s">
        <v>250</v>
      </c>
      <c r="C120" s="33"/>
      <c r="D120" s="9" t="s">
        <v>82</v>
      </c>
      <c r="E120" s="6" t="s">
        <v>113</v>
      </c>
      <c r="F120" s="6"/>
      <c r="G120" s="6"/>
      <c r="H120" s="11"/>
      <c r="I120" s="37">
        <v>6001</v>
      </c>
      <c r="J120" s="37"/>
      <c r="K120" s="36"/>
      <c r="L120" s="6" t="s">
        <v>0</v>
      </c>
      <c r="M120" s="34" t="s">
        <v>114</v>
      </c>
      <c r="N120" s="38"/>
      <c r="O120" s="11"/>
      <c r="P120" s="36"/>
      <c r="Q120" s="11"/>
      <c r="R120" s="36"/>
      <c r="S120" s="11"/>
      <c r="T120" s="36"/>
      <c r="U120" s="11"/>
      <c r="V120" s="36"/>
      <c r="W120" s="36"/>
      <c r="X120" s="5"/>
      <c r="Y120" s="5"/>
      <c r="Z120" s="5"/>
      <c r="AA120" s="5"/>
      <c r="AB120" s="5"/>
      <c r="AC120" s="5"/>
      <c r="AD120" s="5"/>
    </row>
    <row r="121" spans="1:30" ht="51.75" customHeight="1" x14ac:dyDescent="0.2">
      <c r="A121" s="28">
        <v>753</v>
      </c>
      <c r="B121" s="45" t="s">
        <v>229</v>
      </c>
      <c r="C121" s="33"/>
      <c r="D121" s="9" t="s">
        <v>80</v>
      </c>
      <c r="E121" s="6" t="s">
        <v>113</v>
      </c>
      <c r="F121" s="6"/>
      <c r="G121" s="6"/>
      <c r="H121" s="11"/>
      <c r="I121" s="37">
        <v>2300</v>
      </c>
      <c r="J121" s="37"/>
      <c r="K121" s="36"/>
      <c r="L121" s="6" t="s">
        <v>0</v>
      </c>
      <c r="M121" s="34" t="s">
        <v>114</v>
      </c>
      <c r="N121" s="38" t="b">
        <f>I121&lt;=I120</f>
        <v>1</v>
      </c>
      <c r="O121" s="9" t="s">
        <v>418</v>
      </c>
      <c r="P121" s="36"/>
      <c r="Q121" s="11"/>
      <c r="R121" s="36"/>
      <c r="S121" s="11"/>
      <c r="T121" s="36"/>
      <c r="U121" s="11"/>
      <c r="V121" s="36"/>
      <c r="W121" s="36"/>
      <c r="X121" s="5"/>
      <c r="Y121" s="5"/>
      <c r="Z121" s="5"/>
      <c r="AA121" s="5"/>
      <c r="AB121" s="5"/>
      <c r="AC121" s="5"/>
      <c r="AD121" s="5"/>
    </row>
    <row r="122" spans="1:30" ht="51.75" customHeight="1" x14ac:dyDescent="0.2">
      <c r="A122" s="28">
        <v>768</v>
      </c>
      <c r="B122" s="45" t="s">
        <v>228</v>
      </c>
      <c r="C122" s="33"/>
      <c r="D122" s="9" t="s">
        <v>81</v>
      </c>
      <c r="E122" s="87" t="s">
        <v>504</v>
      </c>
      <c r="F122" s="6"/>
      <c r="G122" s="6"/>
      <c r="H122" s="11"/>
      <c r="I122" s="88">
        <v>600.14</v>
      </c>
      <c r="J122" s="37"/>
      <c r="K122" s="36"/>
      <c r="L122" s="6" t="s">
        <v>0</v>
      </c>
      <c r="M122" s="34" t="s">
        <v>114</v>
      </c>
      <c r="N122" s="38"/>
      <c r="O122" s="9" t="s">
        <v>419</v>
      </c>
      <c r="P122" s="36"/>
      <c r="Q122" s="11"/>
      <c r="R122" s="36"/>
      <c r="S122" s="11"/>
      <c r="T122" s="36"/>
      <c r="U122" s="11"/>
      <c r="V122" s="38" t="b">
        <f>I121&gt;0</f>
        <v>1</v>
      </c>
      <c r="W122" s="36"/>
      <c r="X122" s="5"/>
      <c r="Y122" s="5"/>
      <c r="Z122" s="5"/>
      <c r="AA122" s="5"/>
      <c r="AB122" s="5"/>
      <c r="AC122" s="5"/>
      <c r="AD122" s="5"/>
    </row>
    <row r="123" spans="1:30" ht="51.75" customHeight="1" x14ac:dyDescent="0.2">
      <c r="A123" s="28">
        <v>752</v>
      </c>
      <c r="B123" s="45" t="s">
        <v>251</v>
      </c>
      <c r="C123" s="33"/>
      <c r="D123" s="9" t="s">
        <v>86</v>
      </c>
      <c r="E123" s="6" t="s">
        <v>113</v>
      </c>
      <c r="F123" s="6"/>
      <c r="G123" s="6"/>
      <c r="H123" s="11"/>
      <c r="I123" s="37">
        <v>7001</v>
      </c>
      <c r="J123" s="37"/>
      <c r="K123" s="36"/>
      <c r="L123" s="6" t="s">
        <v>0</v>
      </c>
      <c r="M123" s="34" t="s">
        <v>114</v>
      </c>
      <c r="N123" s="38"/>
      <c r="O123" s="11"/>
      <c r="P123" s="36"/>
      <c r="Q123" s="11"/>
      <c r="R123" s="36"/>
      <c r="S123" s="11"/>
      <c r="T123" s="36"/>
      <c r="U123" s="11"/>
      <c r="V123" s="36"/>
      <c r="W123" s="36"/>
      <c r="X123" s="5"/>
      <c r="Y123" s="5"/>
      <c r="Z123" s="5"/>
      <c r="AA123" s="5"/>
      <c r="AB123" s="5"/>
      <c r="AC123" s="5"/>
      <c r="AD123" s="5"/>
    </row>
    <row r="124" spans="1:30" ht="51.75" customHeight="1" x14ac:dyDescent="0.2">
      <c r="A124" s="28">
        <v>753</v>
      </c>
      <c r="B124" s="45" t="s">
        <v>231</v>
      </c>
      <c r="C124" s="33"/>
      <c r="D124" s="9" t="s">
        <v>83</v>
      </c>
      <c r="E124" s="6" t="s">
        <v>113</v>
      </c>
      <c r="F124" s="6"/>
      <c r="G124" s="6"/>
      <c r="H124" s="11"/>
      <c r="I124" s="37">
        <v>2400</v>
      </c>
      <c r="J124" s="37"/>
      <c r="K124" s="36"/>
      <c r="L124" s="6" t="s">
        <v>0</v>
      </c>
      <c r="M124" s="34" t="s">
        <v>114</v>
      </c>
      <c r="N124" s="38" t="b">
        <f>I124&lt;=I123</f>
        <v>1</v>
      </c>
      <c r="O124" s="9" t="s">
        <v>420</v>
      </c>
      <c r="P124" s="36"/>
      <c r="Q124" s="11"/>
      <c r="R124" s="36"/>
      <c r="S124" s="11"/>
      <c r="T124" s="36"/>
      <c r="U124" s="11"/>
      <c r="V124" s="36"/>
      <c r="W124" s="36"/>
      <c r="X124" s="5"/>
      <c r="Y124" s="5"/>
      <c r="Z124" s="5"/>
      <c r="AA124" s="5"/>
      <c r="AB124" s="5"/>
      <c r="AC124" s="5"/>
      <c r="AD124" s="5"/>
    </row>
    <row r="125" spans="1:30" ht="51.75" customHeight="1" x14ac:dyDescent="0.2">
      <c r="A125" s="28">
        <v>768</v>
      </c>
      <c r="B125" s="45" t="s">
        <v>230</v>
      </c>
      <c r="C125" s="33"/>
      <c r="D125" s="9" t="s">
        <v>84</v>
      </c>
      <c r="E125" s="87" t="s">
        <v>504</v>
      </c>
      <c r="F125" s="6"/>
      <c r="G125" s="6"/>
      <c r="H125" s="11"/>
      <c r="I125" s="88">
        <v>700.15</v>
      </c>
      <c r="J125" s="37"/>
      <c r="K125" s="36"/>
      <c r="L125" s="6" t="s">
        <v>0</v>
      </c>
      <c r="M125" s="34" t="s">
        <v>114</v>
      </c>
      <c r="N125" s="38"/>
      <c r="O125" s="9" t="s">
        <v>421</v>
      </c>
      <c r="P125" s="36"/>
      <c r="Q125" s="11"/>
      <c r="R125" s="36"/>
      <c r="S125" s="11"/>
      <c r="T125" s="36"/>
      <c r="U125" s="11"/>
      <c r="V125" s="38" t="b">
        <f>I124&gt;0</f>
        <v>1</v>
      </c>
      <c r="W125" s="36"/>
      <c r="X125" s="5"/>
      <c r="Y125" s="5"/>
      <c r="Z125" s="5"/>
      <c r="AA125" s="5"/>
      <c r="AB125" s="5"/>
      <c r="AC125" s="5"/>
      <c r="AD125" s="5"/>
    </row>
    <row r="126" spans="1:30" ht="77.099999999999994" customHeight="1" x14ac:dyDescent="0.2">
      <c r="A126" s="28">
        <v>752</v>
      </c>
      <c r="B126" s="44" t="s">
        <v>253</v>
      </c>
      <c r="C126" s="32"/>
      <c r="D126" s="19" t="s">
        <v>87</v>
      </c>
      <c r="E126" s="18" t="s">
        <v>113</v>
      </c>
      <c r="F126" s="18"/>
      <c r="G126" s="18"/>
      <c r="H126" s="20" t="s">
        <v>323</v>
      </c>
      <c r="I126" s="37"/>
      <c r="J126" s="37">
        <f>SUM(I111,I114,I117,I120,I123)</f>
        <v>25005</v>
      </c>
      <c r="K126" s="36"/>
      <c r="L126" s="18"/>
      <c r="M126" s="20"/>
      <c r="N126" s="38" t="b">
        <f>J126=J103</f>
        <v>0</v>
      </c>
      <c r="O126" s="20" t="s">
        <v>485</v>
      </c>
      <c r="P126" s="36"/>
      <c r="Q126" s="20"/>
      <c r="R126" s="36"/>
      <c r="S126" s="20"/>
      <c r="T126" s="36"/>
      <c r="U126" s="20"/>
      <c r="V126" s="36"/>
      <c r="W126" s="36" t="s">
        <v>346</v>
      </c>
      <c r="X126" s="19"/>
      <c r="Y126" s="19"/>
      <c r="Z126" s="19"/>
      <c r="AA126" s="19"/>
      <c r="AB126" s="19"/>
      <c r="AC126" s="19"/>
      <c r="AD126" s="19"/>
    </row>
    <row r="127" spans="1:30" ht="51.75" customHeight="1" x14ac:dyDescent="0.2">
      <c r="A127" s="28">
        <v>752</v>
      </c>
      <c r="B127" s="45" t="s">
        <v>252</v>
      </c>
      <c r="C127" s="33"/>
      <c r="D127" s="9" t="s">
        <v>88</v>
      </c>
      <c r="E127" s="6" t="s">
        <v>113</v>
      </c>
      <c r="F127" s="6"/>
      <c r="G127" s="6"/>
      <c r="H127" s="11"/>
      <c r="I127" s="37">
        <v>75</v>
      </c>
      <c r="J127" s="37"/>
      <c r="K127" s="36"/>
      <c r="L127" s="6" t="s">
        <v>0</v>
      </c>
      <c r="M127" s="34" t="s">
        <v>114</v>
      </c>
      <c r="N127" s="38" t="b">
        <f>I127&lt;=J126</f>
        <v>1</v>
      </c>
      <c r="O127" s="9" t="s">
        <v>428</v>
      </c>
      <c r="P127" s="36"/>
      <c r="Q127" s="11"/>
      <c r="R127" s="36"/>
      <c r="S127" s="11"/>
      <c r="T127" s="36"/>
      <c r="U127" s="11"/>
      <c r="V127" s="36"/>
      <c r="W127" s="36"/>
      <c r="X127" s="5"/>
      <c r="Y127" s="5"/>
      <c r="Z127" s="5"/>
      <c r="AA127" s="5"/>
      <c r="AB127" s="5"/>
      <c r="AC127" s="5"/>
      <c r="AD127" s="5"/>
    </row>
    <row r="128" spans="1:30" ht="51.75" customHeight="1" x14ac:dyDescent="0.2">
      <c r="A128" s="28">
        <v>768</v>
      </c>
      <c r="B128" s="45" t="s">
        <v>254</v>
      </c>
      <c r="C128" s="33"/>
      <c r="D128" s="9" t="s">
        <v>92</v>
      </c>
      <c r="E128" s="6" t="s">
        <v>113</v>
      </c>
      <c r="F128" s="6"/>
      <c r="G128" s="6"/>
      <c r="H128" s="11"/>
      <c r="I128" s="37">
        <v>85</v>
      </c>
      <c r="J128" s="37"/>
      <c r="K128" s="36"/>
      <c r="L128" s="6" t="s">
        <v>0</v>
      </c>
      <c r="M128" s="34" t="s">
        <v>114</v>
      </c>
      <c r="N128" s="38"/>
      <c r="O128" s="11"/>
      <c r="P128" s="36"/>
      <c r="Q128" s="11"/>
      <c r="R128" s="36"/>
      <c r="S128" s="11"/>
      <c r="T128" s="36"/>
      <c r="U128" s="11"/>
      <c r="V128" s="36"/>
      <c r="W128" s="36"/>
      <c r="X128" s="5"/>
      <c r="Y128" s="5"/>
      <c r="Z128" s="5"/>
      <c r="AA128" s="5"/>
      <c r="AB128" s="5"/>
      <c r="AC128" s="5"/>
      <c r="AD128" s="5"/>
    </row>
    <row r="129" spans="1:30" ht="66.95" customHeight="1" x14ac:dyDescent="0.2">
      <c r="A129" s="28">
        <v>752</v>
      </c>
      <c r="B129" s="45" t="s">
        <v>255</v>
      </c>
      <c r="C129" s="33"/>
      <c r="D129" s="9" t="s">
        <v>89</v>
      </c>
      <c r="E129" s="6" t="s">
        <v>113</v>
      </c>
      <c r="F129" s="6"/>
      <c r="G129" s="6"/>
      <c r="H129" s="11"/>
      <c r="I129" s="37">
        <v>95</v>
      </c>
      <c r="J129" s="37"/>
      <c r="K129" s="36"/>
      <c r="L129" s="6" t="s">
        <v>0</v>
      </c>
      <c r="M129" s="34" t="s">
        <v>114</v>
      </c>
      <c r="N129" s="38" t="b">
        <f>I129&lt;=J126</f>
        <v>1</v>
      </c>
      <c r="O129" s="9" t="s">
        <v>484</v>
      </c>
      <c r="P129" s="38"/>
      <c r="Q129" s="9"/>
      <c r="R129" s="36"/>
      <c r="S129" s="11"/>
      <c r="T129" s="36"/>
      <c r="U129" s="11"/>
      <c r="V129" s="36"/>
      <c r="W129" s="36"/>
      <c r="X129" s="5"/>
      <c r="Y129" s="5"/>
      <c r="Z129" s="5"/>
      <c r="AA129" s="5"/>
      <c r="AB129" s="5"/>
      <c r="AC129" s="5"/>
      <c r="AD129" s="5"/>
    </row>
    <row r="130" spans="1:30" ht="84" customHeight="1" x14ac:dyDescent="0.2">
      <c r="A130" s="28">
        <v>752</v>
      </c>
      <c r="B130" s="44" t="s">
        <v>233</v>
      </c>
      <c r="C130" s="32"/>
      <c r="D130" s="19" t="s">
        <v>90</v>
      </c>
      <c r="E130" s="18" t="s">
        <v>113</v>
      </c>
      <c r="F130" s="18"/>
      <c r="G130" s="18"/>
      <c r="H130" s="20" t="s">
        <v>324</v>
      </c>
      <c r="I130" s="37"/>
      <c r="J130" s="37">
        <f>SUM(I112,I115,I118,I121,I124)</f>
        <v>11000</v>
      </c>
      <c r="K130" s="36"/>
      <c r="L130" s="18"/>
      <c r="M130" s="20"/>
      <c r="N130" s="38"/>
      <c r="O130" s="20"/>
      <c r="P130" s="36"/>
      <c r="Q130" s="20"/>
      <c r="R130" s="36"/>
      <c r="S130" s="20"/>
      <c r="T130" s="36"/>
      <c r="U130" s="20"/>
      <c r="V130" s="36"/>
      <c r="W130" s="36" t="s">
        <v>347</v>
      </c>
      <c r="X130" s="19"/>
      <c r="Y130" s="19"/>
      <c r="Z130" s="19"/>
      <c r="AA130" s="19"/>
      <c r="AB130" s="19"/>
      <c r="AC130" s="19"/>
      <c r="AD130" s="19"/>
    </row>
    <row r="131" spans="1:30" ht="165" customHeight="1" x14ac:dyDescent="0.2">
      <c r="A131" s="28">
        <v>752</v>
      </c>
      <c r="B131" s="44" t="s">
        <v>232</v>
      </c>
      <c r="C131" s="32"/>
      <c r="D131" s="19" t="s">
        <v>91</v>
      </c>
      <c r="E131" s="89" t="s">
        <v>504</v>
      </c>
      <c r="F131" s="18"/>
      <c r="G131" s="18"/>
      <c r="H131" s="20" t="s">
        <v>325</v>
      </c>
      <c r="I131" s="37"/>
      <c r="J131" s="57">
        <f>((I112*I113) +(I115*I116) + (I118*I119) + (I121*I122) + (I124*I125)) / J130</f>
        <v>509.22181818181821</v>
      </c>
      <c r="K131" s="36"/>
      <c r="L131" s="18"/>
      <c r="M131" s="20"/>
      <c r="N131" s="38"/>
      <c r="O131" s="20"/>
      <c r="P131" s="36"/>
      <c r="Q131" s="20"/>
      <c r="R131" s="36"/>
      <c r="S131" s="20"/>
      <c r="T131" s="36"/>
      <c r="U131" s="20"/>
      <c r="V131" s="36"/>
      <c r="W131" s="36" t="s">
        <v>348</v>
      </c>
      <c r="X131" s="19"/>
      <c r="Y131" s="19"/>
      <c r="Z131" s="19"/>
      <c r="AA131" s="19"/>
      <c r="AB131" s="19"/>
      <c r="AC131" s="19"/>
      <c r="AD131" s="19"/>
    </row>
    <row r="132" spans="1:30" ht="51.75" customHeight="1" x14ac:dyDescent="0.2">
      <c r="A132" s="28">
        <v>754</v>
      </c>
      <c r="B132" s="45" t="s">
        <v>239</v>
      </c>
      <c r="C132" s="33"/>
      <c r="D132" s="9" t="s">
        <v>95</v>
      </c>
      <c r="E132" s="6" t="s">
        <v>113</v>
      </c>
      <c r="F132" s="6"/>
      <c r="G132" s="6"/>
      <c r="H132" s="11"/>
      <c r="I132" s="37">
        <v>175</v>
      </c>
      <c r="J132" s="37"/>
      <c r="K132" s="36"/>
      <c r="L132" s="6" t="s">
        <v>0</v>
      </c>
      <c r="M132" s="34" t="s">
        <v>114</v>
      </c>
      <c r="N132" s="38" t="b">
        <f>I132&lt;=J136</f>
        <v>1</v>
      </c>
      <c r="O132" s="11" t="s">
        <v>422</v>
      </c>
      <c r="P132" s="36"/>
      <c r="Q132" s="11"/>
      <c r="R132" s="36"/>
      <c r="S132" s="11"/>
      <c r="T132" s="36"/>
      <c r="U132" s="11"/>
      <c r="V132" s="36"/>
      <c r="W132" s="36"/>
      <c r="X132" s="5"/>
      <c r="Y132" s="5"/>
      <c r="Z132" s="5"/>
      <c r="AA132" s="5"/>
      <c r="AB132" s="5"/>
      <c r="AC132" s="5"/>
      <c r="AD132" s="5"/>
    </row>
    <row r="133" spans="1:30" ht="51.75" customHeight="1" x14ac:dyDescent="0.2">
      <c r="A133" s="28">
        <v>754</v>
      </c>
      <c r="B133" s="45" t="s">
        <v>242</v>
      </c>
      <c r="C133" s="33"/>
      <c r="D133" s="9" t="s">
        <v>96</v>
      </c>
      <c r="E133" s="6" t="s">
        <v>113</v>
      </c>
      <c r="F133" s="6"/>
      <c r="G133" s="6"/>
      <c r="H133" s="11"/>
      <c r="I133" s="37">
        <v>185</v>
      </c>
      <c r="J133" s="37"/>
      <c r="K133" s="36"/>
      <c r="L133" s="6" t="s">
        <v>0</v>
      </c>
      <c r="M133" s="34" t="s">
        <v>114</v>
      </c>
      <c r="N133" s="38"/>
      <c r="O133" s="11"/>
      <c r="P133" s="36"/>
      <c r="Q133" s="11"/>
      <c r="R133" s="36"/>
      <c r="S133" s="11"/>
      <c r="T133" s="36"/>
      <c r="U133" s="11"/>
      <c r="V133" s="36"/>
      <c r="W133" s="36"/>
      <c r="X133" s="5"/>
      <c r="Y133" s="5"/>
      <c r="Z133" s="5"/>
      <c r="AA133" s="5"/>
      <c r="AB133" s="5"/>
      <c r="AC133" s="5"/>
      <c r="AD133" s="5"/>
    </row>
    <row r="134" spans="1:30" ht="51.75" customHeight="1" x14ac:dyDescent="0.2">
      <c r="A134" s="28">
        <v>754</v>
      </c>
      <c r="B134" s="45" t="s">
        <v>243</v>
      </c>
      <c r="C134" s="33"/>
      <c r="D134" s="9" t="s">
        <v>97</v>
      </c>
      <c r="E134" s="6" t="s">
        <v>113</v>
      </c>
      <c r="F134" s="6"/>
      <c r="G134" s="6"/>
      <c r="H134" s="11"/>
      <c r="I134" s="37">
        <v>195</v>
      </c>
      <c r="J134" s="37"/>
      <c r="K134" s="36"/>
      <c r="L134" s="6" t="s">
        <v>0</v>
      </c>
      <c r="M134" s="34" t="s">
        <v>114</v>
      </c>
      <c r="N134" s="38" t="b">
        <f>I134&lt;=J136</f>
        <v>1</v>
      </c>
      <c r="O134" s="11" t="s">
        <v>482</v>
      </c>
      <c r="P134" s="38"/>
      <c r="Q134" s="11"/>
      <c r="R134" s="36"/>
      <c r="S134" s="11"/>
      <c r="T134" s="36"/>
      <c r="U134" s="11"/>
      <c r="V134" s="36"/>
      <c r="W134" s="36"/>
      <c r="X134" s="5"/>
      <c r="Y134" s="5"/>
      <c r="Z134" s="5"/>
      <c r="AA134" s="5"/>
      <c r="AB134" s="5"/>
      <c r="AC134" s="5"/>
      <c r="AD134" s="5"/>
    </row>
    <row r="135" spans="1:30" ht="51.75" customHeight="1" x14ac:dyDescent="0.2">
      <c r="A135" s="28">
        <v>755</v>
      </c>
      <c r="B135" s="45" t="s">
        <v>240</v>
      </c>
      <c r="C135" s="33"/>
      <c r="D135" s="9" t="s">
        <v>98</v>
      </c>
      <c r="E135" s="6" t="s">
        <v>113</v>
      </c>
      <c r="F135" s="6"/>
      <c r="G135" s="6"/>
      <c r="H135" s="11"/>
      <c r="I135" s="37">
        <v>275</v>
      </c>
      <c r="J135" s="37"/>
      <c r="K135" s="36"/>
      <c r="L135" s="6" t="s">
        <v>0</v>
      </c>
      <c r="M135" s="34" t="s">
        <v>114</v>
      </c>
      <c r="N135" s="38"/>
      <c r="O135" s="11"/>
      <c r="P135" s="36"/>
      <c r="Q135" s="11"/>
      <c r="R135" s="36"/>
      <c r="S135" s="11"/>
      <c r="T135" s="36"/>
      <c r="U135" s="11"/>
      <c r="V135" s="36"/>
      <c r="W135" s="36"/>
      <c r="X135" s="5"/>
      <c r="Y135" s="5"/>
      <c r="Z135" s="5"/>
      <c r="AA135" s="5"/>
      <c r="AB135" s="5"/>
      <c r="AC135" s="5"/>
      <c r="AD135" s="5"/>
    </row>
    <row r="136" spans="1:30" ht="84" customHeight="1" x14ac:dyDescent="0.2">
      <c r="A136" s="28">
        <v>756</v>
      </c>
      <c r="B136" s="44" t="s">
        <v>241</v>
      </c>
      <c r="C136" s="32"/>
      <c r="D136" s="19" t="s">
        <v>505</v>
      </c>
      <c r="E136" s="18" t="s">
        <v>113</v>
      </c>
      <c r="F136" s="18"/>
      <c r="G136" s="18"/>
      <c r="H136" s="20"/>
      <c r="I136" s="37"/>
      <c r="J136" s="37">
        <f>J106</f>
        <v>12825</v>
      </c>
      <c r="K136" s="36"/>
      <c r="L136" s="18" t="s">
        <v>0</v>
      </c>
      <c r="M136" s="20" t="s">
        <v>114</v>
      </c>
      <c r="N136" s="38"/>
      <c r="O136" s="20"/>
      <c r="P136" s="36"/>
      <c r="Q136" s="20"/>
      <c r="R136" s="36"/>
      <c r="S136" s="20"/>
      <c r="T136" s="36"/>
      <c r="U136" s="20"/>
      <c r="V136" s="36"/>
      <c r="W136" s="36"/>
      <c r="X136" s="19"/>
      <c r="Y136" s="19"/>
      <c r="Z136" s="19"/>
      <c r="AA136" s="19"/>
      <c r="AB136" s="19"/>
      <c r="AC136" s="19"/>
      <c r="AD136" s="19"/>
    </row>
    <row r="137" spans="1:30" ht="84" customHeight="1" x14ac:dyDescent="0.2">
      <c r="A137" s="28">
        <v>757</v>
      </c>
      <c r="B137" s="44" t="s">
        <v>236</v>
      </c>
      <c r="C137" s="32"/>
      <c r="D137" s="19" t="s">
        <v>94</v>
      </c>
      <c r="E137" s="18" t="s">
        <v>113</v>
      </c>
      <c r="F137" s="18"/>
      <c r="G137" s="18"/>
      <c r="H137" s="20"/>
      <c r="I137" s="37"/>
      <c r="J137" s="37">
        <f>J109</f>
        <v>13734</v>
      </c>
      <c r="K137" s="36"/>
      <c r="L137" s="18" t="s">
        <v>0</v>
      </c>
      <c r="M137" s="20" t="s">
        <v>114</v>
      </c>
      <c r="N137" s="38"/>
      <c r="O137" s="20"/>
      <c r="P137" s="36"/>
      <c r="Q137" s="20"/>
      <c r="R137" s="36"/>
      <c r="S137" s="20"/>
      <c r="T137" s="36"/>
      <c r="U137" s="20"/>
      <c r="V137" s="36"/>
      <c r="W137" s="36"/>
      <c r="X137" s="19"/>
      <c r="Y137" s="19"/>
      <c r="Z137" s="19"/>
      <c r="AA137" s="19"/>
      <c r="AB137" s="19"/>
      <c r="AC137" s="19"/>
      <c r="AD137" s="19"/>
    </row>
    <row r="138" spans="1:30" ht="51.75" customHeight="1" x14ac:dyDescent="0.2">
      <c r="A138" s="28">
        <v>758</v>
      </c>
      <c r="B138" s="45" t="s">
        <v>234</v>
      </c>
      <c r="C138" s="33"/>
      <c r="D138" s="9" t="s">
        <v>93</v>
      </c>
      <c r="E138" s="6" t="s">
        <v>113</v>
      </c>
      <c r="F138" s="6"/>
      <c r="G138" s="6"/>
      <c r="H138" s="11"/>
      <c r="I138" s="37">
        <v>375</v>
      </c>
      <c r="J138" s="37"/>
      <c r="K138" s="36"/>
      <c r="L138" s="6" t="s">
        <v>0</v>
      </c>
      <c r="M138" s="34" t="s">
        <v>114</v>
      </c>
      <c r="N138" s="38" t="b">
        <f>OR(AND(I138=0,137=0),(I138&gt;=I132))</f>
        <v>1</v>
      </c>
      <c r="O138" s="11" t="s">
        <v>423</v>
      </c>
      <c r="P138" s="36"/>
      <c r="R138" s="36"/>
      <c r="S138" s="11"/>
      <c r="T138" s="36"/>
      <c r="U138" s="11"/>
      <c r="V138" s="36"/>
      <c r="W138" s="36"/>
      <c r="X138" s="5"/>
      <c r="Y138" s="5"/>
      <c r="Z138" s="5"/>
      <c r="AA138" s="5"/>
      <c r="AB138" s="5"/>
      <c r="AC138" s="5"/>
      <c r="AD138" s="5"/>
    </row>
    <row r="139" spans="1:30" ht="51.75" customHeight="1" x14ac:dyDescent="0.2">
      <c r="A139" s="28">
        <v>754</v>
      </c>
      <c r="B139" s="45" t="s">
        <v>237</v>
      </c>
      <c r="C139" s="33"/>
      <c r="D139" s="9" t="s">
        <v>99</v>
      </c>
      <c r="E139" s="6" t="s">
        <v>113</v>
      </c>
      <c r="F139" s="6"/>
      <c r="G139" s="6"/>
      <c r="H139" s="11"/>
      <c r="I139" s="37">
        <v>385</v>
      </c>
      <c r="J139" s="37"/>
      <c r="K139" s="36"/>
      <c r="L139" s="6" t="s">
        <v>0</v>
      </c>
      <c r="M139" s="34" t="s">
        <v>114</v>
      </c>
      <c r="N139" s="38" t="b">
        <f>OR(AND(I139=0,138=0),(I139&gt;=I133))</f>
        <v>1</v>
      </c>
      <c r="O139" s="11" t="s">
        <v>424</v>
      </c>
      <c r="P139" s="36"/>
      <c r="Q139" s="11"/>
      <c r="R139" s="36"/>
      <c r="S139" s="11"/>
      <c r="T139" s="36"/>
      <c r="U139" s="11"/>
      <c r="V139" s="36"/>
      <c r="W139" s="36"/>
      <c r="X139" s="5"/>
      <c r="Y139" s="5"/>
      <c r="Z139" s="5"/>
      <c r="AA139" s="5"/>
      <c r="AB139" s="5"/>
      <c r="AC139" s="5"/>
      <c r="AD139" s="5"/>
    </row>
    <row r="140" spans="1:30" ht="51.75" customHeight="1" x14ac:dyDescent="0.2">
      <c r="A140" s="28">
        <v>755</v>
      </c>
      <c r="B140" s="45" t="s">
        <v>238</v>
      </c>
      <c r="C140" s="33"/>
      <c r="D140" s="9" t="s">
        <v>100</v>
      </c>
      <c r="E140" s="6" t="s">
        <v>113</v>
      </c>
      <c r="F140" s="6"/>
      <c r="G140" s="6"/>
      <c r="H140" s="11"/>
      <c r="I140" s="37">
        <v>395</v>
      </c>
      <c r="J140" s="37"/>
      <c r="K140" s="36"/>
      <c r="L140" s="6" t="s">
        <v>0</v>
      </c>
      <c r="M140" s="34" t="s">
        <v>114</v>
      </c>
      <c r="N140" s="38" t="b">
        <f>OR(AND(I140=0,139=0),I140&gt;=I134 )</f>
        <v>1</v>
      </c>
      <c r="O140" s="11" t="s">
        <v>483</v>
      </c>
      <c r="P140" s="36"/>
      <c r="Q140" s="11"/>
      <c r="R140" s="36"/>
      <c r="S140" s="11"/>
      <c r="T140" s="36"/>
      <c r="U140" s="11"/>
      <c r="V140" s="36"/>
      <c r="W140" s="36"/>
      <c r="X140" s="5"/>
      <c r="Y140" s="5"/>
      <c r="Z140" s="5"/>
      <c r="AA140" s="5"/>
      <c r="AB140" s="5"/>
      <c r="AC140" s="5"/>
      <c r="AD140" s="5"/>
    </row>
    <row r="141" spans="1:30" ht="51.75" customHeight="1" x14ac:dyDescent="0.2">
      <c r="A141" s="28">
        <v>756</v>
      </c>
      <c r="B141" s="45" t="s">
        <v>235</v>
      </c>
      <c r="C141" s="33"/>
      <c r="D141" s="9" t="s">
        <v>101</v>
      </c>
      <c r="E141" s="6" t="s">
        <v>113</v>
      </c>
      <c r="F141" s="6"/>
      <c r="G141" s="6"/>
      <c r="H141" s="11"/>
      <c r="I141" s="37">
        <v>475</v>
      </c>
      <c r="J141" s="37"/>
      <c r="K141" s="36"/>
      <c r="L141" s="6" t="s">
        <v>0</v>
      </c>
      <c r="M141" s="34" t="s">
        <v>114</v>
      </c>
      <c r="N141" s="38" t="b">
        <f>OR(AND(I141=0,I135=0),I141&gt;=I135)</f>
        <v>1</v>
      </c>
      <c r="O141" s="11" t="s">
        <v>425</v>
      </c>
      <c r="P141" s="36"/>
      <c r="Q141" s="11"/>
      <c r="R141" s="36"/>
      <c r="S141" s="11"/>
      <c r="T141" s="36"/>
      <c r="U141" s="11"/>
      <c r="V141" s="36"/>
      <c r="W141" s="36"/>
      <c r="X141" s="5"/>
      <c r="Y141" s="5"/>
      <c r="Z141" s="5"/>
      <c r="AA141" s="5"/>
      <c r="AB141" s="5"/>
      <c r="AC141" s="5"/>
      <c r="AD141" s="5"/>
    </row>
    <row r="142" spans="1:30" ht="51.75" customHeight="1" x14ac:dyDescent="0.2">
      <c r="A142" s="28">
        <v>757</v>
      </c>
      <c r="B142" s="45" t="s">
        <v>224</v>
      </c>
      <c r="C142" s="33"/>
      <c r="D142" s="9" t="s">
        <v>102</v>
      </c>
      <c r="E142" s="87" t="s">
        <v>504</v>
      </c>
      <c r="F142" s="6"/>
      <c r="G142" s="6"/>
      <c r="H142" s="11"/>
      <c r="I142" s="88">
        <v>485.26</v>
      </c>
      <c r="J142" s="37"/>
      <c r="K142" s="36"/>
      <c r="L142" s="6" t="s">
        <v>0</v>
      </c>
      <c r="M142" s="34"/>
      <c r="N142" s="38"/>
      <c r="O142" s="11" t="s">
        <v>426</v>
      </c>
      <c r="P142" s="36"/>
      <c r="Q142" s="11"/>
      <c r="R142" s="36"/>
      <c r="S142" s="11"/>
      <c r="T142" s="36"/>
      <c r="U142" s="11"/>
      <c r="V142" s="38" t="b">
        <f>I141&gt;0</f>
        <v>1</v>
      </c>
      <c r="W142" s="36"/>
      <c r="X142" s="5"/>
      <c r="Y142" s="5"/>
      <c r="Z142" s="5"/>
      <c r="AA142" s="5"/>
      <c r="AB142" s="5"/>
      <c r="AC142" s="5"/>
      <c r="AD142" s="5"/>
    </row>
    <row r="143" spans="1:30" ht="51.75" customHeight="1" x14ac:dyDescent="0.2">
      <c r="A143" s="28">
        <v>743</v>
      </c>
      <c r="B143" s="13"/>
      <c r="C143" s="27"/>
      <c r="D143" s="12" t="s">
        <v>103</v>
      </c>
      <c r="E143" s="13"/>
      <c r="F143" s="13"/>
      <c r="G143" s="13"/>
      <c r="H143" s="12"/>
      <c r="I143" s="13"/>
      <c r="J143" s="13"/>
      <c r="K143" s="13"/>
      <c r="L143" s="13"/>
      <c r="M143" s="27"/>
      <c r="N143" s="27"/>
      <c r="O143" s="27"/>
      <c r="P143" s="27"/>
      <c r="Q143" s="27"/>
      <c r="R143" s="27"/>
      <c r="S143" s="27"/>
      <c r="T143" s="27"/>
      <c r="U143" s="27"/>
      <c r="V143" s="27"/>
      <c r="W143" s="27"/>
      <c r="X143" s="16"/>
      <c r="Y143" s="16"/>
      <c r="Z143" s="16"/>
      <c r="AA143" s="16"/>
      <c r="AB143" s="16"/>
      <c r="AC143" s="16"/>
      <c r="AD143" s="16"/>
    </row>
    <row r="144" spans="1:30" ht="51.75" customHeight="1" x14ac:dyDescent="0.2">
      <c r="A144" s="28">
        <v>759</v>
      </c>
      <c r="B144" s="45" t="s">
        <v>197</v>
      </c>
      <c r="C144" s="33"/>
      <c r="D144" s="9" t="s">
        <v>20</v>
      </c>
      <c r="E144" s="6" t="s">
        <v>113</v>
      </c>
      <c r="F144" s="6"/>
      <c r="G144" s="6"/>
      <c r="H144" s="11"/>
      <c r="I144" s="37">
        <v>101</v>
      </c>
      <c r="J144" s="37"/>
      <c r="K144" s="36"/>
      <c r="L144" s="6" t="s">
        <v>0</v>
      </c>
      <c r="M144" s="34" t="s">
        <v>114</v>
      </c>
      <c r="N144" s="38"/>
      <c r="O144" s="11"/>
      <c r="P144" s="36"/>
      <c r="Q144" s="11"/>
      <c r="R144" s="36"/>
      <c r="S144" s="11"/>
      <c r="T144" s="36"/>
      <c r="U144" s="11"/>
      <c r="V144" s="36"/>
      <c r="W144" s="36"/>
      <c r="X144" s="5"/>
      <c r="Y144" s="5"/>
      <c r="Z144" s="5"/>
      <c r="AA144" s="5"/>
      <c r="AB144" s="5"/>
      <c r="AC144" s="5"/>
      <c r="AD144" s="5"/>
    </row>
    <row r="145" spans="1:30" ht="51.75" customHeight="1" x14ac:dyDescent="0.2">
      <c r="A145" s="28">
        <v>760</v>
      </c>
      <c r="B145" s="45" t="s">
        <v>196</v>
      </c>
      <c r="C145" s="33"/>
      <c r="D145" s="9" t="s">
        <v>104</v>
      </c>
      <c r="E145" s="6" t="s">
        <v>113</v>
      </c>
      <c r="F145" s="6"/>
      <c r="G145" s="6"/>
      <c r="H145" s="11"/>
      <c r="I145" s="37">
        <v>102</v>
      </c>
      <c r="J145" s="37"/>
      <c r="K145" s="36"/>
      <c r="L145" s="6" t="s">
        <v>0</v>
      </c>
      <c r="M145" s="34" t="s">
        <v>114</v>
      </c>
      <c r="N145" s="38"/>
      <c r="O145" s="11"/>
      <c r="P145" s="36"/>
      <c r="Q145" s="11"/>
      <c r="R145" s="36"/>
      <c r="S145" s="11"/>
      <c r="T145" s="36"/>
      <c r="U145" s="11"/>
      <c r="V145" s="36"/>
      <c r="W145" s="36"/>
      <c r="X145" s="5"/>
      <c r="Y145" s="5"/>
      <c r="Z145" s="5"/>
      <c r="AA145" s="5"/>
      <c r="AB145" s="5"/>
      <c r="AC145" s="5"/>
      <c r="AD145" s="5"/>
    </row>
    <row r="146" spans="1:30" ht="51.75" customHeight="1" x14ac:dyDescent="0.2">
      <c r="A146" s="28">
        <v>761</v>
      </c>
      <c r="B146" s="45" t="s">
        <v>199</v>
      </c>
      <c r="C146" s="33"/>
      <c r="D146" s="9" t="s">
        <v>19</v>
      </c>
      <c r="E146" s="6" t="s">
        <v>113</v>
      </c>
      <c r="F146" s="6"/>
      <c r="G146" s="6"/>
      <c r="H146" s="11"/>
      <c r="I146" s="37">
        <v>103</v>
      </c>
      <c r="J146" s="37"/>
      <c r="K146" s="36"/>
      <c r="L146" s="6" t="s">
        <v>0</v>
      </c>
      <c r="M146" s="34" t="s">
        <v>114</v>
      </c>
      <c r="N146" s="38"/>
      <c r="O146" s="11"/>
      <c r="P146" s="36"/>
      <c r="Q146" s="11"/>
      <c r="R146" s="36"/>
      <c r="S146" s="11"/>
      <c r="T146" s="36"/>
      <c r="U146" s="11"/>
      <c r="V146" s="36"/>
      <c r="W146" s="36"/>
      <c r="X146" s="5"/>
      <c r="Y146" s="5"/>
      <c r="Z146" s="5"/>
      <c r="AA146" s="5"/>
      <c r="AB146" s="5"/>
      <c r="AC146" s="5"/>
      <c r="AD146" s="5"/>
    </row>
    <row r="147" spans="1:30" ht="51.75" customHeight="1" x14ac:dyDescent="0.2">
      <c r="A147" s="28">
        <v>762</v>
      </c>
      <c r="B147" s="45" t="s">
        <v>195</v>
      </c>
      <c r="C147" s="33"/>
      <c r="D147" s="9" t="s">
        <v>105</v>
      </c>
      <c r="E147" s="6" t="s">
        <v>113</v>
      </c>
      <c r="F147" s="6"/>
      <c r="G147" s="6"/>
      <c r="H147" s="11"/>
      <c r="I147" s="37">
        <v>104</v>
      </c>
      <c r="J147" s="37"/>
      <c r="K147" s="36"/>
      <c r="L147" s="6" t="s">
        <v>0</v>
      </c>
      <c r="M147" s="34" t="s">
        <v>114</v>
      </c>
      <c r="N147" s="38"/>
      <c r="O147" s="11"/>
      <c r="P147" s="36"/>
      <c r="Q147" s="11"/>
      <c r="R147" s="36"/>
      <c r="S147" s="11"/>
      <c r="T147" s="36"/>
      <c r="U147" s="11"/>
      <c r="V147" s="36"/>
      <c r="W147" s="36"/>
      <c r="X147" s="5"/>
      <c r="Y147" s="5"/>
      <c r="Z147" s="5"/>
      <c r="AA147" s="5"/>
      <c r="AB147" s="5"/>
      <c r="AC147" s="5"/>
      <c r="AD147" s="5"/>
    </row>
    <row r="148" spans="1:30" ht="51.75" customHeight="1" x14ac:dyDescent="0.2">
      <c r="A148" s="28">
        <v>763</v>
      </c>
      <c r="B148" s="45" t="s">
        <v>198</v>
      </c>
      <c r="C148" s="33"/>
      <c r="D148" s="9" t="s">
        <v>106</v>
      </c>
      <c r="E148" s="6" t="s">
        <v>113</v>
      </c>
      <c r="F148" s="6"/>
      <c r="G148" s="6"/>
      <c r="H148" s="11"/>
      <c r="I148" s="37">
        <v>105</v>
      </c>
      <c r="J148" s="37"/>
      <c r="K148" s="36"/>
      <c r="L148" s="6" t="s">
        <v>0</v>
      </c>
      <c r="M148" s="34" t="s">
        <v>114</v>
      </c>
      <c r="N148" s="38"/>
      <c r="O148" s="11"/>
      <c r="P148" s="36"/>
      <c r="Q148" s="11"/>
      <c r="R148" s="36"/>
      <c r="S148" s="11"/>
      <c r="T148" s="36"/>
      <c r="U148" s="11"/>
      <c r="V148" s="36"/>
      <c r="W148" s="36"/>
      <c r="X148" s="5"/>
      <c r="Y148" s="5"/>
      <c r="Z148" s="5"/>
      <c r="AA148" s="5"/>
      <c r="AB148" s="5"/>
      <c r="AC148" s="5"/>
      <c r="AD148" s="5"/>
    </row>
    <row r="149" spans="1:30" ht="79.5" customHeight="1" x14ac:dyDescent="0.2">
      <c r="A149" s="28">
        <v>768</v>
      </c>
      <c r="B149" s="44" t="s">
        <v>200</v>
      </c>
      <c r="C149" s="32"/>
      <c r="D149" s="19" t="s">
        <v>18</v>
      </c>
      <c r="E149" s="18" t="s">
        <v>113</v>
      </c>
      <c r="F149" s="18"/>
      <c r="G149" s="18"/>
      <c r="H149" s="20" t="s">
        <v>326</v>
      </c>
      <c r="I149" s="37"/>
      <c r="J149" s="37">
        <f>SUM(I144:I148)</f>
        <v>515</v>
      </c>
      <c r="K149" s="36" t="s">
        <v>355</v>
      </c>
      <c r="L149" s="18"/>
      <c r="M149" s="20"/>
      <c r="N149" s="38"/>
      <c r="O149" s="20"/>
      <c r="P149" s="36"/>
      <c r="Q149" s="20"/>
      <c r="R149" s="36"/>
      <c r="S149" s="20"/>
      <c r="T149" s="36"/>
      <c r="U149" s="20"/>
      <c r="V149" s="36"/>
      <c r="W149" s="36"/>
      <c r="X149" s="19"/>
      <c r="Y149" s="19"/>
      <c r="Z149" s="19"/>
      <c r="AA149" s="19"/>
      <c r="AB149" s="19"/>
      <c r="AC149" s="19"/>
      <c r="AD149" s="19"/>
    </row>
    <row r="150" spans="1:30" ht="51.75" customHeight="1" x14ac:dyDescent="0.2">
      <c r="A150" s="28">
        <v>743</v>
      </c>
      <c r="B150" s="13"/>
      <c r="C150" s="27"/>
      <c r="D150" s="12" t="s">
        <v>107</v>
      </c>
      <c r="E150" s="13"/>
      <c r="F150" s="13"/>
      <c r="G150" s="13"/>
      <c r="H150" s="12"/>
      <c r="I150" s="13"/>
      <c r="J150" s="13"/>
      <c r="K150" s="13"/>
      <c r="L150" s="13"/>
      <c r="M150" s="27"/>
      <c r="N150" s="27"/>
      <c r="O150" s="27"/>
      <c r="P150" s="27"/>
      <c r="Q150" s="27"/>
      <c r="R150" s="27"/>
      <c r="S150" s="27"/>
      <c r="T150" s="27"/>
      <c r="U150" s="27"/>
      <c r="V150" s="27"/>
      <c r="W150" s="27"/>
      <c r="X150" s="16"/>
      <c r="Y150" s="16"/>
      <c r="Z150" s="16"/>
      <c r="AA150" s="16"/>
      <c r="AB150" s="16"/>
      <c r="AC150" s="16"/>
      <c r="AD150" s="16"/>
    </row>
    <row r="151" spans="1:30" ht="51.75" customHeight="1" x14ac:dyDescent="0.2">
      <c r="A151" s="28">
        <v>759</v>
      </c>
      <c r="B151" s="45" t="s">
        <v>173</v>
      </c>
      <c r="C151" s="33"/>
      <c r="D151" s="9" t="s">
        <v>20</v>
      </c>
      <c r="E151" s="6" t="s">
        <v>113</v>
      </c>
      <c r="F151" s="6"/>
      <c r="G151" s="6"/>
      <c r="H151" s="11"/>
      <c r="I151" s="37">
        <v>201</v>
      </c>
      <c r="J151" s="37"/>
      <c r="K151" s="36"/>
      <c r="L151" s="6" t="s">
        <v>0</v>
      </c>
      <c r="M151" s="34" t="s">
        <v>114</v>
      </c>
      <c r="N151" s="38"/>
      <c r="O151" s="11"/>
      <c r="P151" s="36"/>
      <c r="Q151" s="11"/>
      <c r="R151" s="36"/>
      <c r="S151" s="11"/>
      <c r="T151" s="36"/>
      <c r="U151" s="11"/>
      <c r="V151" s="36"/>
      <c r="W151" s="36"/>
      <c r="X151" s="5"/>
      <c r="Y151" s="5"/>
      <c r="Z151" s="5"/>
      <c r="AA151" s="5"/>
      <c r="AB151" s="5"/>
      <c r="AC151" s="5"/>
      <c r="AD151" s="5"/>
    </row>
    <row r="152" spans="1:30" ht="51.75" customHeight="1" x14ac:dyDescent="0.2">
      <c r="A152" s="28">
        <v>760</v>
      </c>
      <c r="B152" s="45" t="s">
        <v>172</v>
      </c>
      <c r="C152" s="33"/>
      <c r="D152" s="9" t="s">
        <v>104</v>
      </c>
      <c r="E152" s="6" t="s">
        <v>113</v>
      </c>
      <c r="F152" s="6"/>
      <c r="G152" s="6"/>
      <c r="H152" s="11"/>
      <c r="I152" s="37">
        <v>202</v>
      </c>
      <c r="J152" s="37"/>
      <c r="K152" s="36"/>
      <c r="L152" s="6" t="s">
        <v>0</v>
      </c>
      <c r="M152" s="34" t="s">
        <v>114</v>
      </c>
      <c r="N152" s="38"/>
      <c r="O152" s="11"/>
      <c r="P152" s="36"/>
      <c r="Q152" s="11"/>
      <c r="R152" s="36"/>
      <c r="S152" s="11"/>
      <c r="T152" s="36"/>
      <c r="U152" s="11"/>
      <c r="V152" s="36"/>
      <c r="W152" s="36"/>
      <c r="X152" s="5"/>
      <c r="Y152" s="5"/>
      <c r="Z152" s="5"/>
      <c r="AA152" s="5"/>
      <c r="AB152" s="5"/>
      <c r="AC152" s="5"/>
      <c r="AD152" s="5"/>
    </row>
    <row r="153" spans="1:30" ht="51.75" customHeight="1" x14ac:dyDescent="0.2">
      <c r="A153" s="28">
        <v>761</v>
      </c>
      <c r="B153" s="45" t="s">
        <v>175</v>
      </c>
      <c r="C153" s="33"/>
      <c r="D153" s="9" t="s">
        <v>19</v>
      </c>
      <c r="E153" s="6" t="s">
        <v>113</v>
      </c>
      <c r="F153" s="6"/>
      <c r="G153" s="6"/>
      <c r="H153" s="11"/>
      <c r="I153" s="37">
        <v>203</v>
      </c>
      <c r="J153" s="37"/>
      <c r="K153" s="36"/>
      <c r="L153" s="6" t="s">
        <v>0</v>
      </c>
      <c r="M153" s="34" t="s">
        <v>114</v>
      </c>
      <c r="N153" s="38"/>
      <c r="O153" s="11"/>
      <c r="P153" s="36"/>
      <c r="Q153" s="11"/>
      <c r="R153" s="36"/>
      <c r="S153" s="11"/>
      <c r="T153" s="36"/>
      <c r="U153" s="11"/>
      <c r="V153" s="36"/>
      <c r="W153" s="36"/>
      <c r="X153" s="5"/>
      <c r="Y153" s="5"/>
      <c r="Z153" s="5"/>
      <c r="AA153" s="5"/>
      <c r="AB153" s="5"/>
      <c r="AC153" s="5"/>
      <c r="AD153" s="5"/>
    </row>
    <row r="154" spans="1:30" ht="51.75" customHeight="1" x14ac:dyDescent="0.2">
      <c r="A154" s="28">
        <v>762</v>
      </c>
      <c r="B154" s="45" t="s">
        <v>171</v>
      </c>
      <c r="C154" s="33"/>
      <c r="D154" s="9" t="s">
        <v>105</v>
      </c>
      <c r="E154" s="6" t="s">
        <v>113</v>
      </c>
      <c r="F154" s="6"/>
      <c r="G154" s="6"/>
      <c r="H154" s="11"/>
      <c r="I154" s="37">
        <v>204</v>
      </c>
      <c r="J154" s="37"/>
      <c r="K154" s="36"/>
      <c r="L154" s="6" t="s">
        <v>0</v>
      </c>
      <c r="M154" s="34" t="s">
        <v>114</v>
      </c>
      <c r="N154" s="38"/>
      <c r="O154" s="11"/>
      <c r="P154" s="36"/>
      <c r="Q154" s="11"/>
      <c r="R154" s="36"/>
      <c r="S154" s="11"/>
      <c r="T154" s="36"/>
      <c r="U154" s="11"/>
      <c r="V154" s="36"/>
      <c r="W154" s="36"/>
      <c r="X154" s="5"/>
      <c r="Y154" s="5"/>
      <c r="Z154" s="5"/>
      <c r="AA154" s="5"/>
      <c r="AB154" s="5"/>
      <c r="AC154" s="5"/>
      <c r="AD154" s="5"/>
    </row>
    <row r="155" spans="1:30" ht="51.75" customHeight="1" x14ac:dyDescent="0.2">
      <c r="A155" s="28">
        <v>763</v>
      </c>
      <c r="B155" s="45" t="s">
        <v>174</v>
      </c>
      <c r="C155" s="33"/>
      <c r="D155" s="9" t="s">
        <v>106</v>
      </c>
      <c r="E155" s="6" t="s">
        <v>113</v>
      </c>
      <c r="F155" s="6"/>
      <c r="G155" s="6"/>
      <c r="H155" s="11"/>
      <c r="I155" s="37">
        <v>205</v>
      </c>
      <c r="J155" s="37"/>
      <c r="K155" s="36"/>
      <c r="L155" s="6" t="s">
        <v>0</v>
      </c>
      <c r="M155" s="34" t="s">
        <v>114</v>
      </c>
      <c r="N155" s="38"/>
      <c r="O155" s="11"/>
      <c r="P155" s="36"/>
      <c r="Q155" s="11"/>
      <c r="R155" s="36"/>
      <c r="S155" s="11"/>
      <c r="T155" s="36"/>
      <c r="U155" s="11"/>
      <c r="V155" s="36"/>
      <c r="W155" s="36"/>
      <c r="X155" s="5"/>
      <c r="Y155" s="5"/>
      <c r="Z155" s="5"/>
      <c r="AA155" s="5"/>
      <c r="AB155" s="5"/>
      <c r="AC155" s="5"/>
      <c r="AD155" s="5"/>
    </row>
    <row r="156" spans="1:30" ht="88.5" customHeight="1" x14ac:dyDescent="0.2">
      <c r="A156" s="28">
        <v>768</v>
      </c>
      <c r="B156" s="44" t="s">
        <v>176</v>
      </c>
      <c r="C156" s="32"/>
      <c r="D156" s="19" t="s">
        <v>18</v>
      </c>
      <c r="E156" s="18" t="s">
        <v>113</v>
      </c>
      <c r="F156" s="18"/>
      <c r="G156" s="18"/>
      <c r="H156" s="20" t="s">
        <v>327</v>
      </c>
      <c r="I156" s="37"/>
      <c r="J156" s="37">
        <f>SUM(I151:I155)</f>
        <v>1015</v>
      </c>
      <c r="K156" s="36" t="s">
        <v>356</v>
      </c>
      <c r="L156" s="18"/>
      <c r="M156" s="20"/>
      <c r="N156" s="38"/>
      <c r="O156" s="20"/>
      <c r="P156" s="36"/>
      <c r="Q156" s="20"/>
      <c r="R156" s="36"/>
      <c r="S156" s="20"/>
      <c r="T156" s="36"/>
      <c r="U156" s="20"/>
      <c r="V156" s="36"/>
      <c r="W156" s="36"/>
      <c r="X156" s="19"/>
      <c r="Y156" s="19"/>
      <c r="Z156" s="19"/>
      <c r="AA156" s="19"/>
      <c r="AB156" s="19"/>
      <c r="AC156" s="19"/>
      <c r="AD156" s="19"/>
    </row>
    <row r="157" spans="1:30" ht="51.75" customHeight="1" x14ac:dyDescent="0.2">
      <c r="A157" s="28">
        <v>743</v>
      </c>
      <c r="B157" s="13"/>
      <c r="C157" s="27"/>
      <c r="D157" s="12" t="s">
        <v>108</v>
      </c>
      <c r="E157" s="13"/>
      <c r="F157" s="13"/>
      <c r="G157" s="13"/>
      <c r="H157" s="12"/>
      <c r="I157" s="13"/>
      <c r="J157" s="13"/>
      <c r="K157" s="13"/>
      <c r="L157" s="13"/>
      <c r="M157" s="27"/>
      <c r="N157" s="27"/>
      <c r="O157" s="27"/>
      <c r="P157" s="27"/>
      <c r="Q157" s="27"/>
      <c r="R157" s="27"/>
      <c r="S157" s="27"/>
      <c r="T157" s="27"/>
      <c r="U157" s="27"/>
      <c r="V157" s="27"/>
      <c r="W157" s="27"/>
      <c r="X157" s="16"/>
      <c r="Y157" s="16"/>
      <c r="Z157" s="16"/>
      <c r="AA157" s="16"/>
      <c r="AB157" s="16"/>
      <c r="AC157" s="16"/>
      <c r="AD157" s="16"/>
    </row>
    <row r="158" spans="1:30" ht="51.75" customHeight="1" x14ac:dyDescent="0.2">
      <c r="A158" s="28">
        <v>759</v>
      </c>
      <c r="B158" s="45" t="s">
        <v>179</v>
      </c>
      <c r="C158" s="33"/>
      <c r="D158" s="9" t="s">
        <v>20</v>
      </c>
      <c r="E158" s="6" t="s">
        <v>113</v>
      </c>
      <c r="F158" s="6"/>
      <c r="G158" s="6"/>
      <c r="H158" s="11"/>
      <c r="I158" s="37">
        <v>301</v>
      </c>
      <c r="J158" s="37"/>
      <c r="K158" s="36"/>
      <c r="L158" s="6" t="s">
        <v>0</v>
      </c>
      <c r="M158" s="34" t="s">
        <v>114</v>
      </c>
      <c r="N158" s="38"/>
      <c r="O158" s="11"/>
      <c r="P158" s="36"/>
      <c r="Q158" s="11"/>
      <c r="R158" s="36"/>
      <c r="S158" s="11"/>
      <c r="T158" s="36"/>
      <c r="U158" s="11"/>
      <c r="V158" s="36"/>
      <c r="W158" s="36"/>
      <c r="X158" s="5"/>
      <c r="Y158" s="5"/>
      <c r="Z158" s="5"/>
      <c r="AA158" s="5"/>
      <c r="AB158" s="5"/>
      <c r="AC158" s="5"/>
      <c r="AD158" s="5"/>
    </row>
    <row r="159" spans="1:30" ht="51.75" customHeight="1" x14ac:dyDescent="0.2">
      <c r="A159" s="28">
        <v>760</v>
      </c>
      <c r="B159" s="45" t="s">
        <v>178</v>
      </c>
      <c r="C159" s="33"/>
      <c r="D159" s="9" t="s">
        <v>104</v>
      </c>
      <c r="E159" s="6" t="s">
        <v>113</v>
      </c>
      <c r="F159" s="6"/>
      <c r="G159" s="6"/>
      <c r="H159" s="11"/>
      <c r="I159" s="37">
        <v>302</v>
      </c>
      <c r="J159" s="37"/>
      <c r="K159" s="36"/>
      <c r="L159" s="6" t="s">
        <v>0</v>
      </c>
      <c r="M159" s="34" t="s">
        <v>114</v>
      </c>
      <c r="N159" s="38"/>
      <c r="O159" s="11"/>
      <c r="P159" s="36"/>
      <c r="Q159" s="11"/>
      <c r="R159" s="36"/>
      <c r="S159" s="11"/>
      <c r="T159" s="36"/>
      <c r="U159" s="11"/>
      <c r="V159" s="36"/>
      <c r="W159" s="36"/>
      <c r="X159" s="5"/>
      <c r="Y159" s="5"/>
      <c r="Z159" s="5"/>
      <c r="AA159" s="5"/>
      <c r="AB159" s="5"/>
      <c r="AC159" s="5"/>
      <c r="AD159" s="5"/>
    </row>
    <row r="160" spans="1:30" ht="51.75" customHeight="1" x14ac:dyDescent="0.2">
      <c r="A160" s="28">
        <v>761</v>
      </c>
      <c r="B160" s="45" t="s">
        <v>181</v>
      </c>
      <c r="C160" s="33"/>
      <c r="D160" s="9" t="s">
        <v>19</v>
      </c>
      <c r="E160" s="6" t="s">
        <v>113</v>
      </c>
      <c r="F160" s="6"/>
      <c r="G160" s="6"/>
      <c r="H160" s="11"/>
      <c r="I160" s="37">
        <v>303</v>
      </c>
      <c r="J160" s="37"/>
      <c r="K160" s="36"/>
      <c r="L160" s="6" t="s">
        <v>0</v>
      </c>
      <c r="M160" s="34" t="s">
        <v>114</v>
      </c>
      <c r="N160" s="38"/>
      <c r="O160" s="11"/>
      <c r="P160" s="36"/>
      <c r="Q160" s="11"/>
      <c r="R160" s="36"/>
      <c r="S160" s="11"/>
      <c r="T160" s="36"/>
      <c r="U160" s="11"/>
      <c r="V160" s="36"/>
      <c r="W160" s="36"/>
      <c r="X160" s="5"/>
      <c r="Y160" s="5"/>
      <c r="Z160" s="5"/>
      <c r="AA160" s="5"/>
      <c r="AB160" s="5"/>
      <c r="AC160" s="5"/>
      <c r="AD160" s="5"/>
    </row>
    <row r="161" spans="1:30" ht="51.75" customHeight="1" x14ac:dyDescent="0.2">
      <c r="A161" s="28">
        <v>762</v>
      </c>
      <c r="B161" s="45" t="s">
        <v>177</v>
      </c>
      <c r="C161" s="33"/>
      <c r="D161" s="9" t="s">
        <v>105</v>
      </c>
      <c r="E161" s="6" t="s">
        <v>113</v>
      </c>
      <c r="F161" s="6"/>
      <c r="G161" s="6"/>
      <c r="H161" s="11"/>
      <c r="I161" s="37">
        <v>304</v>
      </c>
      <c r="J161" s="37"/>
      <c r="K161" s="36"/>
      <c r="L161" s="6" t="s">
        <v>0</v>
      </c>
      <c r="M161" s="34" t="s">
        <v>114</v>
      </c>
      <c r="N161" s="38"/>
      <c r="O161" s="11"/>
      <c r="P161" s="36"/>
      <c r="Q161" s="11"/>
      <c r="R161" s="36"/>
      <c r="S161" s="11"/>
      <c r="T161" s="36"/>
      <c r="U161" s="11"/>
      <c r="V161" s="36"/>
      <c r="W161" s="36"/>
      <c r="X161" s="5"/>
      <c r="Y161" s="5"/>
      <c r="Z161" s="5"/>
      <c r="AA161" s="5"/>
      <c r="AB161" s="5"/>
      <c r="AC161" s="5"/>
      <c r="AD161" s="5"/>
    </row>
    <row r="162" spans="1:30" ht="51.75" customHeight="1" x14ac:dyDescent="0.2">
      <c r="A162" s="28">
        <v>763</v>
      </c>
      <c r="B162" s="45" t="s">
        <v>180</v>
      </c>
      <c r="C162" s="33"/>
      <c r="D162" s="9" t="s">
        <v>106</v>
      </c>
      <c r="E162" s="6" t="s">
        <v>113</v>
      </c>
      <c r="F162" s="6"/>
      <c r="G162" s="6"/>
      <c r="H162" s="11"/>
      <c r="I162" s="37">
        <v>305</v>
      </c>
      <c r="J162" s="37"/>
      <c r="K162" s="36"/>
      <c r="L162" s="6" t="s">
        <v>0</v>
      </c>
      <c r="M162" s="34" t="s">
        <v>114</v>
      </c>
      <c r="N162" s="38"/>
      <c r="O162" s="11"/>
      <c r="P162" s="36"/>
      <c r="Q162" s="11"/>
      <c r="R162" s="36"/>
      <c r="S162" s="11"/>
      <c r="T162" s="36"/>
      <c r="U162" s="11"/>
      <c r="V162" s="36"/>
      <c r="W162" s="36"/>
      <c r="X162" s="5"/>
      <c r="Y162" s="5"/>
      <c r="Z162" s="5"/>
      <c r="AA162" s="5"/>
      <c r="AB162" s="5"/>
      <c r="AC162" s="5"/>
      <c r="AD162" s="5"/>
    </row>
    <row r="163" spans="1:30" ht="83.1" customHeight="1" x14ac:dyDescent="0.2">
      <c r="A163" s="28">
        <v>768</v>
      </c>
      <c r="B163" s="44" t="s">
        <v>182</v>
      </c>
      <c r="C163" s="32"/>
      <c r="D163" s="19" t="s">
        <v>18</v>
      </c>
      <c r="E163" s="18" t="s">
        <v>113</v>
      </c>
      <c r="F163" s="18"/>
      <c r="G163" s="18"/>
      <c r="H163" s="20" t="s">
        <v>328</v>
      </c>
      <c r="I163" s="37"/>
      <c r="J163" s="37">
        <f>SUM(I158:I162)</f>
        <v>1515</v>
      </c>
      <c r="K163" s="36" t="s">
        <v>357</v>
      </c>
      <c r="L163" s="18"/>
      <c r="M163" s="20"/>
      <c r="N163" s="38"/>
      <c r="O163" s="20"/>
      <c r="P163" s="36"/>
      <c r="Q163" s="20"/>
      <c r="R163" s="36"/>
      <c r="S163" s="20"/>
      <c r="T163" s="36"/>
      <c r="U163" s="20"/>
      <c r="V163" s="36"/>
      <c r="W163" s="36"/>
      <c r="X163" s="19"/>
      <c r="Y163" s="19"/>
      <c r="Z163" s="19"/>
      <c r="AA163" s="19"/>
      <c r="AB163" s="19"/>
      <c r="AC163" s="19"/>
      <c r="AD163" s="19"/>
    </row>
    <row r="164" spans="1:30" ht="51.75" customHeight="1" x14ac:dyDescent="0.2">
      <c r="A164" s="28">
        <v>743</v>
      </c>
      <c r="B164" s="13"/>
      <c r="C164" s="27"/>
      <c r="D164" s="12" t="s">
        <v>109</v>
      </c>
      <c r="E164" s="13"/>
      <c r="F164" s="13"/>
      <c r="G164" s="13"/>
      <c r="H164" s="12"/>
      <c r="I164" s="13"/>
      <c r="J164" s="13"/>
      <c r="K164" s="13"/>
      <c r="L164" s="13"/>
      <c r="M164" s="27"/>
      <c r="N164" s="27"/>
      <c r="O164" s="27"/>
      <c r="P164" s="27"/>
      <c r="Q164" s="27"/>
      <c r="R164" s="27"/>
      <c r="S164" s="27"/>
      <c r="T164" s="27"/>
      <c r="U164" s="27"/>
      <c r="V164" s="27"/>
      <c r="W164" s="27"/>
      <c r="X164" s="16"/>
      <c r="Y164" s="16"/>
      <c r="Z164" s="16"/>
      <c r="AA164" s="16"/>
      <c r="AB164" s="16"/>
      <c r="AC164" s="16"/>
      <c r="AD164" s="16"/>
    </row>
    <row r="165" spans="1:30" ht="51.75" customHeight="1" x14ac:dyDescent="0.2">
      <c r="A165" s="28">
        <v>759</v>
      </c>
      <c r="B165" s="45" t="s">
        <v>185</v>
      </c>
      <c r="C165" s="33"/>
      <c r="D165" s="9" t="s">
        <v>20</v>
      </c>
      <c r="E165" s="6" t="s">
        <v>113</v>
      </c>
      <c r="F165" s="6"/>
      <c r="G165" s="6"/>
      <c r="H165" s="11"/>
      <c r="I165" s="37">
        <v>401</v>
      </c>
      <c r="J165" s="37"/>
      <c r="K165" s="36"/>
      <c r="L165" s="6" t="s">
        <v>0</v>
      </c>
      <c r="M165" s="34" t="s">
        <v>114</v>
      </c>
      <c r="N165" s="38"/>
      <c r="O165" s="11"/>
      <c r="P165" s="36"/>
      <c r="Q165" s="11"/>
      <c r="R165" s="36"/>
      <c r="S165" s="11"/>
      <c r="T165" s="36"/>
      <c r="U165" s="11"/>
      <c r="V165" s="36"/>
      <c r="W165" s="36"/>
      <c r="X165" s="5"/>
      <c r="Y165" s="5"/>
      <c r="Z165" s="5"/>
      <c r="AA165" s="5"/>
      <c r="AB165" s="5"/>
      <c r="AC165" s="5"/>
      <c r="AD165" s="5"/>
    </row>
    <row r="166" spans="1:30" ht="51.75" customHeight="1" x14ac:dyDescent="0.2">
      <c r="A166" s="28">
        <v>760</v>
      </c>
      <c r="B166" s="45" t="s">
        <v>184</v>
      </c>
      <c r="C166" s="33"/>
      <c r="D166" s="9" t="s">
        <v>104</v>
      </c>
      <c r="E166" s="6" t="s">
        <v>113</v>
      </c>
      <c r="F166" s="6"/>
      <c r="G166" s="6"/>
      <c r="H166" s="11"/>
      <c r="I166" s="37">
        <v>402</v>
      </c>
      <c r="J166" s="37"/>
      <c r="K166" s="36"/>
      <c r="L166" s="6" t="s">
        <v>0</v>
      </c>
      <c r="M166" s="34" t="s">
        <v>114</v>
      </c>
      <c r="N166" s="38"/>
      <c r="O166" s="11"/>
      <c r="P166" s="36"/>
      <c r="Q166" s="11"/>
      <c r="R166" s="36"/>
      <c r="S166" s="11"/>
      <c r="T166" s="36"/>
      <c r="U166" s="11"/>
      <c r="V166" s="36"/>
      <c r="W166" s="36"/>
      <c r="X166" s="5"/>
      <c r="Y166" s="5"/>
      <c r="Z166" s="5"/>
      <c r="AA166" s="5"/>
      <c r="AB166" s="5"/>
      <c r="AC166" s="5"/>
      <c r="AD166" s="5"/>
    </row>
    <row r="167" spans="1:30" ht="51.75" customHeight="1" x14ac:dyDescent="0.2">
      <c r="A167" s="28">
        <v>761</v>
      </c>
      <c r="B167" s="45" t="s">
        <v>187</v>
      </c>
      <c r="C167" s="33"/>
      <c r="D167" s="9" t="s">
        <v>19</v>
      </c>
      <c r="E167" s="6" t="s">
        <v>113</v>
      </c>
      <c r="F167" s="6"/>
      <c r="G167" s="6"/>
      <c r="H167" s="11"/>
      <c r="I167" s="37">
        <v>403</v>
      </c>
      <c r="J167" s="37"/>
      <c r="K167" s="36"/>
      <c r="L167" s="6" t="s">
        <v>0</v>
      </c>
      <c r="M167" s="34" t="s">
        <v>114</v>
      </c>
      <c r="N167" s="38"/>
      <c r="O167" s="11"/>
      <c r="P167" s="36"/>
      <c r="Q167" s="11"/>
      <c r="R167" s="36"/>
      <c r="S167" s="11"/>
      <c r="T167" s="36"/>
      <c r="U167" s="11"/>
      <c r="V167" s="36"/>
      <c r="W167" s="36"/>
      <c r="X167" s="5"/>
      <c r="Y167" s="5"/>
      <c r="Z167" s="5"/>
      <c r="AA167" s="5"/>
      <c r="AB167" s="5"/>
      <c r="AC167" s="5"/>
      <c r="AD167" s="5"/>
    </row>
    <row r="168" spans="1:30" ht="51.75" customHeight="1" x14ac:dyDescent="0.2">
      <c r="A168" s="28">
        <v>762</v>
      </c>
      <c r="B168" s="45" t="s">
        <v>183</v>
      </c>
      <c r="C168" s="33"/>
      <c r="D168" s="9" t="s">
        <v>105</v>
      </c>
      <c r="E168" s="6" t="s">
        <v>113</v>
      </c>
      <c r="F168" s="6"/>
      <c r="G168" s="6"/>
      <c r="H168" s="11"/>
      <c r="I168" s="37">
        <v>404</v>
      </c>
      <c r="J168" s="37"/>
      <c r="K168" s="36"/>
      <c r="L168" s="6" t="s">
        <v>0</v>
      </c>
      <c r="M168" s="34" t="s">
        <v>114</v>
      </c>
      <c r="N168" s="38"/>
      <c r="O168" s="11"/>
      <c r="P168" s="36"/>
      <c r="Q168" s="11"/>
      <c r="R168" s="36"/>
      <c r="S168" s="11"/>
      <c r="T168" s="36"/>
      <c r="U168" s="11"/>
      <c r="V168" s="36"/>
      <c r="W168" s="36"/>
      <c r="X168" s="5"/>
      <c r="Y168" s="5"/>
      <c r="Z168" s="5"/>
      <c r="AA168" s="5"/>
      <c r="AB168" s="5"/>
      <c r="AC168" s="5"/>
      <c r="AD168" s="5"/>
    </row>
    <row r="169" spans="1:30" ht="51.75" customHeight="1" x14ac:dyDescent="0.2">
      <c r="A169" s="28">
        <v>763</v>
      </c>
      <c r="B169" s="45" t="s">
        <v>186</v>
      </c>
      <c r="C169" s="33"/>
      <c r="D169" s="9" t="s">
        <v>106</v>
      </c>
      <c r="E169" s="6" t="s">
        <v>113</v>
      </c>
      <c r="F169" s="6"/>
      <c r="G169" s="6"/>
      <c r="H169" s="11"/>
      <c r="I169" s="37">
        <v>405</v>
      </c>
      <c r="J169" s="37"/>
      <c r="K169" s="36"/>
      <c r="L169" s="6" t="s">
        <v>0</v>
      </c>
      <c r="M169" s="34" t="s">
        <v>114</v>
      </c>
      <c r="N169" s="38"/>
      <c r="O169" s="11"/>
      <c r="P169" s="36"/>
      <c r="Q169" s="11"/>
      <c r="R169" s="36"/>
      <c r="S169" s="11"/>
      <c r="T169" s="36"/>
      <c r="U169" s="11"/>
      <c r="V169" s="36"/>
      <c r="W169" s="36"/>
      <c r="X169" s="5"/>
      <c r="Y169" s="5"/>
      <c r="Z169" s="5"/>
      <c r="AA169" s="5"/>
      <c r="AB169" s="5"/>
      <c r="AC169" s="5"/>
      <c r="AD169" s="5"/>
    </row>
    <row r="170" spans="1:30" ht="86.1" customHeight="1" x14ac:dyDescent="0.2">
      <c r="A170" s="28">
        <v>768</v>
      </c>
      <c r="B170" s="44" t="s">
        <v>188</v>
      </c>
      <c r="C170" s="32"/>
      <c r="D170" s="19" t="s">
        <v>18</v>
      </c>
      <c r="E170" s="18" t="s">
        <v>113</v>
      </c>
      <c r="F170" s="18"/>
      <c r="G170" s="18"/>
      <c r="H170" s="20" t="s">
        <v>329</v>
      </c>
      <c r="I170" s="37"/>
      <c r="J170" s="37">
        <f>SUM(I165:I169)</f>
        <v>2015</v>
      </c>
      <c r="K170" s="36" t="s">
        <v>358</v>
      </c>
      <c r="L170" s="18"/>
      <c r="M170" s="20"/>
      <c r="N170" s="38"/>
      <c r="O170" s="20"/>
      <c r="P170" s="36"/>
      <c r="Q170" s="20"/>
      <c r="R170" s="36"/>
      <c r="S170" s="20"/>
      <c r="T170" s="36"/>
      <c r="U170" s="20"/>
      <c r="V170" s="36"/>
      <c r="W170" s="36"/>
      <c r="X170" s="19"/>
      <c r="Y170" s="19"/>
      <c r="Z170" s="19"/>
      <c r="AA170" s="19"/>
      <c r="AB170" s="19"/>
      <c r="AC170" s="19"/>
      <c r="AD170" s="19"/>
    </row>
    <row r="171" spans="1:30" ht="51.75" customHeight="1" x14ac:dyDescent="0.2">
      <c r="A171" s="28">
        <v>743</v>
      </c>
      <c r="B171" s="13"/>
      <c r="C171" s="27"/>
      <c r="D171" s="12" t="s">
        <v>110</v>
      </c>
      <c r="E171" s="13"/>
      <c r="F171" s="13"/>
      <c r="G171" s="13"/>
      <c r="H171" s="12"/>
      <c r="I171" s="13"/>
      <c r="J171" s="13"/>
      <c r="K171" s="13"/>
      <c r="L171" s="13"/>
      <c r="M171" s="27"/>
      <c r="N171" s="27"/>
      <c r="O171" s="27"/>
      <c r="P171" s="27"/>
      <c r="Q171" s="27"/>
      <c r="R171" s="27"/>
      <c r="S171" s="27"/>
      <c r="T171" s="27"/>
      <c r="U171" s="27"/>
      <c r="V171" s="27"/>
      <c r="W171" s="27"/>
      <c r="X171" s="16"/>
      <c r="Y171" s="16"/>
      <c r="Z171" s="16"/>
      <c r="AA171" s="16"/>
      <c r="AB171" s="16"/>
      <c r="AC171" s="16"/>
      <c r="AD171" s="16"/>
    </row>
    <row r="172" spans="1:30" ht="51.75" customHeight="1" x14ac:dyDescent="0.2">
      <c r="A172" s="28">
        <v>759</v>
      </c>
      <c r="B172" s="45" t="s">
        <v>191</v>
      </c>
      <c r="C172" s="33"/>
      <c r="D172" s="9" t="s">
        <v>20</v>
      </c>
      <c r="E172" s="6" t="s">
        <v>113</v>
      </c>
      <c r="F172" s="6"/>
      <c r="G172" s="6"/>
      <c r="H172" s="11"/>
      <c r="I172" s="37">
        <v>501</v>
      </c>
      <c r="J172" s="37"/>
      <c r="K172" s="36"/>
      <c r="L172" s="6" t="s">
        <v>0</v>
      </c>
      <c r="M172" s="34" t="s">
        <v>114</v>
      </c>
      <c r="N172" s="38"/>
      <c r="O172" s="11"/>
      <c r="P172" s="36"/>
      <c r="Q172" s="11"/>
      <c r="R172" s="36"/>
      <c r="S172" s="11"/>
      <c r="T172" s="36"/>
      <c r="U172" s="11"/>
      <c r="V172" s="36"/>
      <c r="W172" s="36"/>
      <c r="X172" s="5"/>
      <c r="Y172" s="5"/>
      <c r="Z172" s="5"/>
      <c r="AA172" s="5"/>
      <c r="AB172" s="5"/>
      <c r="AC172" s="5"/>
      <c r="AD172" s="5"/>
    </row>
    <row r="173" spans="1:30" ht="51.75" customHeight="1" x14ac:dyDescent="0.2">
      <c r="A173" s="28">
        <v>760</v>
      </c>
      <c r="B173" s="45" t="s">
        <v>190</v>
      </c>
      <c r="C173" s="33"/>
      <c r="D173" s="9" t="s">
        <v>104</v>
      </c>
      <c r="E173" s="6" t="s">
        <v>113</v>
      </c>
      <c r="F173" s="6"/>
      <c r="G173" s="6"/>
      <c r="H173" s="11"/>
      <c r="I173" s="37">
        <v>502</v>
      </c>
      <c r="J173" s="37"/>
      <c r="K173" s="36"/>
      <c r="L173" s="6" t="s">
        <v>0</v>
      </c>
      <c r="M173" s="34" t="s">
        <v>114</v>
      </c>
      <c r="N173" s="38"/>
      <c r="O173" s="11"/>
      <c r="P173" s="36"/>
      <c r="Q173" s="11"/>
      <c r="R173" s="36"/>
      <c r="S173" s="11"/>
      <c r="T173" s="36"/>
      <c r="U173" s="11"/>
      <c r="V173" s="36"/>
      <c r="W173" s="36"/>
      <c r="X173" s="5"/>
      <c r="Y173" s="5"/>
      <c r="Z173" s="5"/>
      <c r="AA173" s="5"/>
      <c r="AB173" s="5"/>
      <c r="AC173" s="5"/>
      <c r="AD173" s="5"/>
    </row>
    <row r="174" spans="1:30" ht="51.75" customHeight="1" x14ac:dyDescent="0.2">
      <c r="A174" s="28">
        <v>761</v>
      </c>
      <c r="B174" s="45" t="s">
        <v>193</v>
      </c>
      <c r="C174" s="33"/>
      <c r="D174" s="9" t="s">
        <v>19</v>
      </c>
      <c r="E174" s="6" t="s">
        <v>113</v>
      </c>
      <c r="F174" s="6"/>
      <c r="G174" s="6"/>
      <c r="H174" s="11"/>
      <c r="I174" s="37">
        <v>503</v>
      </c>
      <c r="J174" s="37"/>
      <c r="K174" s="36"/>
      <c r="L174" s="6" t="s">
        <v>0</v>
      </c>
      <c r="M174" s="34" t="s">
        <v>114</v>
      </c>
      <c r="N174" s="38"/>
      <c r="O174" s="11"/>
      <c r="P174" s="36"/>
      <c r="Q174" s="11"/>
      <c r="R174" s="36"/>
      <c r="S174" s="11"/>
      <c r="T174" s="36"/>
      <c r="U174" s="11"/>
      <c r="V174" s="36"/>
      <c r="W174" s="36"/>
      <c r="X174" s="5"/>
      <c r="Y174" s="5"/>
      <c r="Z174" s="5"/>
      <c r="AA174" s="5"/>
      <c r="AB174" s="5"/>
      <c r="AC174" s="5"/>
      <c r="AD174" s="5"/>
    </row>
    <row r="175" spans="1:30" ht="51.75" customHeight="1" x14ac:dyDescent="0.2">
      <c r="A175" s="28">
        <v>762</v>
      </c>
      <c r="B175" s="45" t="s">
        <v>189</v>
      </c>
      <c r="C175" s="33"/>
      <c r="D175" s="9" t="s">
        <v>105</v>
      </c>
      <c r="E175" s="6" t="s">
        <v>113</v>
      </c>
      <c r="F175" s="6"/>
      <c r="G175" s="6"/>
      <c r="H175" s="11"/>
      <c r="I175" s="37">
        <v>504</v>
      </c>
      <c r="J175" s="37"/>
      <c r="K175" s="36"/>
      <c r="L175" s="6" t="s">
        <v>0</v>
      </c>
      <c r="M175" s="34" t="s">
        <v>114</v>
      </c>
      <c r="N175" s="38"/>
      <c r="O175" s="11"/>
      <c r="P175" s="36"/>
      <c r="Q175" s="11"/>
      <c r="R175" s="36"/>
      <c r="S175" s="11"/>
      <c r="T175" s="36"/>
      <c r="U175" s="11"/>
      <c r="V175" s="36"/>
      <c r="W175" s="36"/>
      <c r="X175" s="5"/>
      <c r="Y175" s="5"/>
      <c r="Z175" s="5"/>
      <c r="AA175" s="5"/>
      <c r="AB175" s="5"/>
      <c r="AC175" s="5"/>
      <c r="AD175" s="5"/>
    </row>
    <row r="176" spans="1:30" ht="51.75" customHeight="1" x14ac:dyDescent="0.2">
      <c r="A176" s="28">
        <v>763</v>
      </c>
      <c r="B176" s="45" t="s">
        <v>192</v>
      </c>
      <c r="C176" s="33"/>
      <c r="D176" s="9" t="s">
        <v>106</v>
      </c>
      <c r="E176" s="6" t="s">
        <v>113</v>
      </c>
      <c r="F176" s="6"/>
      <c r="G176" s="6"/>
      <c r="H176" s="11"/>
      <c r="I176" s="37">
        <v>505</v>
      </c>
      <c r="J176" s="37"/>
      <c r="K176" s="36"/>
      <c r="L176" s="6" t="s">
        <v>0</v>
      </c>
      <c r="M176" s="34" t="s">
        <v>114</v>
      </c>
      <c r="N176" s="38"/>
      <c r="O176" s="11"/>
      <c r="P176" s="36"/>
      <c r="Q176" s="11"/>
      <c r="R176" s="36"/>
      <c r="S176" s="11"/>
      <c r="T176" s="36"/>
      <c r="U176" s="11"/>
      <c r="V176" s="36"/>
      <c r="W176" s="36"/>
      <c r="X176" s="5"/>
      <c r="Y176" s="5"/>
      <c r="Z176" s="5"/>
      <c r="AA176" s="5"/>
      <c r="AB176" s="5"/>
      <c r="AC176" s="5"/>
      <c r="AD176" s="5"/>
    </row>
    <row r="177" spans="1:30" ht="78.95" customHeight="1" x14ac:dyDescent="0.2">
      <c r="A177" s="28">
        <v>768</v>
      </c>
      <c r="B177" s="44" t="s">
        <v>194</v>
      </c>
      <c r="C177" s="32"/>
      <c r="D177" s="19" t="s">
        <v>18</v>
      </c>
      <c r="E177" s="18" t="s">
        <v>113</v>
      </c>
      <c r="F177" s="18"/>
      <c r="G177" s="18"/>
      <c r="H177" s="20" t="s">
        <v>330</v>
      </c>
      <c r="I177" s="37"/>
      <c r="J177" s="37">
        <f>SUM(I172:I176)</f>
        <v>2515</v>
      </c>
      <c r="K177" s="36" t="s">
        <v>359</v>
      </c>
      <c r="L177" s="18"/>
      <c r="M177" s="20"/>
      <c r="N177" s="38"/>
      <c r="O177" s="20"/>
      <c r="P177" s="36"/>
      <c r="Q177" s="20"/>
      <c r="R177" s="36"/>
      <c r="S177" s="20"/>
      <c r="T177" s="36"/>
      <c r="U177" s="20"/>
      <c r="V177" s="36"/>
      <c r="W177" s="36"/>
      <c r="X177" s="19"/>
      <c r="Y177" s="19"/>
      <c r="Z177" s="19"/>
      <c r="AA177" s="19"/>
      <c r="AB177" s="19"/>
      <c r="AC177" s="19"/>
      <c r="AD177" s="19"/>
    </row>
    <row r="178" spans="1:30" ht="51.75" customHeight="1" x14ac:dyDescent="0.2">
      <c r="A178" s="28">
        <v>743</v>
      </c>
      <c r="B178" s="13"/>
      <c r="C178" s="27"/>
      <c r="D178" s="12" t="s">
        <v>112</v>
      </c>
      <c r="E178" s="13"/>
      <c r="F178" s="13"/>
      <c r="G178" s="13"/>
      <c r="H178" s="12"/>
      <c r="I178" s="13"/>
      <c r="J178" s="13"/>
      <c r="K178" s="13"/>
      <c r="L178" s="13"/>
      <c r="M178" s="27"/>
      <c r="N178" s="27"/>
      <c r="O178" s="27"/>
      <c r="P178" s="27"/>
      <c r="Q178" s="27"/>
      <c r="R178" s="27"/>
      <c r="S178" s="27"/>
      <c r="T178" s="27"/>
      <c r="U178" s="27"/>
      <c r="V178" s="27"/>
      <c r="W178" s="27"/>
      <c r="X178" s="16"/>
      <c r="Y178" s="16"/>
      <c r="Z178" s="16"/>
      <c r="AA178" s="16"/>
      <c r="AB178" s="16"/>
      <c r="AC178" s="16"/>
      <c r="AD178" s="16"/>
    </row>
    <row r="179" spans="1:30" ht="84" customHeight="1" x14ac:dyDescent="0.2">
      <c r="A179" s="28">
        <v>759</v>
      </c>
      <c r="B179" s="44" t="s">
        <v>203</v>
      </c>
      <c r="C179" s="32"/>
      <c r="D179" s="19" t="s">
        <v>20</v>
      </c>
      <c r="E179" s="18" t="s">
        <v>113</v>
      </c>
      <c r="F179" s="18"/>
      <c r="G179" s="18"/>
      <c r="H179" s="20" t="s">
        <v>331</v>
      </c>
      <c r="I179" s="37"/>
      <c r="J179" s="37">
        <f>SUM(I144,I151,I158,I165,I172)</f>
        <v>1505</v>
      </c>
      <c r="K179" s="36"/>
      <c r="L179" s="18"/>
      <c r="M179" s="20"/>
      <c r="N179" s="38"/>
      <c r="O179" s="20"/>
      <c r="P179" s="36"/>
      <c r="Q179" s="20"/>
      <c r="R179" s="36"/>
      <c r="S179" s="20"/>
      <c r="T179" s="36"/>
      <c r="U179" s="20"/>
      <c r="V179" s="36"/>
      <c r="W179" s="36" t="s">
        <v>349</v>
      </c>
      <c r="X179" s="19"/>
      <c r="Y179" s="19"/>
      <c r="Z179" s="19"/>
      <c r="AA179" s="19"/>
      <c r="AB179" s="19"/>
      <c r="AC179" s="19"/>
      <c r="AD179" s="19"/>
    </row>
    <row r="180" spans="1:30" ht="82.5" customHeight="1" x14ac:dyDescent="0.2">
      <c r="A180" s="28">
        <v>760</v>
      </c>
      <c r="B180" s="44" t="s">
        <v>202</v>
      </c>
      <c r="C180" s="32"/>
      <c r="D180" s="19" t="s">
        <v>104</v>
      </c>
      <c r="E180" s="18" t="s">
        <v>113</v>
      </c>
      <c r="F180" s="18"/>
      <c r="G180" s="18"/>
      <c r="H180" s="20" t="s">
        <v>332</v>
      </c>
      <c r="I180" s="37"/>
      <c r="J180" s="37">
        <f t="shared" ref="J180:J183" si="0">SUM(I145,I152,I159,I166,I173)</f>
        <v>1510</v>
      </c>
      <c r="K180" s="36"/>
      <c r="L180" s="18"/>
      <c r="M180" s="20"/>
      <c r="N180" s="38"/>
      <c r="O180" s="20"/>
      <c r="P180" s="36"/>
      <c r="Q180" s="20"/>
      <c r="R180" s="36"/>
      <c r="S180" s="20"/>
      <c r="T180" s="36"/>
      <c r="U180" s="20"/>
      <c r="V180" s="36"/>
      <c r="W180" s="36" t="s">
        <v>350</v>
      </c>
      <c r="X180" s="19"/>
      <c r="Y180" s="19"/>
      <c r="Z180" s="19"/>
      <c r="AA180" s="19"/>
      <c r="AB180" s="19"/>
      <c r="AC180" s="19"/>
      <c r="AD180" s="19"/>
    </row>
    <row r="181" spans="1:30" ht="85.5" customHeight="1" x14ac:dyDescent="0.2">
      <c r="A181" s="28">
        <v>761</v>
      </c>
      <c r="B181" s="44" t="s">
        <v>205</v>
      </c>
      <c r="C181" s="32"/>
      <c r="D181" s="19" t="s">
        <v>19</v>
      </c>
      <c r="E181" s="18" t="s">
        <v>113</v>
      </c>
      <c r="F181" s="18"/>
      <c r="G181" s="18"/>
      <c r="H181" s="20" t="s">
        <v>333</v>
      </c>
      <c r="I181" s="37"/>
      <c r="J181" s="37">
        <f t="shared" si="0"/>
        <v>1515</v>
      </c>
      <c r="K181" s="36"/>
      <c r="L181" s="18"/>
      <c r="M181" s="20"/>
      <c r="N181" s="38"/>
      <c r="O181" s="20"/>
      <c r="P181" s="36"/>
      <c r="Q181" s="20"/>
      <c r="R181" s="36"/>
      <c r="S181" s="20"/>
      <c r="T181" s="36"/>
      <c r="U181" s="20"/>
      <c r="V181" s="36"/>
      <c r="W181" s="36" t="s">
        <v>351</v>
      </c>
      <c r="X181" s="19"/>
      <c r="Y181" s="19"/>
      <c r="Z181" s="19"/>
      <c r="AA181" s="19"/>
      <c r="AB181" s="19"/>
      <c r="AC181" s="19"/>
      <c r="AD181" s="19"/>
    </row>
    <row r="182" spans="1:30" ht="78.599999999999994" customHeight="1" x14ac:dyDescent="0.2">
      <c r="A182" s="28">
        <v>762</v>
      </c>
      <c r="B182" s="44" t="s">
        <v>201</v>
      </c>
      <c r="C182" s="32"/>
      <c r="D182" s="19" t="s">
        <v>105</v>
      </c>
      <c r="E182" s="18" t="s">
        <v>113</v>
      </c>
      <c r="F182" s="18"/>
      <c r="G182" s="18"/>
      <c r="H182" s="20" t="s">
        <v>334</v>
      </c>
      <c r="I182" s="37"/>
      <c r="J182" s="37">
        <f t="shared" si="0"/>
        <v>1520</v>
      </c>
      <c r="K182" s="36"/>
      <c r="L182" s="18"/>
      <c r="M182" s="20"/>
      <c r="N182" s="38"/>
      <c r="O182" s="20"/>
      <c r="P182" s="36"/>
      <c r="Q182" s="20"/>
      <c r="R182" s="36"/>
      <c r="S182" s="20"/>
      <c r="T182" s="36"/>
      <c r="U182" s="20"/>
      <c r="V182" s="36"/>
      <c r="W182" s="36" t="s">
        <v>352</v>
      </c>
      <c r="X182" s="19"/>
      <c r="Y182" s="19"/>
      <c r="Z182" s="19"/>
      <c r="AA182" s="19"/>
      <c r="AB182" s="19"/>
      <c r="AC182" s="19"/>
      <c r="AD182" s="19"/>
    </row>
    <row r="183" spans="1:30" ht="83.45" customHeight="1" x14ac:dyDescent="0.2">
      <c r="A183" s="28">
        <v>763</v>
      </c>
      <c r="B183" s="44" t="s">
        <v>204</v>
      </c>
      <c r="C183" s="32"/>
      <c r="D183" s="19" t="s">
        <v>106</v>
      </c>
      <c r="E183" s="18" t="s">
        <v>113</v>
      </c>
      <c r="F183" s="18"/>
      <c r="G183" s="18"/>
      <c r="H183" s="20" t="s">
        <v>335</v>
      </c>
      <c r="I183" s="37"/>
      <c r="J183" s="37">
        <f t="shared" si="0"/>
        <v>1525</v>
      </c>
      <c r="K183" s="36"/>
      <c r="L183" s="18"/>
      <c r="M183" s="20"/>
      <c r="N183" s="38"/>
      <c r="O183" s="20"/>
      <c r="P183" s="36"/>
      <c r="Q183" s="20"/>
      <c r="R183" s="36"/>
      <c r="S183" s="20"/>
      <c r="T183" s="36"/>
      <c r="U183" s="20"/>
      <c r="V183" s="36"/>
      <c r="W183" s="36" t="s">
        <v>353</v>
      </c>
      <c r="X183" s="19"/>
      <c r="Y183" s="19"/>
      <c r="Z183" s="19"/>
      <c r="AA183" s="19"/>
      <c r="AB183" s="19"/>
      <c r="AC183" s="19"/>
      <c r="AD183" s="19"/>
    </row>
    <row r="184" spans="1:30" ht="82.5" customHeight="1" x14ac:dyDescent="0.2">
      <c r="A184" s="28">
        <v>768</v>
      </c>
      <c r="B184" s="44" t="s">
        <v>262</v>
      </c>
      <c r="C184" s="32"/>
      <c r="D184" s="19" t="s">
        <v>111</v>
      </c>
      <c r="E184" s="18" t="s">
        <v>113</v>
      </c>
      <c r="F184" s="18"/>
      <c r="G184" s="18"/>
      <c r="H184" s="20" t="s">
        <v>336</v>
      </c>
      <c r="I184" s="37"/>
      <c r="J184" s="37">
        <f>SUM(J179:J183)</f>
        <v>7575</v>
      </c>
      <c r="K184" s="36"/>
      <c r="L184" s="18"/>
      <c r="M184" s="20"/>
      <c r="N184" s="38" t="b">
        <f>J184=J126</f>
        <v>0</v>
      </c>
      <c r="O184" s="20" t="s">
        <v>427</v>
      </c>
      <c r="P184" s="36"/>
      <c r="Q184" s="20"/>
      <c r="R184" s="36"/>
      <c r="S184" s="20"/>
      <c r="T184" s="36"/>
      <c r="U184" s="20"/>
      <c r="V184" s="36"/>
      <c r="W184" s="36" t="s">
        <v>354</v>
      </c>
      <c r="X184" s="20"/>
      <c r="Y184" s="19"/>
      <c r="Z184" s="19"/>
      <c r="AA184" s="19"/>
      <c r="AB184" s="20"/>
      <c r="AC184" s="19"/>
      <c r="AD184" s="19"/>
    </row>
    <row r="185" spans="1:30" ht="51.75" customHeight="1" x14ac:dyDescent="0.2">
      <c r="A185" s="28">
        <v>762</v>
      </c>
      <c r="B185" s="45" t="s">
        <v>266</v>
      </c>
      <c r="C185" s="33"/>
      <c r="D185" s="9" t="s">
        <v>115</v>
      </c>
      <c r="E185" s="6" t="s">
        <v>113</v>
      </c>
      <c r="F185" s="6"/>
      <c r="G185" s="6"/>
      <c r="H185" s="11"/>
      <c r="I185" s="37">
        <v>25</v>
      </c>
      <c r="J185" s="37"/>
      <c r="K185" s="36"/>
      <c r="L185" s="6" t="s">
        <v>0</v>
      </c>
      <c r="M185" s="34" t="s">
        <v>114</v>
      </c>
      <c r="N185" s="38"/>
      <c r="O185" s="11"/>
      <c r="P185" s="36"/>
      <c r="Q185" s="11"/>
      <c r="R185" s="36"/>
      <c r="S185" s="11"/>
      <c r="T185" s="36"/>
      <c r="U185" s="11"/>
      <c r="V185" s="36"/>
      <c r="W185" s="36"/>
      <c r="X185" s="5"/>
      <c r="Y185" s="5"/>
      <c r="Z185" s="5"/>
      <c r="AA185" s="5"/>
      <c r="AB185" s="5"/>
      <c r="AC185" s="5"/>
      <c r="AD185" s="5"/>
    </row>
    <row r="186" spans="1:30" ht="51.75" customHeight="1" x14ac:dyDescent="0.2">
      <c r="A186" s="28">
        <v>763</v>
      </c>
      <c r="B186" s="45" t="s">
        <v>159</v>
      </c>
      <c r="C186" s="33"/>
      <c r="D186" s="9" t="s">
        <v>116</v>
      </c>
      <c r="E186" s="6" t="s">
        <v>113</v>
      </c>
      <c r="F186" s="6"/>
      <c r="G186" s="6"/>
      <c r="H186" s="11"/>
      <c r="I186" s="37">
        <v>35</v>
      </c>
      <c r="J186" s="37"/>
      <c r="K186" s="36"/>
      <c r="L186" s="6" t="s">
        <v>0</v>
      </c>
      <c r="M186" s="34" t="s">
        <v>114</v>
      </c>
      <c r="N186" s="38"/>
      <c r="O186" s="11"/>
      <c r="P186" s="36"/>
      <c r="Q186" s="11"/>
      <c r="R186" s="36"/>
      <c r="S186" s="11"/>
      <c r="T186" s="36"/>
      <c r="U186" s="11"/>
      <c r="V186" s="36"/>
      <c r="W186" s="36"/>
      <c r="X186" s="5"/>
      <c r="Y186" s="5"/>
      <c r="Z186" s="5"/>
      <c r="AA186" s="5"/>
      <c r="AB186" s="5"/>
      <c r="AC186" s="5"/>
      <c r="AD186" s="5"/>
    </row>
    <row r="187" spans="1:30" s="53" customFormat="1" ht="56.45" customHeight="1" x14ac:dyDescent="0.2">
      <c r="A187" s="51"/>
      <c r="B187" s="51"/>
      <c r="C187" s="51" t="s">
        <v>508</v>
      </c>
      <c r="D187" s="51"/>
      <c r="E187" s="51"/>
      <c r="F187" s="51"/>
      <c r="G187" s="51"/>
      <c r="H187" s="51"/>
      <c r="I187" s="51"/>
      <c r="J187" s="51"/>
      <c r="K187" s="51"/>
      <c r="L187" s="51"/>
      <c r="M187" s="51"/>
      <c r="N187" s="51"/>
      <c r="O187" s="51"/>
      <c r="P187" s="51"/>
      <c r="Q187" s="51"/>
      <c r="R187" s="51"/>
      <c r="S187" s="51"/>
      <c r="T187" s="51"/>
      <c r="U187" s="51"/>
      <c r="V187" s="51"/>
      <c r="W187" s="52" t="s">
        <v>384</v>
      </c>
      <c r="X187" s="52"/>
      <c r="Y187" s="52"/>
      <c r="Z187" s="52"/>
      <c r="AA187" s="52"/>
      <c r="AB187" s="52"/>
      <c r="AC187" s="52"/>
      <c r="AD187" s="52"/>
    </row>
    <row r="188" spans="1:30" ht="51.75" customHeight="1" x14ac:dyDescent="0.2">
      <c r="A188" s="28"/>
      <c r="B188" s="34" t="s">
        <v>510</v>
      </c>
      <c r="C188" s="33" t="s">
        <v>512</v>
      </c>
      <c r="D188" s="9"/>
      <c r="E188" s="18" t="s">
        <v>511</v>
      </c>
      <c r="F188" s="6"/>
      <c r="G188" s="6"/>
      <c r="H188" s="11"/>
      <c r="I188" s="91" t="s">
        <v>516</v>
      </c>
      <c r="J188" s="37"/>
      <c r="K188" s="36"/>
      <c r="L188" s="6"/>
      <c r="M188" s="34"/>
      <c r="N188" s="38"/>
      <c r="O188" s="34"/>
      <c r="P188" s="36"/>
      <c r="Q188" s="11"/>
      <c r="R188" s="36"/>
      <c r="S188" s="11"/>
      <c r="T188" s="36"/>
      <c r="U188" s="11"/>
      <c r="V188" s="36"/>
      <c r="W188" s="36"/>
      <c r="X188" s="5"/>
      <c r="Y188" s="5"/>
      <c r="Z188" s="5"/>
      <c r="AA188" s="5"/>
      <c r="AB188" s="5"/>
      <c r="AC188" s="5"/>
      <c r="AD188" s="5"/>
    </row>
    <row r="189" spans="1:30" ht="51.75" customHeight="1" x14ac:dyDescent="0.2">
      <c r="A189" s="28"/>
      <c r="B189" s="34" t="s">
        <v>513</v>
      </c>
      <c r="C189" s="33" t="s">
        <v>514</v>
      </c>
      <c r="D189" s="9"/>
      <c r="E189" s="18" t="s">
        <v>511</v>
      </c>
      <c r="F189" s="6"/>
      <c r="G189" s="6"/>
      <c r="H189" s="11"/>
      <c r="I189" s="92" t="s">
        <v>515</v>
      </c>
      <c r="J189" s="37"/>
      <c r="K189" s="36"/>
      <c r="L189" s="6"/>
      <c r="M189" s="34"/>
      <c r="N189" s="38"/>
      <c r="O189" s="34"/>
      <c r="P189" s="36"/>
      <c r="Q189" s="11"/>
      <c r="R189" s="36"/>
      <c r="S189" s="11"/>
      <c r="T189" s="36"/>
      <c r="U189" s="11"/>
      <c r="V189" s="36"/>
      <c r="W189" s="36"/>
      <c r="X189" s="5"/>
      <c r="Y189" s="5"/>
      <c r="Z189" s="5"/>
      <c r="AA189" s="5"/>
      <c r="AB189" s="5"/>
      <c r="AC189" s="5"/>
      <c r="AD189" s="5"/>
    </row>
    <row r="190" spans="1:30" s="53" customFormat="1" ht="56.45" customHeight="1" x14ac:dyDescent="0.2">
      <c r="A190" s="51"/>
      <c r="B190" s="51"/>
      <c r="C190" s="51" t="s">
        <v>380</v>
      </c>
      <c r="D190" s="51"/>
      <c r="E190" s="51"/>
      <c r="F190" s="51"/>
      <c r="G190" s="51"/>
      <c r="H190" s="51"/>
      <c r="I190" s="51"/>
      <c r="J190" s="51"/>
      <c r="K190" s="51"/>
      <c r="L190" s="51"/>
      <c r="M190" s="51"/>
      <c r="N190" s="51"/>
      <c r="O190" s="51"/>
      <c r="P190" s="51"/>
      <c r="Q190" s="51"/>
      <c r="R190" s="51"/>
      <c r="S190" s="51"/>
      <c r="T190" s="51"/>
      <c r="U190" s="51"/>
      <c r="V190" s="51"/>
      <c r="W190" s="52" t="s">
        <v>384</v>
      </c>
      <c r="X190" s="52"/>
      <c r="Y190" s="52"/>
      <c r="Z190" s="52"/>
      <c r="AA190" s="52"/>
      <c r="AB190" s="52"/>
      <c r="AC190" s="52"/>
      <c r="AD190" s="52"/>
    </row>
    <row r="191" spans="1:30" ht="86.1" customHeight="1" x14ac:dyDescent="0.2">
      <c r="A191" s="28">
        <v>715</v>
      </c>
      <c r="B191" s="44" t="s">
        <v>158</v>
      </c>
      <c r="C191" s="32" t="s">
        <v>525</v>
      </c>
      <c r="D191" s="19" t="s">
        <v>365</v>
      </c>
      <c r="E191" s="18" t="s">
        <v>534</v>
      </c>
      <c r="F191" s="18" t="s">
        <v>507</v>
      </c>
      <c r="G191" s="44" t="s">
        <v>533</v>
      </c>
      <c r="H191" s="20"/>
      <c r="I191" s="37" t="s">
        <v>462</v>
      </c>
      <c r="J191" s="37"/>
      <c r="K191" s="36"/>
      <c r="L191" s="18"/>
      <c r="M191" s="20"/>
      <c r="N191" s="38"/>
      <c r="O191" s="20"/>
      <c r="P191" s="36"/>
      <c r="Q191" s="20"/>
      <c r="R191" s="36"/>
      <c r="S191" s="20"/>
      <c r="T191" s="36"/>
      <c r="U191" s="20"/>
      <c r="V191" s="36"/>
      <c r="W191" s="36"/>
      <c r="X191" s="19"/>
      <c r="Y191" s="19"/>
      <c r="Z191" s="19"/>
      <c r="AA191" s="19"/>
      <c r="AB191" s="19"/>
      <c r="AC191" s="19"/>
      <c r="AD191" s="19"/>
    </row>
    <row r="192" spans="1:30" ht="51.75" customHeight="1" x14ac:dyDescent="0.2">
      <c r="A192" s="28">
        <v>714</v>
      </c>
      <c r="B192" s="34" t="s">
        <v>170</v>
      </c>
      <c r="C192" s="33" t="s">
        <v>526</v>
      </c>
      <c r="D192" s="9" t="s">
        <v>361</v>
      </c>
      <c r="E192" s="33" t="s">
        <v>518</v>
      </c>
      <c r="F192" s="6"/>
      <c r="G192" s="6"/>
      <c r="H192" s="11"/>
      <c r="I192" s="37" t="s">
        <v>433</v>
      </c>
      <c r="J192" s="37"/>
      <c r="K192" s="36"/>
      <c r="L192" s="6" t="s">
        <v>0</v>
      </c>
      <c r="M192" s="34" t="s">
        <v>114</v>
      </c>
      <c r="N192" s="38"/>
      <c r="O192" s="34"/>
      <c r="P192" s="36"/>
      <c r="Q192" s="11"/>
      <c r="R192" s="36"/>
      <c r="S192" s="11"/>
      <c r="T192" s="36"/>
      <c r="U192" s="11"/>
      <c r="V192" s="36"/>
      <c r="W192" s="36"/>
      <c r="X192" s="5"/>
      <c r="Y192" s="5"/>
      <c r="Z192" s="5"/>
      <c r="AA192" s="5"/>
      <c r="AB192" s="5"/>
      <c r="AC192" s="5"/>
      <c r="AD192" s="5"/>
    </row>
    <row r="193" spans="1:30" ht="51.75" customHeight="1" x14ac:dyDescent="0.2">
      <c r="A193" s="28">
        <v>715</v>
      </c>
      <c r="B193" s="34" t="s">
        <v>169</v>
      </c>
      <c r="C193" s="33" t="s">
        <v>527</v>
      </c>
      <c r="D193" s="9" t="s">
        <v>531</v>
      </c>
      <c r="E193" s="33" t="s">
        <v>519</v>
      </c>
      <c r="F193" s="6"/>
      <c r="G193" s="6"/>
      <c r="H193" s="11"/>
      <c r="I193" s="37">
        <v>202122</v>
      </c>
      <c r="J193" s="37"/>
      <c r="K193" s="36"/>
      <c r="L193" s="6" t="s">
        <v>0</v>
      </c>
      <c r="M193" s="34" t="s">
        <v>114</v>
      </c>
      <c r="N193" s="38"/>
      <c r="O193" s="34"/>
      <c r="P193" s="36"/>
      <c r="Q193" s="11"/>
      <c r="R193" s="36"/>
      <c r="S193" s="11"/>
      <c r="T193" s="36"/>
      <c r="U193" s="11"/>
      <c r="V193" s="36"/>
      <c r="W193" s="36"/>
      <c r="X193" s="5"/>
      <c r="Y193" s="5"/>
      <c r="Z193" s="5"/>
      <c r="AA193" s="5"/>
      <c r="AB193" s="5"/>
      <c r="AC193" s="5"/>
      <c r="AD193" s="5"/>
    </row>
    <row r="194" spans="1:30" ht="51.75" customHeight="1" x14ac:dyDescent="0.2">
      <c r="A194" s="28">
        <v>714</v>
      </c>
      <c r="B194" s="100" t="s">
        <v>521</v>
      </c>
      <c r="C194" s="33" t="s">
        <v>528</v>
      </c>
      <c r="D194" s="9" t="s">
        <v>532</v>
      </c>
      <c r="E194" s="6" t="s">
        <v>364</v>
      </c>
      <c r="F194" s="6"/>
      <c r="G194" s="6"/>
      <c r="H194" s="11"/>
      <c r="I194" s="48">
        <v>44111</v>
      </c>
      <c r="J194" s="37"/>
      <c r="K194" s="36"/>
      <c r="L194" s="6" t="s">
        <v>0</v>
      </c>
      <c r="M194" s="34" t="s">
        <v>114</v>
      </c>
      <c r="N194" s="38" t="b">
        <f ca="1">I194&lt;=TODAY()</f>
        <v>1</v>
      </c>
      <c r="O194" s="34" t="s">
        <v>381</v>
      </c>
      <c r="P194" s="36"/>
      <c r="Q194" s="11"/>
      <c r="R194" s="36"/>
      <c r="S194" s="11"/>
      <c r="T194" s="36"/>
      <c r="U194" s="11"/>
      <c r="V194" s="36"/>
      <c r="W194" s="36"/>
      <c r="X194" s="5"/>
      <c r="Y194" s="5"/>
      <c r="Z194" s="5"/>
      <c r="AA194" s="5"/>
      <c r="AB194" s="5"/>
      <c r="AC194" s="5"/>
      <c r="AD194" s="5"/>
    </row>
    <row r="195" spans="1:30" s="53" customFormat="1" ht="25.5" customHeight="1" x14ac:dyDescent="0.2">
      <c r="B195" s="58" t="s">
        <v>383</v>
      </c>
      <c r="C195" s="54" t="s">
        <v>529</v>
      </c>
      <c r="D195" s="60"/>
      <c r="E195" s="33" t="s">
        <v>382</v>
      </c>
      <c r="F195" s="33"/>
      <c r="G195" s="33"/>
      <c r="H195" s="33"/>
      <c r="I195" s="56"/>
      <c r="J195" s="59"/>
      <c r="K195" s="57"/>
      <c r="L195" s="55"/>
      <c r="M195" s="55"/>
      <c r="N195" s="36"/>
      <c r="O195" s="33"/>
      <c r="P195" s="36"/>
      <c r="Q195" s="34"/>
      <c r="R195" s="36"/>
      <c r="S195" s="9"/>
      <c r="T195" s="36"/>
      <c r="U195" s="11"/>
      <c r="V195" s="36"/>
      <c r="W195" s="36"/>
      <c r="X195" s="5"/>
      <c r="Y195" s="5"/>
      <c r="Z195" s="5"/>
      <c r="AA195" s="5"/>
      <c r="AB195" s="5"/>
      <c r="AC195" s="5"/>
      <c r="AD195" s="5"/>
    </row>
    <row r="196" spans="1:30" customFormat="1" x14ac:dyDescent="0.2">
      <c r="B196" s="49"/>
      <c r="C196" s="27"/>
      <c r="D196" s="50" t="s">
        <v>366</v>
      </c>
      <c r="E196" s="13"/>
      <c r="F196" s="13"/>
      <c r="G196" s="13"/>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row>
    <row r="197" spans="1:30" customFormat="1" x14ac:dyDescent="0.2">
      <c r="B197" s="18" t="s">
        <v>378</v>
      </c>
      <c r="C197" s="44" t="s">
        <v>367</v>
      </c>
      <c r="D197" s="44" t="s">
        <v>368</v>
      </c>
      <c r="E197" s="18" t="s">
        <v>8</v>
      </c>
      <c r="F197" s="18" t="s">
        <v>369</v>
      </c>
      <c r="G197" s="44"/>
      <c r="H197" s="44"/>
      <c r="I197" s="36" t="s">
        <v>377</v>
      </c>
      <c r="J197" s="36"/>
      <c r="K197" s="36"/>
      <c r="L197" s="6" t="s">
        <v>535</v>
      </c>
      <c r="M197" s="34"/>
      <c r="N197" s="38"/>
      <c r="O197" s="11"/>
      <c r="P197" s="36"/>
      <c r="Q197" s="11"/>
      <c r="R197" s="36"/>
      <c r="S197" s="11"/>
      <c r="T197" s="36"/>
      <c r="U197" s="11"/>
      <c r="V197" s="36"/>
      <c r="W197" s="36"/>
      <c r="X197" s="5"/>
      <c r="Y197" s="5"/>
      <c r="Z197" s="5"/>
      <c r="AA197" s="5"/>
      <c r="AB197" s="5"/>
      <c r="AC197" s="5"/>
      <c r="AD197" s="5"/>
    </row>
    <row r="198" spans="1:30" customFormat="1" x14ac:dyDescent="0.2">
      <c r="B198" s="18" t="s">
        <v>379</v>
      </c>
      <c r="C198" s="44" t="s">
        <v>370</v>
      </c>
      <c r="D198" s="44" t="s">
        <v>371</v>
      </c>
      <c r="E198" s="18" t="s">
        <v>9</v>
      </c>
      <c r="F198" s="18" t="s">
        <v>369</v>
      </c>
      <c r="G198" s="44"/>
      <c r="H198" s="44"/>
      <c r="I198" s="36" t="s">
        <v>372</v>
      </c>
      <c r="J198" s="36"/>
      <c r="K198" s="36"/>
      <c r="L198" s="6" t="s">
        <v>535</v>
      </c>
      <c r="M198" s="34"/>
      <c r="N198" s="38"/>
      <c r="O198" s="11"/>
      <c r="P198" s="36"/>
      <c r="Q198" s="11"/>
      <c r="R198" s="36"/>
      <c r="S198" s="11"/>
      <c r="T198" s="36"/>
      <c r="U198" s="11"/>
      <c r="V198" s="36"/>
      <c r="W198" s="36"/>
      <c r="X198" s="5"/>
      <c r="Y198" s="5"/>
      <c r="Z198" s="5"/>
      <c r="AA198" s="5"/>
      <c r="AB198" s="5"/>
      <c r="AC198" s="5"/>
      <c r="AD198" s="5"/>
    </row>
    <row r="199" spans="1:30" customFormat="1" ht="25.5" x14ac:dyDescent="0.2">
      <c r="B199" s="18" t="s">
        <v>285</v>
      </c>
      <c r="C199" s="44" t="s">
        <v>373</v>
      </c>
      <c r="D199" s="44" t="s">
        <v>374</v>
      </c>
      <c r="E199" s="18" t="s">
        <v>375</v>
      </c>
      <c r="F199" s="18" t="s">
        <v>369</v>
      </c>
      <c r="G199" s="44"/>
      <c r="H199" s="44"/>
      <c r="I199" s="36" t="s">
        <v>376</v>
      </c>
      <c r="J199" s="36"/>
      <c r="K199" s="36"/>
      <c r="L199" s="6" t="s">
        <v>535</v>
      </c>
      <c r="M199" s="34"/>
      <c r="N199" s="38"/>
      <c r="O199" s="11"/>
      <c r="P199" s="36"/>
      <c r="Q199" s="11"/>
      <c r="R199" s="36"/>
      <c r="S199" s="11"/>
      <c r="T199" s="36"/>
      <c r="U199" s="11"/>
      <c r="V199" s="36"/>
      <c r="W199" s="36"/>
      <c r="X199" s="5"/>
      <c r="Y199" s="5"/>
      <c r="Z199" s="5"/>
      <c r="AA199" s="5"/>
      <c r="AB199" s="5"/>
      <c r="AC199" s="5"/>
      <c r="AD199" s="5"/>
    </row>
    <row r="200" spans="1:30" ht="15" x14ac:dyDescent="0.2">
      <c r="B200" s="47"/>
      <c r="M200" s="7">
        <f>COUNTA(M9:M199)</f>
        <v>111</v>
      </c>
      <c r="N200" s="7">
        <f ca="1">COUNTA(N9:N199)-1</f>
        <v>15</v>
      </c>
      <c r="O200" s="7">
        <f>COUNTA(O9:O199)-1</f>
        <v>21</v>
      </c>
      <c r="P200" s="7">
        <f>COUNTA(P9:P199)</f>
        <v>0</v>
      </c>
      <c r="Q200" s="7">
        <f>COUNTA(Q9:Q199)</f>
        <v>0</v>
      </c>
      <c r="R200" s="7">
        <f>COUNTA(R9:R199)</f>
        <v>0</v>
      </c>
      <c r="S200" s="7">
        <f>COUNTA(S9:S199)</f>
        <v>0</v>
      </c>
      <c r="T200" s="7">
        <f>COUNTA(T9:T199)</f>
        <v>0</v>
      </c>
    </row>
    <row r="201" spans="1:30" ht="15" x14ac:dyDescent="0.2">
      <c r="B201" s="47"/>
    </row>
  </sheetData>
  <conditionalFormatting sqref="I195">
    <cfRule type="expression" priority="1" stopIfTrue="1">
      <formula>ISBLANK</formula>
    </cfRule>
  </conditionalFormatting>
  <dataValidations count="2">
    <dataValidation allowBlank="1" showInputMessage="1" showErrorMessage="1" promptTitle="Determine naming convention" sqref="B8:C8" xr:uid="{00000000-0002-0000-0300-000000000000}"/>
    <dataValidation allowBlank="1" showInputMessage="1" showErrorMessage="1" promptTitle="Determine naming convention" sqref="B197:B198 L187:L190 E195 N195 D187:D190" xr:uid="{00000000-0002-0000-0300-000001000000}">
      <formula1>0</formula1>
      <formula2>0</formula2>
    </dataValidation>
  </dataValidations>
  <pageMargins left="0.75" right="0.75" top="1" bottom="1" header="0.5" footer="0.5"/>
  <pageSetup paperSize="8" scale="19" fitToHeight="1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7"/>
  <sheetViews>
    <sheetView workbookViewId="0"/>
  </sheetViews>
  <sheetFormatPr defaultRowHeight="12.75" x14ac:dyDescent="0.2"/>
  <cols>
    <col min="1" max="1" width="25.5703125" customWidth="1"/>
    <col min="2" max="2" width="14" customWidth="1"/>
    <col min="3" max="3" width="29" customWidth="1"/>
    <col min="4" max="4" width="11.5703125" customWidth="1"/>
    <col min="5" max="5" width="18.28515625" customWidth="1"/>
  </cols>
  <sheetData>
    <row r="1" spans="1:10" ht="15.75" x14ac:dyDescent="0.25">
      <c r="A1" s="65" t="s">
        <v>360</v>
      </c>
    </row>
    <row r="3" spans="1:10" x14ac:dyDescent="0.2">
      <c r="A3" t="s">
        <v>361</v>
      </c>
      <c r="B3" t="str">
        <f>Data!I192</f>
        <v>Annual</v>
      </c>
      <c r="C3" t="s">
        <v>362</v>
      </c>
      <c r="D3">
        <f>Data!I193</f>
        <v>202122</v>
      </c>
    </row>
    <row r="5" spans="1:10" ht="15" x14ac:dyDescent="0.2">
      <c r="A5" t="s">
        <v>385</v>
      </c>
      <c r="B5" s="46">
        <f>Data!I194</f>
        <v>44111</v>
      </c>
      <c r="C5" t="s">
        <v>365</v>
      </c>
      <c r="D5" t="str">
        <f>Data!I191</f>
        <v>Moray</v>
      </c>
      <c r="J5" s="66"/>
    </row>
    <row r="6" spans="1:10" x14ac:dyDescent="0.2">
      <c r="B6" s="46"/>
    </row>
    <row r="7" spans="1:10" ht="15.75" x14ac:dyDescent="0.25">
      <c r="A7" s="65" t="s">
        <v>56</v>
      </c>
    </row>
    <row r="9" spans="1:10" x14ac:dyDescent="0.2">
      <c r="A9" s="67" t="s">
        <v>45</v>
      </c>
    </row>
    <row r="11" spans="1:10" x14ac:dyDescent="0.2">
      <c r="A11" t="s">
        <v>46</v>
      </c>
      <c r="B11">
        <f>Data!I11</f>
        <v>101</v>
      </c>
      <c r="C11" t="s">
        <v>47</v>
      </c>
      <c r="D11">
        <f>Data!I12</f>
        <v>11</v>
      </c>
      <c r="E11" t="s">
        <v>48</v>
      </c>
      <c r="F11" s="39">
        <f>Data!J13</f>
        <v>112</v>
      </c>
    </row>
    <row r="13" spans="1:10" x14ac:dyDescent="0.2">
      <c r="A13" t="s">
        <v>49</v>
      </c>
      <c r="B13">
        <f>Data!I14</f>
        <v>201</v>
      </c>
      <c r="C13" t="s">
        <v>50</v>
      </c>
      <c r="D13">
        <f>Data!I15</f>
        <v>12</v>
      </c>
      <c r="E13" t="s">
        <v>51</v>
      </c>
      <c r="F13" s="39">
        <f>Data!J16</f>
        <v>213</v>
      </c>
    </row>
    <row r="15" spans="1:10" x14ac:dyDescent="0.2">
      <c r="A15" t="s">
        <v>52</v>
      </c>
      <c r="B15">
        <f>Data!I17</f>
        <v>301</v>
      </c>
      <c r="C15" t="s">
        <v>53</v>
      </c>
      <c r="D15">
        <f>Data!I18</f>
        <v>13</v>
      </c>
      <c r="E15" t="s">
        <v>54</v>
      </c>
      <c r="F15" s="39">
        <f>Data!J19</f>
        <v>314</v>
      </c>
    </row>
    <row r="17" spans="1:6" x14ac:dyDescent="0.2">
      <c r="A17" s="67" t="s">
        <v>55</v>
      </c>
    </row>
    <row r="19" spans="1:6" x14ac:dyDescent="0.2">
      <c r="A19" t="s">
        <v>46</v>
      </c>
      <c r="B19">
        <f>Data!I21</f>
        <v>401</v>
      </c>
      <c r="C19" t="s">
        <v>47</v>
      </c>
      <c r="D19">
        <f>Data!I22</f>
        <v>14</v>
      </c>
      <c r="E19" t="s">
        <v>48</v>
      </c>
      <c r="F19" s="39">
        <f>Data!J23</f>
        <v>415</v>
      </c>
    </row>
    <row r="21" spans="1:6" x14ac:dyDescent="0.2">
      <c r="A21" t="s">
        <v>49</v>
      </c>
      <c r="B21">
        <f>Data!I24</f>
        <v>501</v>
      </c>
      <c r="C21" t="s">
        <v>50</v>
      </c>
      <c r="D21">
        <f>Data!I25</f>
        <v>15</v>
      </c>
      <c r="E21" t="s">
        <v>51</v>
      </c>
      <c r="F21" s="39">
        <f>Data!J26</f>
        <v>516</v>
      </c>
    </row>
    <row r="23" spans="1:6" x14ac:dyDescent="0.2">
      <c r="A23" t="s">
        <v>52</v>
      </c>
      <c r="B23">
        <f>Data!I27</f>
        <v>601</v>
      </c>
      <c r="C23" t="s">
        <v>53</v>
      </c>
      <c r="D23">
        <f>Data!I28</f>
        <v>16</v>
      </c>
      <c r="E23" t="s">
        <v>54</v>
      </c>
      <c r="F23" s="39">
        <f>Data!J29</f>
        <v>617</v>
      </c>
    </row>
    <row r="25" spans="1:6" x14ac:dyDescent="0.2">
      <c r="A25" s="67" t="s">
        <v>57</v>
      </c>
    </row>
    <row r="27" spans="1:6" x14ac:dyDescent="0.2">
      <c r="A27" t="s">
        <v>46</v>
      </c>
      <c r="B27">
        <f>Data!I31</f>
        <v>701</v>
      </c>
      <c r="C27" t="s">
        <v>47</v>
      </c>
      <c r="D27">
        <f>Data!I32</f>
        <v>17</v>
      </c>
      <c r="E27" t="s">
        <v>48</v>
      </c>
      <c r="F27" s="39">
        <f>Data!J33</f>
        <v>718</v>
      </c>
    </row>
    <row r="29" spans="1:6" x14ac:dyDescent="0.2">
      <c r="A29" t="s">
        <v>49</v>
      </c>
      <c r="B29">
        <f>Data!I34</f>
        <v>801</v>
      </c>
      <c r="C29" t="s">
        <v>50</v>
      </c>
      <c r="D29">
        <f>Data!I35</f>
        <v>18</v>
      </c>
      <c r="E29" t="s">
        <v>51</v>
      </c>
      <c r="F29" s="39">
        <f>Data!J36</f>
        <v>819</v>
      </c>
    </row>
    <row r="31" spans="1:6" x14ac:dyDescent="0.2">
      <c r="A31" t="s">
        <v>52</v>
      </c>
      <c r="B31">
        <f>Data!I37</f>
        <v>901</v>
      </c>
      <c r="C31" t="s">
        <v>53</v>
      </c>
      <c r="D31">
        <f>Data!I38</f>
        <v>19</v>
      </c>
      <c r="E31" t="s">
        <v>54</v>
      </c>
      <c r="F31" s="39">
        <f>Data!J39</f>
        <v>920</v>
      </c>
    </row>
    <row r="33" spans="1:6" x14ac:dyDescent="0.2">
      <c r="A33" s="67" t="s">
        <v>58</v>
      </c>
    </row>
    <row r="35" spans="1:6" x14ac:dyDescent="0.2">
      <c r="A35" t="s">
        <v>46</v>
      </c>
      <c r="B35">
        <f>Data!I41</f>
        <v>1001</v>
      </c>
      <c r="C35" t="s">
        <v>47</v>
      </c>
      <c r="D35">
        <f>Data!I42</f>
        <v>20</v>
      </c>
      <c r="E35" t="s">
        <v>48</v>
      </c>
      <c r="F35" s="39">
        <f>Data!J43</f>
        <v>1021</v>
      </c>
    </row>
    <row r="37" spans="1:6" x14ac:dyDescent="0.2">
      <c r="A37" t="s">
        <v>49</v>
      </c>
      <c r="B37">
        <f>Data!I44</f>
        <v>1101</v>
      </c>
      <c r="C37" t="s">
        <v>50</v>
      </c>
      <c r="D37">
        <f>Data!I45</f>
        <v>21</v>
      </c>
      <c r="E37" t="s">
        <v>51</v>
      </c>
      <c r="F37" s="39">
        <f>Data!J46</f>
        <v>1122</v>
      </c>
    </row>
    <row r="39" spans="1:6" x14ac:dyDescent="0.2">
      <c r="A39" t="s">
        <v>52</v>
      </c>
      <c r="B39">
        <f>Data!I47</f>
        <v>1201</v>
      </c>
      <c r="C39" t="s">
        <v>53</v>
      </c>
      <c r="D39">
        <f>Data!I48</f>
        <v>22</v>
      </c>
      <c r="E39" t="s">
        <v>54</v>
      </c>
      <c r="F39" s="39">
        <f>Data!J49</f>
        <v>1223</v>
      </c>
    </row>
    <row r="41" spans="1:6" x14ac:dyDescent="0.2">
      <c r="A41" s="67" t="s">
        <v>59</v>
      </c>
    </row>
    <row r="43" spans="1:6" x14ac:dyDescent="0.2">
      <c r="A43" t="s">
        <v>46</v>
      </c>
      <c r="B43">
        <f>Data!I51</f>
        <v>1301</v>
      </c>
      <c r="C43" t="s">
        <v>47</v>
      </c>
      <c r="D43">
        <f>Data!I52</f>
        <v>23</v>
      </c>
      <c r="E43" t="s">
        <v>48</v>
      </c>
      <c r="F43" s="39">
        <f>Data!J53</f>
        <v>1324</v>
      </c>
    </row>
    <row r="45" spans="1:6" x14ac:dyDescent="0.2">
      <c r="A45" t="s">
        <v>49</v>
      </c>
      <c r="B45">
        <f>Data!I54</f>
        <v>1401</v>
      </c>
      <c r="C45" t="s">
        <v>50</v>
      </c>
      <c r="D45">
        <f>Data!I55</f>
        <v>24</v>
      </c>
      <c r="E45" t="s">
        <v>51</v>
      </c>
      <c r="F45" s="39">
        <f>Data!J56</f>
        <v>1425</v>
      </c>
    </row>
    <row r="47" spans="1:6" x14ac:dyDescent="0.2">
      <c r="A47" t="s">
        <v>52</v>
      </c>
      <c r="B47">
        <f>Data!I57</f>
        <v>1501</v>
      </c>
      <c r="C47" t="s">
        <v>53</v>
      </c>
      <c r="D47">
        <f>Data!I58</f>
        <v>25</v>
      </c>
      <c r="E47" t="s">
        <v>54</v>
      </c>
      <c r="F47" s="39">
        <f>Data!J59</f>
        <v>1526</v>
      </c>
    </row>
    <row r="49" spans="1:6" x14ac:dyDescent="0.2">
      <c r="A49" s="67" t="s">
        <v>60</v>
      </c>
    </row>
    <row r="51" spans="1:6" x14ac:dyDescent="0.2">
      <c r="A51" t="s">
        <v>46</v>
      </c>
      <c r="B51">
        <f>Data!I61</f>
        <v>1601</v>
      </c>
      <c r="C51" t="s">
        <v>47</v>
      </c>
      <c r="D51">
        <f>Data!I62</f>
        <v>26</v>
      </c>
      <c r="E51" t="s">
        <v>48</v>
      </c>
      <c r="F51" s="39">
        <f>Data!J63</f>
        <v>1627</v>
      </c>
    </row>
    <row r="53" spans="1:6" x14ac:dyDescent="0.2">
      <c r="A53" t="s">
        <v>49</v>
      </c>
      <c r="B53">
        <f>Data!I64</f>
        <v>1701</v>
      </c>
      <c r="C53" t="s">
        <v>50</v>
      </c>
      <c r="D53">
        <f>Data!I65</f>
        <v>27</v>
      </c>
      <c r="E53" t="s">
        <v>51</v>
      </c>
      <c r="F53" s="39">
        <f>Data!J66</f>
        <v>1728</v>
      </c>
    </row>
    <row r="55" spans="1:6" x14ac:dyDescent="0.2">
      <c r="A55" t="s">
        <v>52</v>
      </c>
      <c r="B55">
        <f>Data!I67</f>
        <v>1801</v>
      </c>
      <c r="C55" t="s">
        <v>53</v>
      </c>
      <c r="D55">
        <f>Data!I68</f>
        <v>28</v>
      </c>
      <c r="E55" t="s">
        <v>54</v>
      </c>
      <c r="F55" s="39">
        <f>Data!J69</f>
        <v>1829</v>
      </c>
    </row>
    <row r="57" spans="1:6" x14ac:dyDescent="0.2">
      <c r="A57" s="67" t="s">
        <v>61</v>
      </c>
    </row>
    <row r="59" spans="1:6" x14ac:dyDescent="0.2">
      <c r="A59" t="s">
        <v>46</v>
      </c>
      <c r="B59">
        <f>Data!I71</f>
        <v>1901</v>
      </c>
      <c r="C59" t="s">
        <v>47</v>
      </c>
      <c r="D59">
        <f>Data!I72</f>
        <v>29</v>
      </c>
      <c r="E59" t="s">
        <v>48</v>
      </c>
      <c r="F59" s="39">
        <f>Data!J73</f>
        <v>1930</v>
      </c>
    </row>
    <row r="61" spans="1:6" x14ac:dyDescent="0.2">
      <c r="A61" t="s">
        <v>49</v>
      </c>
      <c r="B61">
        <f>Data!I74</f>
        <v>2001</v>
      </c>
      <c r="C61" t="s">
        <v>50</v>
      </c>
      <c r="D61">
        <f>Data!I75</f>
        <v>30</v>
      </c>
      <c r="E61" t="s">
        <v>51</v>
      </c>
      <c r="F61" s="39">
        <f>Data!J76</f>
        <v>2031</v>
      </c>
    </row>
    <row r="63" spans="1:6" x14ac:dyDescent="0.2">
      <c r="A63" t="s">
        <v>52</v>
      </c>
      <c r="B63">
        <f>Data!I77</f>
        <v>2101</v>
      </c>
      <c r="C63" t="s">
        <v>53</v>
      </c>
      <c r="D63">
        <f>Data!I78</f>
        <v>31</v>
      </c>
      <c r="E63" t="s">
        <v>54</v>
      </c>
      <c r="F63" s="39">
        <f>Data!J79</f>
        <v>2132</v>
      </c>
    </row>
    <row r="65" spans="1:6" x14ac:dyDescent="0.2">
      <c r="A65" s="67" t="s">
        <v>62</v>
      </c>
    </row>
    <row r="67" spans="1:6" x14ac:dyDescent="0.2">
      <c r="A67" t="s">
        <v>46</v>
      </c>
      <c r="B67">
        <f>Data!I81</f>
        <v>2201</v>
      </c>
      <c r="C67" t="s">
        <v>47</v>
      </c>
      <c r="D67">
        <f>Data!I82</f>
        <v>32</v>
      </c>
      <c r="E67" t="s">
        <v>48</v>
      </c>
      <c r="F67" s="39">
        <f>Data!J83</f>
        <v>2233</v>
      </c>
    </row>
    <row r="69" spans="1:6" x14ac:dyDescent="0.2">
      <c r="A69" t="s">
        <v>49</v>
      </c>
      <c r="B69">
        <f>Data!I84</f>
        <v>2301</v>
      </c>
      <c r="C69" t="s">
        <v>50</v>
      </c>
      <c r="D69">
        <f>Data!I85</f>
        <v>33</v>
      </c>
      <c r="E69" t="s">
        <v>51</v>
      </c>
      <c r="F69" s="39">
        <f>Data!J86</f>
        <v>2334</v>
      </c>
    </row>
    <row r="71" spans="1:6" x14ac:dyDescent="0.2">
      <c r="A71" t="s">
        <v>52</v>
      </c>
      <c r="B71">
        <f>Data!I87</f>
        <v>2401</v>
      </c>
      <c r="C71" t="s">
        <v>53</v>
      </c>
      <c r="D71">
        <f>Data!I88</f>
        <v>34</v>
      </c>
      <c r="E71" t="s">
        <v>54</v>
      </c>
      <c r="F71" s="39">
        <f>Data!J89</f>
        <v>2435</v>
      </c>
    </row>
    <row r="73" spans="1:6" x14ac:dyDescent="0.2">
      <c r="A73" s="67" t="s">
        <v>63</v>
      </c>
    </row>
    <row r="75" spans="1:6" x14ac:dyDescent="0.2">
      <c r="A75" t="s">
        <v>46</v>
      </c>
      <c r="B75">
        <f>Data!I91</f>
        <v>2501</v>
      </c>
      <c r="C75" t="s">
        <v>47</v>
      </c>
      <c r="D75">
        <f>Data!I92</f>
        <v>35</v>
      </c>
      <c r="E75" t="s">
        <v>48</v>
      </c>
      <c r="F75" s="39">
        <f>Data!J93</f>
        <v>2536</v>
      </c>
    </row>
    <row r="77" spans="1:6" x14ac:dyDescent="0.2">
      <c r="A77" t="s">
        <v>49</v>
      </c>
      <c r="B77">
        <f>Data!I94</f>
        <v>2601</v>
      </c>
      <c r="C77" t="s">
        <v>50</v>
      </c>
      <c r="D77">
        <f>Data!I95</f>
        <v>36</v>
      </c>
      <c r="E77" t="s">
        <v>51</v>
      </c>
      <c r="F77" s="39">
        <f>Data!J96</f>
        <v>2637</v>
      </c>
    </row>
    <row r="79" spans="1:6" x14ac:dyDescent="0.2">
      <c r="A79" t="s">
        <v>52</v>
      </c>
      <c r="B79">
        <f>Data!I97</f>
        <v>2701</v>
      </c>
      <c r="C79" t="s">
        <v>53</v>
      </c>
      <c r="D79">
        <f>Data!I98</f>
        <v>37</v>
      </c>
      <c r="E79" t="s">
        <v>54</v>
      </c>
      <c r="F79" s="39">
        <f>Data!J99</f>
        <v>2738</v>
      </c>
    </row>
    <row r="81" spans="1:6" x14ac:dyDescent="0.2">
      <c r="A81" s="67" t="s">
        <v>18</v>
      </c>
    </row>
    <row r="83" spans="1:6" x14ac:dyDescent="0.2">
      <c r="A83" t="s">
        <v>46</v>
      </c>
      <c r="B83" s="39">
        <f>Data!J101</f>
        <v>11709</v>
      </c>
      <c r="C83" t="s">
        <v>47</v>
      </c>
      <c r="D83" s="39">
        <f>Data!J102</f>
        <v>207</v>
      </c>
      <c r="E83" t="s">
        <v>48</v>
      </c>
      <c r="F83" s="39">
        <f>Data!J103</f>
        <v>11916</v>
      </c>
    </row>
    <row r="85" spans="1:6" x14ac:dyDescent="0.2">
      <c r="A85" t="s">
        <v>49</v>
      </c>
      <c r="B85" s="39">
        <f>Data!J104</f>
        <v>12609</v>
      </c>
      <c r="C85" t="s">
        <v>50</v>
      </c>
      <c r="D85" s="39">
        <f>Data!J105</f>
        <v>216</v>
      </c>
      <c r="E85" t="s">
        <v>51</v>
      </c>
      <c r="F85" s="39">
        <f>Data!J106</f>
        <v>12825</v>
      </c>
    </row>
    <row r="87" spans="1:6" x14ac:dyDescent="0.2">
      <c r="A87" t="s">
        <v>52</v>
      </c>
      <c r="B87" s="39">
        <f>Data!J107</f>
        <v>13509</v>
      </c>
      <c r="C87" t="s">
        <v>53</v>
      </c>
      <c r="D87" s="39">
        <f>Data!J108</f>
        <v>225</v>
      </c>
      <c r="E87" t="s">
        <v>54</v>
      </c>
      <c r="F87" s="39">
        <f>Data!J109</f>
        <v>13734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workbookViewId="0"/>
  </sheetViews>
  <sheetFormatPr defaultRowHeight="12.75" x14ac:dyDescent="0.2"/>
  <cols>
    <col min="1" max="1" width="25.5703125" customWidth="1"/>
    <col min="2" max="2" width="14" customWidth="1"/>
    <col min="3" max="3" width="12.42578125" customWidth="1"/>
    <col min="4" max="4" width="10.5703125" customWidth="1"/>
  </cols>
  <sheetData>
    <row r="1" spans="1:4" ht="15" x14ac:dyDescent="0.25">
      <c r="A1" s="78" t="s">
        <v>411</v>
      </c>
    </row>
    <row r="2" spans="1:4" ht="25.5" x14ac:dyDescent="0.2">
      <c r="B2" s="71" t="s">
        <v>388</v>
      </c>
      <c r="C2" s="71" t="s">
        <v>389</v>
      </c>
      <c r="D2" s="71" t="s">
        <v>390</v>
      </c>
    </row>
    <row r="3" spans="1:4" x14ac:dyDescent="0.2">
      <c r="A3" s="70" t="s">
        <v>45</v>
      </c>
    </row>
    <row r="4" spans="1:4" x14ac:dyDescent="0.2">
      <c r="A4" s="26" t="s">
        <v>497</v>
      </c>
      <c r="B4">
        <f>Data!I11</f>
        <v>101</v>
      </c>
      <c r="C4">
        <f>Data!I12</f>
        <v>11</v>
      </c>
      <c r="D4" s="39">
        <f>Data!J13</f>
        <v>112</v>
      </c>
    </row>
    <row r="5" spans="1:4" x14ac:dyDescent="0.2">
      <c r="A5" s="26" t="s">
        <v>498</v>
      </c>
      <c r="B5">
        <f>Data!I14</f>
        <v>201</v>
      </c>
      <c r="C5">
        <f>Data!I15</f>
        <v>12</v>
      </c>
      <c r="D5" s="39">
        <f>Data!J16</f>
        <v>213</v>
      </c>
    </row>
    <row r="6" spans="1:4" x14ac:dyDescent="0.2">
      <c r="A6" s="26" t="s">
        <v>499</v>
      </c>
      <c r="B6">
        <f>Data!I17</f>
        <v>301</v>
      </c>
      <c r="C6">
        <f>Data!I18</f>
        <v>13</v>
      </c>
      <c r="D6" s="39">
        <f>Data!J19</f>
        <v>314</v>
      </c>
    </row>
    <row r="7" spans="1:4" s="40" customFormat="1" x14ac:dyDescent="0.2">
      <c r="A7" s="70" t="s">
        <v>55</v>
      </c>
    </row>
    <row r="8" spans="1:4" x14ac:dyDescent="0.2">
      <c r="A8" s="26" t="s">
        <v>497</v>
      </c>
      <c r="B8">
        <f>Data!I21</f>
        <v>401</v>
      </c>
      <c r="C8">
        <f>Data!I22</f>
        <v>14</v>
      </c>
      <c r="D8" s="39">
        <f>Data!J23</f>
        <v>415</v>
      </c>
    </row>
    <row r="9" spans="1:4" x14ac:dyDescent="0.2">
      <c r="A9" s="26" t="s">
        <v>498</v>
      </c>
      <c r="B9">
        <f>Data!I24</f>
        <v>501</v>
      </c>
      <c r="C9">
        <f>Data!I25</f>
        <v>15</v>
      </c>
      <c r="D9" s="39">
        <f>Data!J26</f>
        <v>516</v>
      </c>
    </row>
    <row r="10" spans="1:4" x14ac:dyDescent="0.2">
      <c r="A10" s="26" t="s">
        <v>499</v>
      </c>
      <c r="B10">
        <f>Data!I27</f>
        <v>601</v>
      </c>
      <c r="C10">
        <f>Data!I28</f>
        <v>16</v>
      </c>
      <c r="D10" s="39">
        <f>Data!J29</f>
        <v>617</v>
      </c>
    </row>
    <row r="11" spans="1:4" s="40" customFormat="1" x14ac:dyDescent="0.2">
      <c r="A11" s="70" t="s">
        <v>57</v>
      </c>
    </row>
    <row r="12" spans="1:4" x14ac:dyDescent="0.2">
      <c r="A12" s="26" t="s">
        <v>497</v>
      </c>
      <c r="B12">
        <f>Data!I31</f>
        <v>701</v>
      </c>
      <c r="C12">
        <f>Data!I32</f>
        <v>17</v>
      </c>
      <c r="D12" s="39">
        <f>Data!J33</f>
        <v>718</v>
      </c>
    </row>
    <row r="13" spans="1:4" x14ac:dyDescent="0.2">
      <c r="A13" s="26" t="s">
        <v>498</v>
      </c>
      <c r="B13">
        <f>Data!I34</f>
        <v>801</v>
      </c>
      <c r="C13">
        <f>Data!I35</f>
        <v>18</v>
      </c>
      <c r="D13" s="39">
        <f>Data!J36</f>
        <v>819</v>
      </c>
    </row>
    <row r="14" spans="1:4" x14ac:dyDescent="0.2">
      <c r="A14" s="26" t="s">
        <v>499</v>
      </c>
      <c r="B14">
        <f>Data!I37</f>
        <v>901</v>
      </c>
      <c r="C14">
        <f>Data!I38</f>
        <v>19</v>
      </c>
      <c r="D14" s="39">
        <f>Data!J39</f>
        <v>920</v>
      </c>
    </row>
    <row r="15" spans="1:4" s="40" customFormat="1" x14ac:dyDescent="0.2">
      <c r="A15" s="70" t="s">
        <v>58</v>
      </c>
    </row>
    <row r="16" spans="1:4" x14ac:dyDescent="0.2">
      <c r="A16" s="26" t="s">
        <v>497</v>
      </c>
      <c r="B16">
        <f>Data!I41</f>
        <v>1001</v>
      </c>
      <c r="C16">
        <f>Data!I42</f>
        <v>20</v>
      </c>
      <c r="D16" s="39">
        <f>Data!J43</f>
        <v>1021</v>
      </c>
    </row>
    <row r="17" spans="1:4" x14ac:dyDescent="0.2">
      <c r="A17" s="26" t="s">
        <v>498</v>
      </c>
      <c r="B17">
        <f>Data!I44</f>
        <v>1101</v>
      </c>
      <c r="C17">
        <f>Data!I45</f>
        <v>21</v>
      </c>
      <c r="D17" s="39">
        <f>Data!J46</f>
        <v>1122</v>
      </c>
    </row>
    <row r="18" spans="1:4" x14ac:dyDescent="0.2">
      <c r="A18" s="26" t="s">
        <v>499</v>
      </c>
      <c r="B18">
        <f>Data!I47</f>
        <v>1201</v>
      </c>
      <c r="C18">
        <f>Data!I48</f>
        <v>22</v>
      </c>
      <c r="D18" s="39">
        <f>Data!J49</f>
        <v>1223</v>
      </c>
    </row>
    <row r="19" spans="1:4" s="40" customFormat="1" x14ac:dyDescent="0.2">
      <c r="A19" s="70" t="s">
        <v>59</v>
      </c>
    </row>
    <row r="20" spans="1:4" x14ac:dyDescent="0.2">
      <c r="A20" s="26" t="s">
        <v>497</v>
      </c>
      <c r="B20">
        <f>Data!I51</f>
        <v>1301</v>
      </c>
      <c r="C20">
        <f>Data!I52</f>
        <v>23</v>
      </c>
      <c r="D20" s="39">
        <f>Data!J53</f>
        <v>1324</v>
      </c>
    </row>
    <row r="21" spans="1:4" x14ac:dyDescent="0.2">
      <c r="A21" s="26" t="s">
        <v>498</v>
      </c>
      <c r="B21">
        <f>Data!I54</f>
        <v>1401</v>
      </c>
      <c r="C21">
        <f>Data!I55</f>
        <v>24</v>
      </c>
      <c r="D21" s="39">
        <f>Data!J56</f>
        <v>1425</v>
      </c>
    </row>
    <row r="22" spans="1:4" x14ac:dyDescent="0.2">
      <c r="A22" s="26" t="s">
        <v>499</v>
      </c>
      <c r="B22">
        <f>Data!I57</f>
        <v>1501</v>
      </c>
      <c r="C22">
        <f>Data!I58</f>
        <v>25</v>
      </c>
      <c r="D22" s="39">
        <f>Data!J59</f>
        <v>1526</v>
      </c>
    </row>
    <row r="23" spans="1:4" s="40" customFormat="1" x14ac:dyDescent="0.2">
      <c r="A23" s="70" t="s">
        <v>60</v>
      </c>
    </row>
    <row r="24" spans="1:4" x14ac:dyDescent="0.2">
      <c r="A24" s="26" t="s">
        <v>497</v>
      </c>
      <c r="B24">
        <f>Data!I61</f>
        <v>1601</v>
      </c>
      <c r="C24">
        <f>Data!I62</f>
        <v>26</v>
      </c>
      <c r="D24" s="39">
        <f>Data!J63</f>
        <v>1627</v>
      </c>
    </row>
    <row r="25" spans="1:4" x14ac:dyDescent="0.2">
      <c r="A25" s="26" t="s">
        <v>498</v>
      </c>
      <c r="B25">
        <f>Data!I64</f>
        <v>1701</v>
      </c>
      <c r="C25">
        <f>Data!I65</f>
        <v>27</v>
      </c>
      <c r="D25" s="39">
        <f>Data!J66</f>
        <v>1728</v>
      </c>
    </row>
    <row r="26" spans="1:4" x14ac:dyDescent="0.2">
      <c r="A26" s="26" t="s">
        <v>499</v>
      </c>
      <c r="B26">
        <f>Data!I67</f>
        <v>1801</v>
      </c>
      <c r="C26">
        <f>Data!I68</f>
        <v>28</v>
      </c>
      <c r="D26" s="39">
        <f>Data!J69</f>
        <v>1829</v>
      </c>
    </row>
    <row r="27" spans="1:4" x14ac:dyDescent="0.2">
      <c r="A27" s="70" t="s">
        <v>61</v>
      </c>
    </row>
    <row r="28" spans="1:4" x14ac:dyDescent="0.2">
      <c r="A28" s="26" t="s">
        <v>497</v>
      </c>
      <c r="B28">
        <f>Data!I71</f>
        <v>1901</v>
      </c>
      <c r="C28">
        <f>Data!I72</f>
        <v>29</v>
      </c>
      <c r="D28" s="39">
        <f>Data!J73</f>
        <v>1930</v>
      </c>
    </row>
    <row r="29" spans="1:4" x14ac:dyDescent="0.2">
      <c r="A29" s="26" t="s">
        <v>498</v>
      </c>
      <c r="B29">
        <f>Data!I74</f>
        <v>2001</v>
      </c>
      <c r="C29">
        <f>Data!I75</f>
        <v>30</v>
      </c>
      <c r="D29" s="39">
        <f>Data!J76</f>
        <v>2031</v>
      </c>
    </row>
    <row r="30" spans="1:4" x14ac:dyDescent="0.2">
      <c r="A30" s="26" t="s">
        <v>499</v>
      </c>
      <c r="B30">
        <f>Data!I77</f>
        <v>2101</v>
      </c>
      <c r="C30">
        <f>Data!I78</f>
        <v>31</v>
      </c>
      <c r="D30" s="39">
        <f>Data!J79</f>
        <v>2132</v>
      </c>
    </row>
    <row r="31" spans="1:4" x14ac:dyDescent="0.2">
      <c r="A31" s="70" t="s">
        <v>62</v>
      </c>
    </row>
    <row r="32" spans="1:4" x14ac:dyDescent="0.2">
      <c r="A32" s="26" t="s">
        <v>497</v>
      </c>
      <c r="B32">
        <f>Data!I81</f>
        <v>2201</v>
      </c>
      <c r="C32">
        <f>Data!I82</f>
        <v>32</v>
      </c>
      <c r="D32" s="39">
        <f>Data!J83</f>
        <v>2233</v>
      </c>
    </row>
    <row r="33" spans="1:4" x14ac:dyDescent="0.2">
      <c r="A33" s="26" t="s">
        <v>498</v>
      </c>
      <c r="B33">
        <f>Data!I84</f>
        <v>2301</v>
      </c>
      <c r="C33">
        <f>Data!I85</f>
        <v>33</v>
      </c>
      <c r="D33" s="39">
        <f>Data!J86</f>
        <v>2334</v>
      </c>
    </row>
    <row r="34" spans="1:4" x14ac:dyDescent="0.2">
      <c r="A34" s="26" t="s">
        <v>499</v>
      </c>
      <c r="B34">
        <f>Data!I87</f>
        <v>2401</v>
      </c>
      <c r="C34">
        <f>Data!I88</f>
        <v>34</v>
      </c>
      <c r="D34" s="39">
        <f>Data!J89</f>
        <v>2435</v>
      </c>
    </row>
    <row r="35" spans="1:4" x14ac:dyDescent="0.2">
      <c r="A35" s="70" t="s">
        <v>63</v>
      </c>
    </row>
    <row r="36" spans="1:4" x14ac:dyDescent="0.2">
      <c r="A36" s="26" t="s">
        <v>497</v>
      </c>
      <c r="B36">
        <f>Data!I91</f>
        <v>2501</v>
      </c>
      <c r="C36">
        <f>Data!I92</f>
        <v>35</v>
      </c>
      <c r="D36" s="39">
        <f>Data!J93</f>
        <v>2536</v>
      </c>
    </row>
    <row r="37" spans="1:4" x14ac:dyDescent="0.2">
      <c r="A37" s="26" t="s">
        <v>498</v>
      </c>
      <c r="B37">
        <f>Data!I94</f>
        <v>2601</v>
      </c>
      <c r="C37">
        <f>Data!I95</f>
        <v>36</v>
      </c>
      <c r="D37" s="39">
        <f>Data!J96</f>
        <v>2637</v>
      </c>
    </row>
    <row r="38" spans="1:4" x14ac:dyDescent="0.2">
      <c r="A38" s="26" t="s">
        <v>499</v>
      </c>
      <c r="B38">
        <f>Data!I97</f>
        <v>2701</v>
      </c>
      <c r="C38">
        <f>Data!I98</f>
        <v>37</v>
      </c>
      <c r="D38" s="39">
        <f>Data!J99</f>
        <v>2738</v>
      </c>
    </row>
    <row r="39" spans="1:4" x14ac:dyDescent="0.2">
      <c r="A39" s="70" t="s">
        <v>18</v>
      </c>
    </row>
    <row r="40" spans="1:4" x14ac:dyDescent="0.2">
      <c r="A40" s="77" t="s">
        <v>66</v>
      </c>
      <c r="B40" s="39">
        <f>Data!J101</f>
        <v>11709</v>
      </c>
      <c r="C40" s="39">
        <f>Data!J102</f>
        <v>207</v>
      </c>
      <c r="D40" s="39">
        <f>Data!J103</f>
        <v>11916</v>
      </c>
    </row>
    <row r="41" spans="1:4" x14ac:dyDescent="0.2">
      <c r="A41" s="77" t="s">
        <v>69</v>
      </c>
      <c r="B41" s="39">
        <f>Data!J104</f>
        <v>12609</v>
      </c>
      <c r="C41" s="39">
        <f>Data!J105</f>
        <v>216</v>
      </c>
      <c r="D41" s="39">
        <f>Data!J106</f>
        <v>12825</v>
      </c>
    </row>
    <row r="42" spans="1:4" x14ac:dyDescent="0.2">
      <c r="A42" s="77" t="s">
        <v>70</v>
      </c>
      <c r="B42" s="39">
        <f>Data!J107</f>
        <v>13509</v>
      </c>
      <c r="C42" s="39">
        <f>Data!J108</f>
        <v>225</v>
      </c>
      <c r="D42" s="39">
        <f>Data!J109</f>
        <v>13734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3"/>
  <sheetViews>
    <sheetView zoomScale="110" zoomScaleNormal="110" workbookViewId="0">
      <selection activeCell="C35" sqref="C35"/>
    </sheetView>
  </sheetViews>
  <sheetFormatPr defaultRowHeight="12.75" x14ac:dyDescent="0.2"/>
  <cols>
    <col min="1" max="1" width="35.85546875" customWidth="1"/>
    <col min="3" max="3" width="31.85546875" customWidth="1"/>
    <col min="4" max="4" width="15.7109375" customWidth="1"/>
    <col min="5" max="5" width="17.5703125" customWidth="1"/>
    <col min="6" max="6" width="15.5703125" customWidth="1"/>
    <col min="7" max="7" width="13.85546875" customWidth="1"/>
    <col min="8" max="8" width="23.42578125" customWidth="1"/>
  </cols>
  <sheetData>
    <row r="1" spans="1:14" x14ac:dyDescent="0.2">
      <c r="A1" s="76" t="s">
        <v>478</v>
      </c>
    </row>
    <row r="2" spans="1:14" ht="25.5" x14ac:dyDescent="0.2">
      <c r="B2" s="71" t="s">
        <v>18</v>
      </c>
      <c r="C2" s="71" t="s">
        <v>395</v>
      </c>
      <c r="D2" s="71" t="s">
        <v>396</v>
      </c>
    </row>
    <row r="3" spans="1:14" x14ac:dyDescent="0.2">
      <c r="A3" s="26" t="s">
        <v>397</v>
      </c>
      <c r="B3">
        <f>Data!I111</f>
        <v>3001</v>
      </c>
      <c r="C3">
        <f>Data!I112</f>
        <v>2000</v>
      </c>
      <c r="D3" s="86">
        <f>Data!I113</f>
        <v>300.11</v>
      </c>
    </row>
    <row r="4" spans="1:14" x14ac:dyDescent="0.2">
      <c r="A4" s="26" t="s">
        <v>398</v>
      </c>
      <c r="B4">
        <f>Data!I114</f>
        <v>4001</v>
      </c>
      <c r="C4">
        <f>Data!I115</f>
        <v>2100</v>
      </c>
      <c r="D4" s="86">
        <f>Data!I116</f>
        <v>400.12</v>
      </c>
    </row>
    <row r="5" spans="1:14" x14ac:dyDescent="0.2">
      <c r="A5" s="26" t="s">
        <v>399</v>
      </c>
      <c r="B5">
        <f>Data!I117</f>
        <v>5001</v>
      </c>
      <c r="C5">
        <f>Data!I118</f>
        <v>2200</v>
      </c>
      <c r="D5" s="86">
        <f>Data!I119</f>
        <v>500.13</v>
      </c>
    </row>
    <row r="6" spans="1:14" x14ac:dyDescent="0.2">
      <c r="A6" s="26" t="s">
        <v>400</v>
      </c>
      <c r="B6">
        <f>Data!I120</f>
        <v>6001</v>
      </c>
      <c r="C6">
        <f>Data!I121</f>
        <v>2300</v>
      </c>
      <c r="D6" s="86">
        <f>Data!I122</f>
        <v>600.14</v>
      </c>
    </row>
    <row r="7" spans="1:14" x14ac:dyDescent="0.2">
      <c r="A7" s="26" t="s">
        <v>401</v>
      </c>
      <c r="B7">
        <f>Data!I123</f>
        <v>7001</v>
      </c>
      <c r="C7">
        <f>Data!I124</f>
        <v>2400</v>
      </c>
      <c r="D7" s="86">
        <f>Data!I125</f>
        <v>700.15</v>
      </c>
    </row>
    <row r="8" spans="1:14" x14ac:dyDescent="0.2">
      <c r="A8" s="26" t="s">
        <v>18</v>
      </c>
      <c r="B8" s="39">
        <f>Data!J126</f>
        <v>25005</v>
      </c>
      <c r="C8" s="39">
        <f>Data!J130</f>
        <v>11000</v>
      </c>
      <c r="D8" s="85">
        <f>Data!J131</f>
        <v>509.22181818181821</v>
      </c>
      <c r="N8" s="42"/>
    </row>
    <row r="9" spans="1:14" x14ac:dyDescent="0.2">
      <c r="A9" s="26"/>
      <c r="B9" s="39"/>
      <c r="C9" s="39"/>
      <c r="D9" s="85"/>
      <c r="N9" s="42"/>
    </row>
    <row r="10" spans="1:14" x14ac:dyDescent="0.2">
      <c r="A10" s="26"/>
      <c r="B10" s="26"/>
      <c r="C10" s="26"/>
      <c r="D10" s="26"/>
      <c r="E10" s="26"/>
      <c r="N10" s="42"/>
    </row>
    <row r="11" spans="1:14" ht="25.5" x14ac:dyDescent="0.2">
      <c r="A11" s="41"/>
      <c r="B11" s="71" t="s">
        <v>18</v>
      </c>
      <c r="C11" s="71" t="s">
        <v>409</v>
      </c>
      <c r="D11" s="71" t="s">
        <v>410</v>
      </c>
      <c r="E11" s="26"/>
      <c r="N11" s="42"/>
    </row>
    <row r="12" spans="1:14" x14ac:dyDescent="0.2">
      <c r="A12" s="79" t="s">
        <v>408</v>
      </c>
      <c r="B12" s="81">
        <f>Data!J136</f>
        <v>12825</v>
      </c>
      <c r="C12" s="77">
        <f>Data!I135</f>
        <v>275</v>
      </c>
      <c r="D12" s="80"/>
      <c r="E12" s="26"/>
      <c r="N12" s="42"/>
    </row>
    <row r="13" spans="1:14" x14ac:dyDescent="0.2">
      <c r="A13" s="79" t="s">
        <v>405</v>
      </c>
      <c r="B13" s="81">
        <f>Data!J137</f>
        <v>13734</v>
      </c>
      <c r="C13" s="77">
        <f>Data!I141</f>
        <v>475</v>
      </c>
      <c r="D13" s="85">
        <f>Data!I142</f>
        <v>485.26</v>
      </c>
      <c r="E13" s="26"/>
      <c r="N13" s="42"/>
    </row>
    <row r="14" spans="1:14" x14ac:dyDescent="0.2">
      <c r="A14" s="26"/>
      <c r="B14" s="26"/>
      <c r="C14" s="26"/>
      <c r="D14" s="26"/>
      <c r="E14" s="26"/>
      <c r="N14" s="42"/>
    </row>
    <row r="15" spans="1:14" x14ac:dyDescent="0.2">
      <c r="A15" s="76" t="s">
        <v>479</v>
      </c>
      <c r="B15" s="26"/>
      <c r="C15" s="26"/>
      <c r="D15" s="26"/>
      <c r="E15" s="26"/>
      <c r="N15" s="42"/>
    </row>
    <row r="16" spans="1:14" ht="25.5" x14ac:dyDescent="0.2">
      <c r="B16" s="71" t="s">
        <v>406</v>
      </c>
      <c r="C16" s="71" t="s">
        <v>407</v>
      </c>
      <c r="D16" s="71" t="s">
        <v>403</v>
      </c>
      <c r="E16" s="26"/>
      <c r="N16" s="42"/>
    </row>
    <row r="17" spans="1:14" x14ac:dyDescent="0.2">
      <c r="A17" s="26" t="s">
        <v>87</v>
      </c>
      <c r="B17">
        <f>Data!I127</f>
        <v>75</v>
      </c>
      <c r="C17">
        <f>Data!I128</f>
        <v>85</v>
      </c>
      <c r="D17">
        <f>Data!I129</f>
        <v>95</v>
      </c>
      <c r="E17" s="26"/>
      <c r="N17" s="42"/>
    </row>
    <row r="18" spans="1:14" x14ac:dyDescent="0.2">
      <c r="A18" s="41" t="s">
        <v>408</v>
      </c>
      <c r="B18">
        <f>Data!I132</f>
        <v>175</v>
      </c>
      <c r="C18">
        <f>Data!I133</f>
        <v>185</v>
      </c>
      <c r="D18">
        <f>Data!I134</f>
        <v>195</v>
      </c>
      <c r="E18" s="26"/>
      <c r="N18" s="42"/>
    </row>
    <row r="19" spans="1:14" x14ac:dyDescent="0.2">
      <c r="A19" s="26" t="s">
        <v>405</v>
      </c>
      <c r="B19">
        <f>Data!I138</f>
        <v>375</v>
      </c>
      <c r="C19">
        <f>Data!I139</f>
        <v>385</v>
      </c>
      <c r="D19">
        <f>Data!I140</f>
        <v>395</v>
      </c>
      <c r="E19" s="26"/>
      <c r="N19" s="42"/>
    </row>
    <row r="20" spans="1:14" x14ac:dyDescent="0.2">
      <c r="A20" s="26"/>
      <c r="B20" s="26"/>
      <c r="C20" s="26"/>
      <c r="D20" s="26"/>
      <c r="E20" s="26"/>
      <c r="N20" s="42"/>
    </row>
    <row r="21" spans="1:14" x14ac:dyDescent="0.2">
      <c r="A21" s="76" t="s">
        <v>480</v>
      </c>
    </row>
    <row r="22" spans="1:14" ht="25.5" x14ac:dyDescent="0.2">
      <c r="B22" s="71" t="s">
        <v>20</v>
      </c>
      <c r="C22" s="71" t="s">
        <v>404</v>
      </c>
      <c r="D22" s="71" t="s">
        <v>19</v>
      </c>
      <c r="E22" s="71" t="s">
        <v>105</v>
      </c>
      <c r="F22" s="71" t="s">
        <v>106</v>
      </c>
      <c r="G22" s="71" t="s">
        <v>18</v>
      </c>
    </row>
    <row r="23" spans="1:14" x14ac:dyDescent="0.2">
      <c r="A23" s="41" t="s">
        <v>103</v>
      </c>
      <c r="B23">
        <f>Data!I144</f>
        <v>101</v>
      </c>
      <c r="C23">
        <f>Data!I145</f>
        <v>102</v>
      </c>
      <c r="D23">
        <f>Data!I146</f>
        <v>103</v>
      </c>
      <c r="E23">
        <f>Data!I147</f>
        <v>104</v>
      </c>
      <c r="F23">
        <f>Data!I148</f>
        <v>105</v>
      </c>
      <c r="G23" s="39">
        <f>Data!J149</f>
        <v>515</v>
      </c>
    </row>
    <row r="24" spans="1:14" x14ac:dyDescent="0.2">
      <c r="A24" s="41" t="s">
        <v>107</v>
      </c>
      <c r="B24">
        <f>Data!I151</f>
        <v>201</v>
      </c>
      <c r="C24">
        <f>Data!I152</f>
        <v>202</v>
      </c>
      <c r="D24">
        <f>Data!I153</f>
        <v>203</v>
      </c>
      <c r="E24">
        <f>Data!I154</f>
        <v>204</v>
      </c>
      <c r="F24">
        <f>Data!I155</f>
        <v>205</v>
      </c>
      <c r="G24" s="39">
        <f>Data!J156</f>
        <v>1015</v>
      </c>
    </row>
    <row r="25" spans="1:14" x14ac:dyDescent="0.2">
      <c r="A25" s="41" t="s">
        <v>108</v>
      </c>
      <c r="B25">
        <f>Data!I158</f>
        <v>301</v>
      </c>
      <c r="C25">
        <f>Data!I159</f>
        <v>302</v>
      </c>
      <c r="D25">
        <f>Data!I160</f>
        <v>303</v>
      </c>
      <c r="E25">
        <f>Data!I161</f>
        <v>304</v>
      </c>
      <c r="F25">
        <f>Data!I162</f>
        <v>305</v>
      </c>
      <c r="G25" s="39">
        <f>Data!J163</f>
        <v>1515</v>
      </c>
    </row>
    <row r="26" spans="1:14" x14ac:dyDescent="0.2">
      <c r="A26" s="41" t="s">
        <v>109</v>
      </c>
      <c r="B26">
        <f>Data!I165</f>
        <v>401</v>
      </c>
      <c r="C26">
        <f>Data!I166</f>
        <v>402</v>
      </c>
      <c r="D26">
        <f>Data!I167</f>
        <v>403</v>
      </c>
      <c r="E26">
        <f>Data!I168</f>
        <v>404</v>
      </c>
      <c r="F26">
        <f>Data!I169</f>
        <v>405</v>
      </c>
      <c r="G26" s="39">
        <f>Data!J170</f>
        <v>2015</v>
      </c>
    </row>
    <row r="27" spans="1:14" x14ac:dyDescent="0.2">
      <c r="A27" s="41" t="s">
        <v>110</v>
      </c>
      <c r="B27">
        <f>Data!I172</f>
        <v>501</v>
      </c>
      <c r="C27">
        <f>Data!I173</f>
        <v>502</v>
      </c>
      <c r="D27">
        <f>Data!I174</f>
        <v>503</v>
      </c>
      <c r="E27">
        <f>Data!I175</f>
        <v>504</v>
      </c>
      <c r="F27">
        <f>Data!I176</f>
        <v>505</v>
      </c>
      <c r="G27" s="39">
        <f>Data!J177</f>
        <v>2515</v>
      </c>
    </row>
    <row r="28" spans="1:14" x14ac:dyDescent="0.2">
      <c r="A28" s="41" t="s">
        <v>112</v>
      </c>
      <c r="B28" s="39">
        <f>Data!J179</f>
        <v>1505</v>
      </c>
      <c r="C28" s="39">
        <f>Data!J180</f>
        <v>1510</v>
      </c>
      <c r="D28" s="39">
        <f>Data!J181</f>
        <v>1515</v>
      </c>
      <c r="E28" s="39">
        <f>Data!J182</f>
        <v>1520</v>
      </c>
      <c r="F28" s="39">
        <f>Data!J183</f>
        <v>1525</v>
      </c>
      <c r="G28" s="39">
        <f>Data!J184</f>
        <v>7575</v>
      </c>
    </row>
    <row r="29" spans="1:14" x14ac:dyDescent="0.2">
      <c r="A29" s="26"/>
      <c r="C29" s="26"/>
      <c r="E29" s="26"/>
    </row>
    <row r="30" spans="1:14" x14ac:dyDescent="0.2">
      <c r="A30" s="76" t="s">
        <v>481</v>
      </c>
      <c r="C30" s="26"/>
      <c r="E30" s="26"/>
    </row>
    <row r="31" spans="1:14" x14ac:dyDescent="0.2">
      <c r="A31" s="26"/>
      <c r="B31" s="71" t="s">
        <v>18</v>
      </c>
      <c r="C31" s="26"/>
      <c r="E31" s="26"/>
    </row>
    <row r="32" spans="1:14" x14ac:dyDescent="0.2">
      <c r="A32" s="26" t="s">
        <v>115</v>
      </c>
      <c r="B32">
        <f>Data!I185</f>
        <v>25</v>
      </c>
    </row>
    <row r="33" spans="1:2" x14ac:dyDescent="0.2">
      <c r="A33" s="26" t="s">
        <v>116</v>
      </c>
      <c r="B33">
        <f>Data!I186</f>
        <v>35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4"/>
  <sheetViews>
    <sheetView workbookViewId="0">
      <selection activeCell="E44" sqref="E44"/>
    </sheetView>
  </sheetViews>
  <sheetFormatPr defaultRowHeight="12.75" x14ac:dyDescent="0.2"/>
  <cols>
    <col min="1" max="1" width="13.5703125" customWidth="1"/>
    <col min="4" max="4" width="10.85546875" customWidth="1"/>
    <col min="7" max="7" width="13.7109375" customWidth="1"/>
  </cols>
  <sheetData>
    <row r="1" spans="1:8" x14ac:dyDescent="0.2">
      <c r="A1" t="s">
        <v>430</v>
      </c>
      <c r="B1" t="s">
        <v>431</v>
      </c>
      <c r="D1" t="s">
        <v>430</v>
      </c>
      <c r="E1" t="s">
        <v>431</v>
      </c>
      <c r="G1" t="s">
        <v>430</v>
      </c>
      <c r="H1" t="s">
        <v>431</v>
      </c>
    </row>
    <row r="2" spans="1:8" x14ac:dyDescent="0.2">
      <c r="A2">
        <v>1</v>
      </c>
      <c r="B2" t="s">
        <v>432</v>
      </c>
      <c r="D2">
        <v>1</v>
      </c>
      <c r="E2" t="s">
        <v>432</v>
      </c>
      <c r="G2">
        <v>1</v>
      </c>
      <c r="H2" t="s">
        <v>432</v>
      </c>
    </row>
    <row r="3" spans="1:8" x14ac:dyDescent="0.2">
      <c r="A3">
        <v>875970000</v>
      </c>
      <c r="B3" t="s">
        <v>433</v>
      </c>
      <c r="D3">
        <v>201011</v>
      </c>
      <c r="E3" t="s">
        <v>434</v>
      </c>
      <c r="G3">
        <v>875970000</v>
      </c>
      <c r="H3" t="s">
        <v>435</v>
      </c>
    </row>
    <row r="4" spans="1:8" x14ac:dyDescent="0.2">
      <c r="A4">
        <v>875970001</v>
      </c>
      <c r="B4" t="s">
        <v>287</v>
      </c>
      <c r="D4">
        <v>201112</v>
      </c>
      <c r="E4" t="s">
        <v>436</v>
      </c>
      <c r="G4">
        <v>875970010</v>
      </c>
      <c r="H4" t="s">
        <v>437</v>
      </c>
    </row>
    <row r="5" spans="1:8" x14ac:dyDescent="0.2">
      <c r="D5">
        <v>201213</v>
      </c>
      <c r="E5" t="s">
        <v>438</v>
      </c>
      <c r="G5">
        <v>875970020</v>
      </c>
      <c r="H5" t="s">
        <v>439</v>
      </c>
    </row>
    <row r="6" spans="1:8" x14ac:dyDescent="0.2">
      <c r="D6">
        <v>201314</v>
      </c>
      <c r="E6" t="s">
        <v>440</v>
      </c>
      <c r="G6">
        <v>875970030</v>
      </c>
      <c r="H6" t="s">
        <v>441</v>
      </c>
    </row>
    <row r="7" spans="1:8" x14ac:dyDescent="0.2">
      <c r="D7">
        <v>201415</v>
      </c>
      <c r="E7" t="s">
        <v>442</v>
      </c>
      <c r="G7">
        <v>875970040</v>
      </c>
      <c r="H7" t="s">
        <v>443</v>
      </c>
    </row>
    <row r="8" spans="1:8" x14ac:dyDescent="0.2">
      <c r="D8">
        <v>201516</v>
      </c>
      <c r="E8" t="s">
        <v>444</v>
      </c>
      <c r="G8">
        <v>875970050</v>
      </c>
      <c r="H8" t="s">
        <v>445</v>
      </c>
    </row>
    <row r="9" spans="1:8" x14ac:dyDescent="0.2">
      <c r="D9">
        <v>201617</v>
      </c>
      <c r="E9" t="s">
        <v>446</v>
      </c>
      <c r="G9">
        <v>875970060</v>
      </c>
      <c r="H9" t="s">
        <v>447</v>
      </c>
    </row>
    <row r="10" spans="1:8" x14ac:dyDescent="0.2">
      <c r="D10">
        <v>201718</v>
      </c>
      <c r="E10" t="s">
        <v>448</v>
      </c>
      <c r="G10">
        <v>875970070</v>
      </c>
      <c r="H10" t="s">
        <v>449</v>
      </c>
    </row>
    <row r="11" spans="1:8" x14ac:dyDescent="0.2">
      <c r="D11">
        <v>201819</v>
      </c>
      <c r="E11" t="s">
        <v>450</v>
      </c>
      <c r="G11">
        <v>875970080</v>
      </c>
      <c r="H11" t="s">
        <v>451</v>
      </c>
    </row>
    <row r="12" spans="1:8" x14ac:dyDescent="0.2">
      <c r="D12">
        <v>201920</v>
      </c>
      <c r="E12" t="s">
        <v>452</v>
      </c>
      <c r="G12">
        <v>875970090</v>
      </c>
      <c r="H12" t="s">
        <v>453</v>
      </c>
    </row>
    <row r="13" spans="1:8" x14ac:dyDescent="0.2">
      <c r="D13">
        <v>875970000</v>
      </c>
      <c r="E13" t="s">
        <v>363</v>
      </c>
      <c r="G13">
        <v>875970100</v>
      </c>
      <c r="H13" t="s">
        <v>454</v>
      </c>
    </row>
    <row r="14" spans="1:8" x14ac:dyDescent="0.2">
      <c r="G14">
        <v>875970110</v>
      </c>
      <c r="H14" t="s">
        <v>455</v>
      </c>
    </row>
    <row r="15" spans="1:8" x14ac:dyDescent="0.2">
      <c r="G15">
        <v>875970120</v>
      </c>
      <c r="H15" t="s">
        <v>456</v>
      </c>
    </row>
    <row r="16" spans="1:8" x14ac:dyDescent="0.2">
      <c r="G16">
        <v>875970130</v>
      </c>
      <c r="H16" t="s">
        <v>457</v>
      </c>
    </row>
    <row r="17" spans="7:8" x14ac:dyDescent="0.2">
      <c r="G17">
        <v>875970140</v>
      </c>
      <c r="H17" t="s">
        <v>458</v>
      </c>
    </row>
    <row r="18" spans="7:8" x14ac:dyDescent="0.2">
      <c r="G18">
        <v>875970150</v>
      </c>
      <c r="H18" t="s">
        <v>459</v>
      </c>
    </row>
    <row r="19" spans="7:8" x14ac:dyDescent="0.2">
      <c r="G19">
        <v>875970160</v>
      </c>
      <c r="H19" t="s">
        <v>460</v>
      </c>
    </row>
    <row r="20" spans="7:8" x14ac:dyDescent="0.2">
      <c r="G20">
        <v>875970170</v>
      </c>
      <c r="H20" t="s">
        <v>461</v>
      </c>
    </row>
    <row r="21" spans="7:8" x14ac:dyDescent="0.2">
      <c r="G21">
        <v>875970180</v>
      </c>
      <c r="H21" t="s">
        <v>462</v>
      </c>
    </row>
    <row r="22" spans="7:8" x14ac:dyDescent="0.2">
      <c r="G22">
        <v>875970190</v>
      </c>
      <c r="H22" t="s">
        <v>463</v>
      </c>
    </row>
    <row r="23" spans="7:8" x14ac:dyDescent="0.2">
      <c r="G23">
        <v>875970200</v>
      </c>
      <c r="H23" t="s">
        <v>464</v>
      </c>
    </row>
    <row r="24" spans="7:8" x14ac:dyDescent="0.2">
      <c r="G24">
        <v>875970210</v>
      </c>
      <c r="H24" t="s">
        <v>465</v>
      </c>
    </row>
    <row r="25" spans="7:8" x14ac:dyDescent="0.2">
      <c r="G25">
        <v>875970220</v>
      </c>
      <c r="H25" t="s">
        <v>466</v>
      </c>
    </row>
    <row r="26" spans="7:8" x14ac:dyDescent="0.2">
      <c r="G26">
        <v>875970230</v>
      </c>
      <c r="H26" t="s">
        <v>467</v>
      </c>
    </row>
    <row r="27" spans="7:8" x14ac:dyDescent="0.2">
      <c r="G27">
        <v>875970240</v>
      </c>
      <c r="H27" t="s">
        <v>468</v>
      </c>
    </row>
    <row r="28" spans="7:8" x14ac:dyDescent="0.2">
      <c r="G28">
        <v>875970250</v>
      </c>
      <c r="H28" t="s">
        <v>469</v>
      </c>
    </row>
    <row r="29" spans="7:8" x14ac:dyDescent="0.2">
      <c r="G29">
        <v>875970260</v>
      </c>
      <c r="H29" t="s">
        <v>470</v>
      </c>
    </row>
    <row r="30" spans="7:8" x14ac:dyDescent="0.2">
      <c r="G30">
        <v>875970270</v>
      </c>
      <c r="H30" t="s">
        <v>471</v>
      </c>
    </row>
    <row r="31" spans="7:8" x14ac:dyDescent="0.2">
      <c r="G31">
        <v>875970290</v>
      </c>
      <c r="H31" t="s">
        <v>472</v>
      </c>
    </row>
    <row r="32" spans="7:8" x14ac:dyDescent="0.2">
      <c r="G32">
        <v>875970300</v>
      </c>
      <c r="H32" t="s">
        <v>473</v>
      </c>
    </row>
    <row r="33" spans="7:8" x14ac:dyDescent="0.2">
      <c r="G33">
        <v>875970310</v>
      </c>
      <c r="H33" t="s">
        <v>474</v>
      </c>
    </row>
    <row r="34" spans="7:8" x14ac:dyDescent="0.2">
      <c r="G34">
        <v>875970320</v>
      </c>
      <c r="H34" t="s">
        <v>22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A19950625</value>
    </field>
    <field name="Objective-Title">
      <value order="0">Business intelligence systems - Project - Charter Data Specification [RSL] - v5.0</value>
    </field>
    <field name="Objective-Description">
      <value order="0"/>
    </field>
    <field name="Objective-CreationStamp">
      <value order="0">2015-01-26T15:56:31Z</value>
    </field>
    <field name="Objective-IsApproved">
      <value order="0">false</value>
    </field>
    <field name="Objective-IsPublished">
      <value order="0">false</value>
    </field>
    <field name="Objective-DatePublished">
      <value order="0"/>
    </field>
    <field name="Objective-ModificationStamp">
      <value order="0">2018-01-19T10:35:31Z</value>
    </field>
    <field name="Objective-Owner">
      <value order="0">Holmes, Craig C (U414189)</value>
    </field>
    <field name="Objective-Path">
      <value order="0">Objective Global Folder:Scottish Housing Regulator File Plan:Corporate Policies, Systems and Services:IT:Scottish Housing Regulator: Business Intelligence Project Part 3: 2017-2022</value>
    </field>
    <field name="Objective-Parent">
      <value order="0">Scottish Housing Regulator: Business Intelligence Project Part 3: 2017-2022</value>
    </field>
    <field name="Objective-State">
      <value order="0">Being Drafted</value>
    </field>
    <field name="Objective-VersionId">
      <value order="0">vA27870902</value>
    </field>
    <field name="Objective-Version">
      <value order="0">1.1</value>
    </field>
    <field name="Objective-VersionNumber">
      <value order="0">2</value>
    </field>
    <field name="Objective-VersionComment">
      <value order="0"/>
    </field>
    <field name="Objective-FileNumber">
      <value order="0">CASE/383302</value>
    </field>
    <field name="Objective-Classification">
      <value order="0">OFFICIAL</value>
    </field>
    <field name="Objective-Caveats">
      <value order="0">Caveat for access to Scottish Housing Regulator</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Version Control</vt:lpstr>
      <vt:lpstr>SP structure &amp; wording</vt:lpstr>
      <vt:lpstr>SP Grid</vt:lpstr>
      <vt:lpstr>Data</vt:lpstr>
      <vt:lpstr>Provision - Original</vt:lpstr>
      <vt:lpstr>Provision</vt:lpstr>
      <vt:lpstr>Type</vt:lpstr>
      <vt:lpstr>LOVs</vt:lpstr>
      <vt:lpstr>LA</vt:lpstr>
      <vt:lpstr>Data!Print_Titles</vt:lpstr>
      <vt:lpstr>Provisionasat</vt:lpstr>
      <vt:lpstr>ProvisionUpdate</vt:lpstr>
    </vt:vector>
  </TitlesOfParts>
  <Company>Scottish Executive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Duncan King</cp:lastModifiedBy>
  <cp:lastPrinted>2015-10-27T15:03:11Z</cp:lastPrinted>
  <dcterms:created xsi:type="dcterms:W3CDTF">2012-12-05T15:52:15Z</dcterms:created>
  <dcterms:modified xsi:type="dcterms:W3CDTF">2021-09-29T13:16:35Z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A19950625</vt:lpwstr>
  </property>
  <property fmtid="{D5CDD505-2E9C-101B-9397-08002B2CF9AE}" pid="3" name="Objective-Title">
    <vt:lpwstr>Business intelligence systems - Project - Charter Data Specification [RSL] - v5.0</vt:lpwstr>
  </property>
  <property fmtid="{D5CDD505-2E9C-101B-9397-08002B2CF9AE}" pid="4" name="Objective-Comment">
    <vt:lpwstr/>
  </property>
  <property fmtid="{D5CDD505-2E9C-101B-9397-08002B2CF9AE}" pid="5" name="Objective-CreationStamp">
    <vt:filetime>2015-01-26T15:56:31Z</vt:filetime>
  </property>
  <property fmtid="{D5CDD505-2E9C-101B-9397-08002B2CF9AE}" pid="6" name="Objective-IsApproved">
    <vt:bool>false</vt:bool>
  </property>
  <property fmtid="{D5CDD505-2E9C-101B-9397-08002B2CF9AE}" pid="7" name="Objective-IsPublished">
    <vt:bool>false</vt:bool>
  </property>
  <property fmtid="{D5CDD505-2E9C-101B-9397-08002B2CF9AE}" pid="8" name="Objective-DatePublished">
    <vt:lpwstr/>
  </property>
  <property fmtid="{D5CDD505-2E9C-101B-9397-08002B2CF9AE}" pid="9" name="Objective-ModificationStamp">
    <vt:filetime>2018-01-19T10:35:31Z</vt:filetime>
  </property>
  <property fmtid="{D5CDD505-2E9C-101B-9397-08002B2CF9AE}" pid="10" name="Objective-Owner">
    <vt:lpwstr>Holmes, Craig C (U414189)</vt:lpwstr>
  </property>
  <property fmtid="{D5CDD505-2E9C-101B-9397-08002B2CF9AE}" pid="11" name="Objective-Path">
    <vt:lpwstr>Objective Global Folder:Scottish Housing Regulator File Plan:Corporate Policies, Systems and Services:IT:Scottish Housing Regulator: Business Intelligence Project Part 3: 2017-2022</vt:lpwstr>
  </property>
  <property fmtid="{D5CDD505-2E9C-101B-9397-08002B2CF9AE}" pid="12" name="Objective-Parent">
    <vt:lpwstr>Scottish Housing Regulator: Business Intelligence Project Part 3: 2017-2022</vt:lpwstr>
  </property>
  <property fmtid="{D5CDD505-2E9C-101B-9397-08002B2CF9AE}" pid="13" name="Objective-State">
    <vt:lpwstr>Being Drafted</vt:lpwstr>
  </property>
  <property fmtid="{D5CDD505-2E9C-101B-9397-08002B2CF9AE}" pid="14" name="Objective-Version">
    <vt:lpwstr>1.1</vt:lpwstr>
  </property>
  <property fmtid="{D5CDD505-2E9C-101B-9397-08002B2CF9AE}" pid="15" name="Objective-VersionNumber">
    <vt:r8>2</vt:r8>
  </property>
  <property fmtid="{D5CDD505-2E9C-101B-9397-08002B2CF9AE}" pid="16" name="Objective-VersionComment">
    <vt:lpwstr/>
  </property>
  <property fmtid="{D5CDD505-2E9C-101B-9397-08002B2CF9AE}" pid="17" name="Objective-FileNumber">
    <vt:lpwstr>CASE/383302</vt:lpwstr>
  </property>
  <property fmtid="{D5CDD505-2E9C-101B-9397-08002B2CF9AE}" pid="18" name="Objective-Classification">
    <vt:lpwstr>OFFICIAL</vt:lpwstr>
  </property>
  <property fmtid="{D5CDD505-2E9C-101B-9397-08002B2CF9AE}" pid="19" name="Objective-Caveats">
    <vt:lpwstr>Caveat for access to Scottish Housing Regulator</vt:lpwstr>
  </property>
  <property fmtid="{D5CDD505-2E9C-101B-9397-08002B2CF9AE}" pid="20" name="Objective-Date of Original [system]">
    <vt:lpwstr/>
  </property>
  <property fmtid="{D5CDD505-2E9C-101B-9397-08002B2CF9AE}" pid="21" name="Objective-Date Received [system]">
    <vt:lpwstr/>
  </property>
  <property fmtid="{D5CDD505-2E9C-101B-9397-08002B2CF9AE}" pid="22" name="Objective-SG Web Publication - Category [system]">
    <vt:lpwstr/>
  </property>
  <property fmtid="{D5CDD505-2E9C-101B-9397-08002B2CF9AE}" pid="23" name="Objective-SG Web Publication - Category 2 Classification [system]">
    <vt:lpwstr/>
  </property>
  <property fmtid="{D5CDD505-2E9C-101B-9397-08002B2CF9AE}" pid="24" name="Objective-Description">
    <vt:lpwstr/>
  </property>
  <property fmtid="{D5CDD505-2E9C-101B-9397-08002B2CF9AE}" pid="25" name="Objective-VersionId">
    <vt:lpwstr>vA27870902</vt:lpwstr>
  </property>
  <property fmtid="{D5CDD505-2E9C-101B-9397-08002B2CF9AE}" pid="26" name="Objective-Connect Creator">
    <vt:lpwstr/>
  </property>
  <property fmtid="{D5CDD505-2E9C-101B-9397-08002B2CF9AE}" pid="27" name="Objective-Date Received">
    <vt:lpwstr/>
  </property>
  <property fmtid="{D5CDD505-2E9C-101B-9397-08002B2CF9AE}" pid="28" name="Objective-Date of Original">
    <vt:lpwstr/>
  </property>
  <property fmtid="{D5CDD505-2E9C-101B-9397-08002B2CF9AE}" pid="29" name="Objective-SG Web Publication - Category">
    <vt:lpwstr/>
  </property>
  <property fmtid="{D5CDD505-2E9C-101B-9397-08002B2CF9AE}" pid="30" name="Objective-SG Web Publication - Category 2 Classification">
    <vt:lpwstr/>
  </property>
  <property fmtid="{D5CDD505-2E9C-101B-9397-08002B2CF9AE}" pid="31" name="Objective-Connect Creator [system]">
    <vt:lpwstr/>
  </property>
</Properties>
</file>