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Assumptions'!$J$193</definedName>
    <definedName name="AI_Assumptions_Average_Cost_Of_Borrowing_Percentage">'Projections &amp; Assumptions'!$J$194</definedName>
    <definedName name="AI_Assumptions_Direct_Maintenance_Cost_Increase_Margin_Above_General_Inflation_Percentage">'Projections &amp; Assumptions'!$J$192</definedName>
    <definedName name="AI_Assumptions_Employers_Contributions_For_Pensions_Percentage">'Projections &amp; Assumptions'!$J$195</definedName>
    <definedName name="AI_Assumptions_Employers_Contributions_For_Pensions_Pounds">'Projections &amp; Assumptions'!$J$196</definedName>
    <definedName name="AI_Assumptions_General_Inflation_Percentage">'Projections &amp; Assumptions'!$J$189</definedName>
    <definedName name="AI_Assumptions_Minimum_Headroom_Cover_Tightest_Asset_Cover_Covenant_Pounds">'Projections &amp; Assumptions'!$J$200</definedName>
    <definedName name="AI_Assumptions_Minimum_Headroom_Cover_Tightest_Gearing_Covenant_Pounds">'Projections &amp; Assumptions'!$J$199</definedName>
    <definedName name="AI_Assumptions_Minimum_Headroom_Cover_Tightest_Interest_Cover_Covenant_Pounds">'Projections &amp; Assumptions'!$J$198</definedName>
    <definedName name="AI_Assumptions_Operating_Cost_Increase_Margin_Above_General_Inflation_Percentage">'Projections &amp; Assumptions'!$J$191</definedName>
    <definedName name="AI_Assumptions_Rent_Increase_Margin_Above_General_Inflation_Percentage">'Projections &amp; Assumptions'!$J$190</definedName>
    <definedName name="AI_Assumptions_SHAPS_Pensions_Deficit_Contributions_Pounds">'Projections &amp; Assumptions'!$J$197</definedName>
    <definedName name="AI_Assumptions_Total_Staff_Costs_Including_NI_And_Pension_Costs">'Projections &amp; Assumptions'!$J$202</definedName>
    <definedName name="AI_Dev_Funding_Size">'Projections &amp; Assumptions'!$J$175</definedName>
    <definedName name="AI_Financed_By_Cash_Reserves">'Projections &amp; Assumptions'!$J$184</definedName>
    <definedName name="AI_Financed_By_Other">'Projections &amp; Assumptions'!$J$185</definedName>
    <definedName name="AI_Financed_By_Other_Public_Subsidy">'Projections &amp; Assumptions'!$J$181</definedName>
    <definedName name="AI_Financed_By_Private_Finance">'Projections &amp; Assumptions'!$J$182</definedName>
    <definedName name="AI_Financed_By_Sales">'Projections &amp; Assumptions'!$J$183</definedName>
    <definedName name="AI_Financed_By_Scottish_Housing_Grants">'Projections &amp; Assumptions'!$J$180</definedName>
    <definedName name="AI_New_Low_Costs_Home">'Projections &amp; Assumptions'!$J$161</definedName>
    <definedName name="AI_New_MMR_Properties">'Projections &amp; Assumptions'!$J$160</definedName>
    <definedName name="AI_New_Properties_Other_Tenures">'Projections &amp; Assumptions'!$J$162</definedName>
    <definedName name="AI_New_Social_Rent">'Projections &amp; Assumptions'!$J$159</definedName>
    <definedName name="AI_Number_Of_Units_Lost_During_Year_From">'Projections &amp; Assumptions'!$J$166</definedName>
    <definedName name="AI_Number_Of_Units_Lost_During_Year_From_Demolition">'Projections &amp; Assumptions'!$J$167</definedName>
    <definedName name="AI_Number_Of_Units_Lost_During_Year_From_Other">'Projections &amp; Assumptions'!$J$168</definedName>
    <definedName name="AI_Total_Capital_Revenue_Expenditure_All_Other_Properties">'Projections &amp; Assumptions'!$J$208</definedName>
    <definedName name="AI_Total_Capital_Revenue_Expenditure_Pre_1919_Properties">'Projections &amp; Assumptions'!$J$207</definedName>
    <definedName name="AI_Total_Cost_Of_New_Units">'Projections &amp; Assumptions'!$J$186</definedName>
    <definedName name="AI_Total_number_new_affordable_housing_units_added_during_year">'Projections &amp; Assumptions'!$J$163</definedName>
    <definedName name="AI_Units_Low_Costs_Home_Ownership_Properties">'Projections &amp; Assumptions'!$J$173</definedName>
    <definedName name="AI_Units_MMR_Properties">'Projections &amp; Assumptions'!$J$172</definedName>
    <definedName name="AI_Units_Number_Of_Units_Managed_At_End_Of_Period_Exclude_Factored_Units">'Projections &amp; Assumptions'!$J$177</definedName>
    <definedName name="AI_Units_Properties_Other_Tenures">'Projections &amp; Assumptions'!$J$174</definedName>
    <definedName name="AI_Units_Social_Rent_Properties">'Projections &amp; Assumptions'!$J$171</definedName>
    <definedName name="BS_Balance_Check">'Projections &amp; Assumptions'!$J$108</definedName>
    <definedName name="BS_Capital_And_Reserves_Restricted_Reserves">'Projections &amp; Assumptions'!$J$102</definedName>
    <definedName name="BS_Capital_And_Reserves_Revaluation_Reserve">'Projections &amp; Assumptions'!$J$101</definedName>
    <definedName name="BS_Capital_And_Reserves_Revenue_Reserves">'Projections &amp; Assumptions'!$J$103</definedName>
    <definedName name="BS_Capital_And_Reserves_Share_Capital">'Projections &amp; Assumptions'!$J$100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Assumptions'!$J$96</definedName>
    <definedName name="BS_Creditors_Amounts_Falling_Due_After_One_Year_Provisions_For_Liabilities_And_Charges">'Projections &amp; Assumptions'!$J$95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Assumptions'!$J$107</definedName>
    <definedName name="BS_Intra_Group_Debtors_As_Included_Above">'Projections &amp; Assumptions'!$J$106</definedName>
    <definedName name="BS_NET_ASSETS">'Projections &amp; Assumptions'!$J$97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Assumptions'!$J$96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Assumptions'!$J$104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Assumptions'!$J$138</definedName>
    <definedName name="CF_Capital_Expenditure_And_Financial_Investments_Construction_Or_Acquisition_Of_Housing_Properties">'Projections &amp; Assumptions'!$J$130</definedName>
    <definedName name="CF_Capital_Expenditure_And_Financial_Investments_Construction_Or_Acquisition_Of_Other_Fixed_Assets">'Projections &amp; Assumptions'!$J$133</definedName>
    <definedName name="CF_Capital_Expenditure_And_Financial_Investments_Construction_Or_Acquisition_Of_Other_Land_And_Buildings">'Projections &amp; Assumptions'!$J$132</definedName>
    <definedName name="CF_Capital_Expenditure_And_Financial_Investments_Grants_Repaid_Received">'Projections &amp; Assumptions'!$J$137</definedName>
    <definedName name="CF_Capital_Expenditure_And_Financial_Investments_Improvement_Of_Housing">'Projections &amp; Assumptions'!$J$131</definedName>
    <definedName name="CF_Capital_Expenditure_And_Financial_Investments_Sale_Of_Other_Fixed_Assets">'Projections &amp; Assumptions'!$J$136</definedName>
    <definedName name="CF_Capital_Expenditure_And_Financial_Investments_Sale_Of_Other_Land_And_Buildings">'Projections &amp; Assumptions'!$J$135</definedName>
    <definedName name="CF_Capital_Expenditure_And_Financial_Investments_Sale_Of_Social_Housing_Properties">'Projections &amp; Assumptions'!$J$134</definedName>
    <definedName name="CF_Cash_Balance_Balance_Brought_Forward">'Projections &amp; Assumptions'!$J$152</definedName>
    <definedName name="CF_Cash_Balance_Increase_Decrease_In_Net_Cash">'Projections &amp; Assumptions'!$J$153</definedName>
    <definedName name="CF_CLOSING_BALANCE">'Projections &amp; Assumptions'!$J$154</definedName>
    <definedName name="CF_Difference_Between_Closing_Balance_And_Cash_At_Bank_And_In_Hand">'Projections &amp; Assumptions'!#REF!</definedName>
    <definedName name="CF_Financing_Debt_Drawdown">'Projections &amp; Assumptions'!$J$144</definedName>
    <definedName name="CF_Financing_Debt_Repayment">'Projections &amp; Assumptions'!$J$145</definedName>
    <definedName name="CF_Financing_Equity_Drawdown">'Projections &amp; Assumptions'!$J$143</definedName>
    <definedName name="CF_Financing_Working_Capital_Cash_Drawn_Repaid">'Projections &amp; Assumptions'!$J$146</definedName>
    <definedName name="CF_INCREASE_DECREASE_IN_NET_CASH">'Projections &amp; Assumptions'!$J$149</definedName>
    <definedName name="CF_NET_CASH_BEFORE_FINANCING">'Projections &amp; Assumptions'!$J$140</definedName>
    <definedName name="CF_NET_CASH_FROM_FINANCING">'Projections &amp; Assumptions'!$J$147</definedName>
    <definedName name="CF_NET_CASH_FROM_OPERATING_ACTIVITIES">'Projections &amp; Assumptions'!$J$120</definedName>
    <definedName name="CF_Net_Cash_From_Operating_Activities_Depreciation_And_Amortisation">'Projections &amp; Assumptions'!$J$113</definedName>
    <definedName name="CF_Net_Cash_From_Operating_Activities_Gain_Loss_On_Sale_Of_Fixed_Assets">'Projections &amp; Assumptions'!$J$118</definedName>
    <definedName name="CF_Net_Cash_From_Operating_Activities_Impairments_Revaluation_Enhancements">'Projections &amp; Assumptions'!$J$114</definedName>
    <definedName name="CF_Net_Cash_From_Operating_Activities_Increase_Decrease_In_Creditors">'Projections &amp; Assumptions'!$J$115</definedName>
    <definedName name="CF_Net_Cash_From_Operating_Activities_Increase_Decrease_In_Debtors">'Projections &amp; Assumptions'!$J$116</definedName>
    <definedName name="CF_Net_Cash_From_Operating_Activities_Increase_Decrease_In_Stock_And_WIP">'Projections &amp; Assumptions'!$J$117</definedName>
    <definedName name="CF_Net_Cash_From_Operating_Activities_Operating_Surplus_Deficit">'Projections &amp; Assumptions'!$J$112</definedName>
    <definedName name="CF_Net_Cash_From_Operating_Activities_Other_Non_Cash_Adjustments">'Projections &amp; Assumptions'!$J$119</definedName>
    <definedName name="CF_Return_On_Investment_And_Servicing_Of_Finance_Interest_Paid">'Projections &amp; Assumptions'!$J$126</definedName>
    <definedName name="CF_Return_On_Investment_And_Servicing_Of_Finance_Interest_Received">'Projections &amp; Assumptions'!$J$125</definedName>
    <definedName name="CF_RETURNS_ON_INVESTMENT_AND_SERVICING_OF_FINANCE">'Projections &amp; Assumptions'!$J$127</definedName>
    <definedName name="CF_Tax_Paid_Refunded">'Projections &amp; Assumptions'!$J$122</definedName>
    <definedName name="FYDPPA1123DP">'Projections &amp; Assumptions'!$IO$200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Assumptions'!$D$171</definedName>
    <definedName name="FYFPPA1024DP">'Projections &amp; Assumptions'!$IL$171</definedName>
    <definedName name="FYFPPA1025">'Projections &amp; Assumptions'!$D$172</definedName>
    <definedName name="FYFPPA1025DP">'Projections &amp; Assumptions'!$IL$172</definedName>
    <definedName name="FYFPPA1026">'Projections &amp; Assumptions'!$D$173</definedName>
    <definedName name="FYFPPA1026DP">'Projections &amp; Assumptions'!$IL$173</definedName>
    <definedName name="FYFPPA1027">'Projections &amp; Assumptions'!$D$174</definedName>
    <definedName name="FYFPPA1027DP">'Projections &amp; Assumptions'!$IL$174</definedName>
    <definedName name="FYFPPA1028">'Projections &amp; Assumptions'!$E$171</definedName>
    <definedName name="FYFPPA1028DP">'Projections &amp; Assumptions'!$IM$171</definedName>
    <definedName name="FYFPPA1029">'Projections &amp; Assumptions'!$E$172</definedName>
    <definedName name="FYFPPA1029DP">'Projections &amp; Assumptions'!$IM$172</definedName>
    <definedName name="FYFPPA102DP">'Projections &amp; Assumptions'!$IO$48</definedName>
    <definedName name="FYFPPA1030">'Projections &amp; Assumptions'!$E$173</definedName>
    <definedName name="FYFPPA1030DP">'Projections &amp; Assumptions'!$IM$173</definedName>
    <definedName name="FYFPPA1031">'Projections &amp; Assumptions'!$E$174</definedName>
    <definedName name="FYFPPA1031DP">'Projections &amp; Assumptions'!$IM$174</definedName>
    <definedName name="FYFPPA1032">'Projections &amp; Assumptions'!$F$171</definedName>
    <definedName name="FYFPPA1032DP">'Projections &amp; Assumptions'!$IN$171</definedName>
    <definedName name="FYFPPA1033">'Projections &amp; Assumptions'!$F$172</definedName>
    <definedName name="FYFPPA1033DP">'Projections &amp; Assumptions'!$IN$172</definedName>
    <definedName name="FYFPPA1034">'Projections &amp; Assumptions'!$F$173</definedName>
    <definedName name="FYFPPA1034DP">'Projections &amp; Assumptions'!$IN$173</definedName>
    <definedName name="FYFPPA1035">'Projections &amp; Assumptions'!$F$174</definedName>
    <definedName name="FYFPPA1035DP">'Projections &amp; Assumptions'!$IN$174</definedName>
    <definedName name="FYFPPA1036">'Projections &amp; Assumptions'!$G$171</definedName>
    <definedName name="FYFPPA1036DP">'Projections &amp; Assumptions'!$IO$171</definedName>
    <definedName name="FYFPPA1037">'Projections &amp; Assumptions'!$G$172</definedName>
    <definedName name="FYFPPA1037DP">'Projections &amp; Assumptions'!$IO$172</definedName>
    <definedName name="FYFPPA1038">'Projections &amp; Assumptions'!$G$173</definedName>
    <definedName name="FYFPPA1038DP">'Projections &amp; Assumptions'!$IO$173</definedName>
    <definedName name="FYFPPA1039">'Projections &amp; Assumptions'!$G$174</definedName>
    <definedName name="FYFPPA1039DP">'Projections &amp; Assumptions'!$IO$174</definedName>
    <definedName name="FYFPPA104">'Projections &amp; Assumptions'!$G$50</definedName>
    <definedName name="FYFPPA1040">'Projections &amp; Assumptions'!$H$171</definedName>
    <definedName name="FYFPPA1040DP">'Projections &amp; Assumptions'!$IP$171</definedName>
    <definedName name="FYFPPA1041">'Projections &amp; Assumptions'!$H$172</definedName>
    <definedName name="FYFPPA1041DP">'Projections &amp; Assumptions'!$IP$172</definedName>
    <definedName name="FYFPPA1042">'Projections &amp; Assumptions'!$H$173</definedName>
    <definedName name="FYFPPA1042DP">'Projections &amp; Assumptions'!$IP$173</definedName>
    <definedName name="FYFPPA1043">'Projections &amp; Assumptions'!$H$174</definedName>
    <definedName name="FYFPPA1043DP">'Projections &amp; Assumptions'!$IP$174</definedName>
    <definedName name="FYFPPA1044">'Projections &amp; Assumptions'!$I$171</definedName>
    <definedName name="FYFPPA1044DP">'Projections &amp; Assumptions'!$IQ$171</definedName>
    <definedName name="FYFPPA1045">'Projections &amp; Assumptions'!$I$172</definedName>
    <definedName name="FYFPPA1045DP">'Projections &amp; Assumptions'!$IQ$172</definedName>
    <definedName name="FYFPPA1046">'Projections &amp; Assumptions'!$I$173</definedName>
    <definedName name="FYFPPA1046DP">'Projections &amp; Assumptions'!$IQ$173</definedName>
    <definedName name="FYFPPA1047">'Projections &amp; Assumptions'!$I$174</definedName>
    <definedName name="FYFPPA1047DP">'Projections &amp; Assumptions'!$IQ$174</definedName>
    <definedName name="FYFPPA105">'Projections &amp; Assumptions'!$H$10</definedName>
    <definedName name="FYFPPA1051">'Projections &amp; Assumptions'!$D$193</definedName>
    <definedName name="FYFPPA1051DP">'Projections &amp; Assumptions'!$IL$193</definedName>
    <definedName name="FYFPPA1052">'Projections &amp; Assumptions'!$E$193</definedName>
    <definedName name="FYFPPA1052DP">'Projections &amp; Assumptions'!$IM$193</definedName>
    <definedName name="FYFPPA1053">'Projections &amp; Assumptions'!$F$193</definedName>
    <definedName name="FYFPPA1053DP">'Projections &amp; Assumptions'!$IN$193</definedName>
    <definedName name="FYFPPA1054">'Projections &amp; Assumptions'!$G$193</definedName>
    <definedName name="FYFPPA1054DP">'Projections &amp; Assumptions'!$IO$193</definedName>
    <definedName name="FYFPPA1055">'Projections &amp; Assumptions'!$H$193</definedName>
    <definedName name="FYFPPA1055DP">'Projections &amp; Assumptions'!$IP$193</definedName>
    <definedName name="FYFPPA1056">'Projections &amp; Assumptions'!$I$193</definedName>
    <definedName name="FYFPPA1056DP">'Projections &amp; Assumptions'!$IQ$193</definedName>
    <definedName name="FYFPPA1057">'Projections &amp; Assumptions'!$D$207</definedName>
    <definedName name="FYFPPA1057DP">'Projections &amp; Assumptions'!$IL$207</definedName>
    <definedName name="FYFPPA1058">'Projections &amp; Assumptions'!$D$208</definedName>
    <definedName name="FYFPPA1058DP">'Projections &amp; Assumptions'!$IL$208</definedName>
    <definedName name="FYFPPA1059">'Projections &amp; Assumptions'!$E$207</definedName>
    <definedName name="FYFPPA1059DP">'Projections &amp; Assumptions'!$IM$207</definedName>
    <definedName name="FYFPPA105DP">'Projections &amp; Assumptions'!$IP$10</definedName>
    <definedName name="FYFPPA106">'Projections &amp; Assumptions'!$H$11</definedName>
    <definedName name="FYFPPA1060">'Projections &amp; Assumptions'!$E$208</definedName>
    <definedName name="FYFPPA1060DP">'Projections &amp; Assumptions'!$IM$208</definedName>
    <definedName name="FYFPPA1061">'Projections &amp; Assumptions'!$F$207</definedName>
    <definedName name="FYFPPA1061DP">'Projections &amp; Assumptions'!$IN$207</definedName>
    <definedName name="FYFPPA1062">'Projections &amp; Assumptions'!$F$208</definedName>
    <definedName name="FYFPPA1062DP">'Projections &amp; Assumptions'!$IN$208</definedName>
    <definedName name="FYFPPA1063">'Projections &amp; Assumptions'!$G$207</definedName>
    <definedName name="FYFPPA1063DP">'Projections &amp; Assumptions'!$IO$207</definedName>
    <definedName name="FYFPPA1064">'Projections &amp; Assumptions'!$G$208</definedName>
    <definedName name="FYFPPA1064DP">'Projections &amp; Assumptions'!$IO$208</definedName>
    <definedName name="FYFPPA1065">'Projections &amp; Assumptions'!$H$207</definedName>
    <definedName name="FYFPPA1065DP">'Projections &amp; Assumptions'!$IP$207</definedName>
    <definedName name="FYFPPA1066">'Projections &amp; Assumptions'!$H$208</definedName>
    <definedName name="FYFPPA1066DP">'Projections &amp; Assumptions'!$IP$208</definedName>
    <definedName name="FYFPPA1067">'Projections &amp; Assumptions'!$I$207</definedName>
    <definedName name="FYFPPA1067DP">'Projections &amp; Assumptions'!$IQ$207</definedName>
    <definedName name="FYFPPA1068">'Projections &amp; Assumptions'!$I$208</definedName>
    <definedName name="FYFPPA1068DP">'Projections &amp; Assumptions'!$IQ$208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Assumptions'!$D$96</definedName>
    <definedName name="FYFPPA1106DP">'Projections &amp; Assumptions'!$IL$96</definedName>
    <definedName name="FYFPPA1107">'Projections &amp; Assumptions'!$E$96</definedName>
    <definedName name="FYFPPA1107DP">'Projections &amp; Assumptions'!$IM$96</definedName>
    <definedName name="FYFPPA1108">'Projections &amp; Assumptions'!$F$96</definedName>
    <definedName name="FYFPPA1108DP">'Projections &amp; Assumptions'!$IN$96</definedName>
    <definedName name="FYFPPA1109">'Projections &amp; Assumptions'!$G$96</definedName>
    <definedName name="FYFPPA1109DP">'Projections &amp; Assumptions'!$IO$96</definedName>
    <definedName name="FYFPPA110DP">'Projections &amp; Assumptions'!$IP$15</definedName>
    <definedName name="FYFPPA111">'Projections &amp; Assumptions'!$H$19</definedName>
    <definedName name="FYFPPA1110">'Projections &amp; Assumptions'!$H$96</definedName>
    <definedName name="FYFPPA1110DP">'Projections &amp; Assumptions'!$IP$96</definedName>
    <definedName name="FYFPPA1111">'Projections &amp; Assumptions'!$I$96</definedName>
    <definedName name="FYFPPA1111DP">'Projections &amp; Assumptions'!$IQ$96</definedName>
    <definedName name="FYFPPA1112">'Projections &amp; Assumptions'!$D$198</definedName>
    <definedName name="FYFPPA1112DP">'Projections &amp; Assumptions'!$IL$198</definedName>
    <definedName name="FYFPPA1113">'Projections &amp; Assumptions'!$D$199</definedName>
    <definedName name="FYFPPA1113DP">'Projections &amp; Assumptions'!$IL$199</definedName>
    <definedName name="FYFPPA1114">'Projections &amp; Assumptions'!$D$200</definedName>
    <definedName name="FYFPPA1114DP">'Projections &amp; Assumptions'!$IL$200</definedName>
    <definedName name="FYFPPA1115">'Projections &amp; Assumptions'!$E$198</definedName>
    <definedName name="FYFPPA1115DP">'Projections &amp; Assumptions'!$IM$198</definedName>
    <definedName name="FYFPPA1116">'Projections &amp; Assumptions'!$E$199</definedName>
    <definedName name="FYFPPA1116DP">'Projections &amp; Assumptions'!$IM$199</definedName>
    <definedName name="FYFPPA1117">'Projections &amp; Assumptions'!$E$200</definedName>
    <definedName name="FYFPPA1117DP">'Projections &amp; Assumptions'!$IM$200</definedName>
    <definedName name="FYFPPA1118">'Projections &amp; Assumptions'!$F$198</definedName>
    <definedName name="FYFPPA1118DP">'Projections &amp; Assumptions'!$IN$198</definedName>
    <definedName name="FYFPPA1119">'Projections &amp; Assumptions'!$F$199</definedName>
    <definedName name="FYFPPA1119DP">'Projections &amp; Assumptions'!$IN$199</definedName>
    <definedName name="FYFPPA111DP">'Projections &amp; Assumptions'!$IP$19</definedName>
    <definedName name="FYFPPA112">'Projections &amp; Assumptions'!$H$20</definedName>
    <definedName name="FYFPPA1120">'Projections &amp; Assumptions'!$F$200</definedName>
    <definedName name="FYFPPA1120DP">'Projections &amp; Assumptions'!$IN$200</definedName>
    <definedName name="FYFPPA1121">'Projections &amp; Assumptions'!$G$198</definedName>
    <definedName name="FYFPPA1121DP">'Projections &amp; Assumptions'!$IO$198</definedName>
    <definedName name="FYFPPA1122">'Projections &amp; Assumptions'!$G$199</definedName>
    <definedName name="FYFPPA1122DP">'Projections &amp; Assumptions'!$IO$199</definedName>
    <definedName name="FYFPPA1123">'Projections &amp; Assumptions'!$G$200</definedName>
    <definedName name="FYFPPA1124">'Projections &amp; Assumptions'!$H$198</definedName>
    <definedName name="FYFPPA1124DP">'Projections &amp; Assumptions'!$IP$198</definedName>
    <definedName name="FYFPPA1125">'Projections &amp; Assumptions'!$H$199</definedName>
    <definedName name="FYFPPA1125DP">'Projections &amp; Assumptions'!$IP$199</definedName>
    <definedName name="FYFPPA1126">'Projections &amp; Assumptions'!$H$200</definedName>
    <definedName name="FYFPPA1126DP">'Projections &amp; Assumptions'!$IP$200</definedName>
    <definedName name="FYFPPA1127">'Projections &amp; Assumptions'!$I$198</definedName>
    <definedName name="FYFPPA1127DP">'Projections &amp; Assumptions'!$IQ$198</definedName>
    <definedName name="FYFPPA1128">'Projections &amp; Assumptions'!$I$199</definedName>
    <definedName name="FYFPPA1128DP">'Projections &amp; Assumptions'!$IQ$199</definedName>
    <definedName name="FYFPPA1129">'Projections &amp; Assumptions'!$I$200</definedName>
    <definedName name="FYFPPA1129DP">'Projections &amp; Assumptions'!$IQ$200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Assumptions'!$D$95</definedName>
    <definedName name="FYFPPA177DP">'Projections &amp; Assumptions'!$IL$95</definedName>
    <definedName name="FYFPPA178">'Projections &amp; Assumptions'!$D$97</definedName>
    <definedName name="FYFPPA179">'Projections &amp; Assumptions'!$D$100</definedName>
    <definedName name="FYFPPA179DP">'Projections &amp; Assumptions'!$IL$100</definedName>
    <definedName name="FYFPPA180">'Projections &amp; Assumptions'!$D$66</definedName>
    <definedName name="FYFPPA180DP">'Projections &amp; Assumptions'!$IL$66</definedName>
    <definedName name="FYFPPA181">'Projections &amp; Assumptions'!$D$101</definedName>
    <definedName name="FYFPPA181DP">'Projections &amp; Assumptions'!$IL$101</definedName>
    <definedName name="FYFPPA182">'Projections &amp; Assumptions'!$D$102</definedName>
    <definedName name="FYFPPA182DP">'Projections &amp; Assumptions'!$IL$102</definedName>
    <definedName name="FYFPPA183">'Projections &amp; Assumptions'!$D$104</definedName>
    <definedName name="FYFPPA184">'Projections &amp; Assumptions'!$D$96</definedName>
    <definedName name="FYFPPA185">'Projections &amp; Assumptions'!$D$106</definedName>
    <definedName name="FYFPPA185DP">'Projections &amp; Assumptions'!$IL$106</definedName>
    <definedName name="FYFPPA186">'Projections &amp; Assumptions'!$D$107</definedName>
    <definedName name="FYFPPA186DP">'Projections &amp; Assumptions'!$IL$107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Assumptions'!$E$95</definedName>
    <definedName name="FYFPPA207DP">'Projections &amp; Assumptions'!$IM$95</definedName>
    <definedName name="FYFPPA208">'Projections &amp; Assumptions'!$E$97</definedName>
    <definedName name="FYFPPA209">'Projections &amp; Assumptions'!$E$100</definedName>
    <definedName name="FYFPPA209DP">'Projections &amp; Assumptions'!$IM$100</definedName>
    <definedName name="FYFPPA210">'Projections &amp; Assumptions'!$E$66</definedName>
    <definedName name="FYFPPA210DP">'Projections &amp; Assumptions'!$IM$66</definedName>
    <definedName name="FYFPPA211">'Projections &amp; Assumptions'!$E$101</definedName>
    <definedName name="FYFPPA211DP">'Projections &amp; Assumptions'!$IM$101</definedName>
    <definedName name="FYFPPA212">'Projections &amp; Assumptions'!$E$102</definedName>
    <definedName name="FYFPPA212DP">'Projections &amp; Assumptions'!$IM$102</definedName>
    <definedName name="FYFPPA213">'Projections &amp; Assumptions'!$E$104</definedName>
    <definedName name="FYFPPA214">'Projections &amp; Assumptions'!$E$96</definedName>
    <definedName name="FYFPPA215">'Projections &amp; Assumptions'!$E$106</definedName>
    <definedName name="FYFPPA215DP">'Projections &amp; Assumptions'!$IM$106</definedName>
    <definedName name="FYFPPA216">'Projections &amp; Assumptions'!$E$107</definedName>
    <definedName name="FYFPPA216DP">'Projections &amp; Assumptions'!$IM$107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Assumptions'!$F$95</definedName>
    <definedName name="FYFPPA237DP">'Projections &amp; Assumptions'!$IN$95</definedName>
    <definedName name="FYFPPA238">'Projections &amp; Assumptions'!$F$97</definedName>
    <definedName name="FYFPPA239">'Projections &amp; Assumptions'!$F$100</definedName>
    <definedName name="FYFPPA239DP">'Projections &amp; Assumptions'!$IN$100</definedName>
    <definedName name="FYFPPA240">'Projections &amp; Assumptions'!$F$66</definedName>
    <definedName name="FYFPPA240DP">'Projections &amp; Assumptions'!$IN$66</definedName>
    <definedName name="FYFPPA241">'Projections &amp; Assumptions'!$F$101</definedName>
    <definedName name="FYFPPA241DP">'Projections &amp; Assumptions'!$IN$101</definedName>
    <definedName name="FYFPPA242">'Projections &amp; Assumptions'!$F$102</definedName>
    <definedName name="FYFPPA242DP">'Projections &amp; Assumptions'!$IN$102</definedName>
    <definedName name="FYFPPA243">'Projections &amp; Assumptions'!$F$104</definedName>
    <definedName name="FYFPPA244">'Projections &amp; Assumptions'!$F$96</definedName>
    <definedName name="FYFPPA245">'Projections &amp; Assumptions'!$F$106</definedName>
    <definedName name="FYFPPA245DP">'Projections &amp; Assumptions'!$IN$106</definedName>
    <definedName name="FYFPPA246">'Projections &amp; Assumptions'!$F$107</definedName>
    <definedName name="FYFPPA246DP">'Projections &amp; Assumptions'!$IN$107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Assumptions'!$G$95</definedName>
    <definedName name="FYFPPA267DP">'Projections &amp; Assumptions'!$IO$95</definedName>
    <definedName name="FYFPPA268">'Projections &amp; Assumptions'!$G$97</definedName>
    <definedName name="FYFPPA269">'Projections &amp; Assumptions'!$G$100</definedName>
    <definedName name="FYFPPA269DP">'Projections &amp; Assumptions'!$IO$100</definedName>
    <definedName name="FYFPPA270">'Projections &amp; Assumptions'!$G$66</definedName>
    <definedName name="FYFPPA270DP">'Projections &amp; Assumptions'!$IO$66</definedName>
    <definedName name="FYFPPA271">'Projections &amp; Assumptions'!$G$101</definedName>
    <definedName name="FYFPPA271DP">'Projections &amp; Assumptions'!$IO$101</definedName>
    <definedName name="FYFPPA272">'Projections &amp; Assumptions'!$G$102</definedName>
    <definedName name="FYFPPA272DP">'Projections &amp; Assumptions'!$IO$102</definedName>
    <definedName name="FYFPPA273">'Projections &amp; Assumptions'!$G$104</definedName>
    <definedName name="FYFPPA274">'Projections &amp; Assumptions'!$G$96</definedName>
    <definedName name="FYFPPA275">'Projections &amp; Assumptions'!$G$106</definedName>
    <definedName name="FYFPPA275DP">'Projections &amp; Assumptions'!$IO$106</definedName>
    <definedName name="FYFPPA276">'Projections &amp; Assumptions'!$G$107</definedName>
    <definedName name="FYFPPA276DP">'Projections &amp; Assumptions'!$IO$107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Assumptions'!$H$95</definedName>
    <definedName name="FYFPPA297DP">'Projections &amp; Assumptions'!$IP$95</definedName>
    <definedName name="FYFPPA298">'Projections &amp; Assumptions'!$H$97</definedName>
    <definedName name="FYFPPA299">'Projections &amp; Assumptions'!$H$100</definedName>
    <definedName name="FYFPPA299DP">'Projections &amp; Assumptions'!$IP$100</definedName>
    <definedName name="FYFPPA300">'Projections &amp; Assumptions'!$H$66</definedName>
    <definedName name="FYFPPA300DP">'Projections &amp; Assumptions'!$IP$66</definedName>
    <definedName name="FYFPPA301">'Projections &amp; Assumptions'!$H$101</definedName>
    <definedName name="FYFPPA301DP">'Projections &amp; Assumptions'!$IP$101</definedName>
    <definedName name="FYFPPA302">'Projections &amp; Assumptions'!$H$102</definedName>
    <definedName name="FYFPPA302DP">'Projections &amp; Assumptions'!$IP$102</definedName>
    <definedName name="FYFPPA303">'Projections &amp; Assumptions'!$H$104</definedName>
    <definedName name="FYFPPA304">'Projections &amp; Assumptions'!$H$96</definedName>
    <definedName name="FYFPPA305">'Projections &amp; Assumptions'!$H$106</definedName>
    <definedName name="FYFPPA305DP">'Projections &amp; Assumptions'!$IP$106</definedName>
    <definedName name="FYFPPA306">'Projections &amp; Assumptions'!$H$107</definedName>
    <definedName name="FYFPPA306DP">'Projections &amp; Assumptions'!$IP$107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Assumptions'!$I$95</definedName>
    <definedName name="FYFPPA327DP">'Projections &amp; Assumptions'!$IQ$95</definedName>
    <definedName name="FYFPPA328">'Projections &amp; Assumptions'!$I$97</definedName>
    <definedName name="FYFPPA329">'Projections &amp; Assumptions'!$I$100</definedName>
    <definedName name="FYFPPA329DP">'Projections &amp; Assumptions'!$IQ$100</definedName>
    <definedName name="FYFPPA330">'Projections &amp; Assumptions'!$I$66</definedName>
    <definedName name="FYFPPA330DP">'Projections &amp; Assumptions'!$IQ$66</definedName>
    <definedName name="FYFPPA331">'Projections &amp; Assumptions'!$I$101</definedName>
    <definedName name="FYFPPA331DP">'Projections &amp; Assumptions'!$IQ$101</definedName>
    <definedName name="FYFPPA332">'Projections &amp; Assumptions'!$I$102</definedName>
    <definedName name="FYFPPA332DP">'Projections &amp; Assumptions'!$IQ$102</definedName>
    <definedName name="FYFPPA333">'Projections &amp; Assumptions'!$I$104</definedName>
    <definedName name="FYFPPA334">'Projections &amp; Assumptions'!$I$96</definedName>
    <definedName name="FYFPPA335">'Projections &amp; Assumptions'!$I$106</definedName>
    <definedName name="FYFPPA335DP">'Projections &amp; Assumptions'!$IQ$106</definedName>
    <definedName name="FYFPPA336">'Projections &amp; Assumptions'!$I$107</definedName>
    <definedName name="FYFPPA336DP">'Projections &amp; Assumptions'!$IQ$107</definedName>
    <definedName name="FYFPPA337">'Projections &amp; Assumptions'!$D$175</definedName>
    <definedName name="FYFPPA338">'Projections &amp; Assumptions'!$D$177</definedName>
    <definedName name="FYFPPA338DP">'Projections &amp; Assumptions'!$IL$177</definedName>
    <definedName name="FYFPPA339">'Projections &amp; Assumptions'!#REF!</definedName>
    <definedName name="FYFPPA340">'Projections &amp; Assumptions'!$D$180</definedName>
    <definedName name="FYFPPA340DP">'Projections &amp; Assumptions'!$IL$180</definedName>
    <definedName name="FYFPPA341">'Projections &amp; Assumptions'!$D$181</definedName>
    <definedName name="FYFPPA341DP">'Projections &amp; Assumptions'!$IL$181</definedName>
    <definedName name="FYFPPA342">'Projections &amp; Assumptions'!$D$182</definedName>
    <definedName name="FYFPPA342DP">'Projections &amp; Assumptions'!$IL$182</definedName>
    <definedName name="FYFPPA343">'Projections &amp; Assumptions'!$D$183</definedName>
    <definedName name="FYFPPA343DP">'Projections &amp; Assumptions'!$IL$183</definedName>
    <definedName name="FYFPPA344">'Projections &amp; Assumptions'!$D$184</definedName>
    <definedName name="FYFPPA344DP">'Projections &amp; Assumptions'!$IL$184</definedName>
    <definedName name="FYFPPA345">'Projections &amp; Assumptions'!$D$185</definedName>
    <definedName name="FYFPPA345DP">'Projections &amp; Assumptions'!$IL$185</definedName>
    <definedName name="FYFPPA346">'Projections &amp; Assumptions'!$D$186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Assumptions'!$D$166</definedName>
    <definedName name="FYFPPA352DP">'Projections &amp; Assumptions'!$IL$166</definedName>
    <definedName name="FYFPPA353">'Projections &amp; Assumptions'!$D$167</definedName>
    <definedName name="FYFPPA353DP">'Projections &amp; Assumptions'!$IL$167</definedName>
    <definedName name="FYFPPA354">'Projections &amp; Assumptions'!$D$168</definedName>
    <definedName name="FYFPPA354DP">'Projections &amp; Assumptions'!$IL$168</definedName>
    <definedName name="FYFPPA357">'Projections &amp; Assumptions'!$D$189</definedName>
    <definedName name="FYFPPA357DP">'Projections &amp; Assumptions'!$IL$189</definedName>
    <definedName name="FYFPPA358">'Projections &amp; Assumptions'!$D$190</definedName>
    <definedName name="FYFPPA358DP">'Projections &amp; Assumptions'!$IL$190</definedName>
    <definedName name="FYFPPA359">'Projections &amp; Assumptions'!$D$191</definedName>
    <definedName name="FYFPPA359DP">'Projections &amp; Assumptions'!$IL$191</definedName>
    <definedName name="FYFPPA360">'Projections &amp; Assumptions'!$D$192</definedName>
    <definedName name="FYFPPA360DP">'Projections &amp; Assumptions'!$IL$192</definedName>
    <definedName name="FYFPPA361">'Projections &amp; Assumptions'!$D$194</definedName>
    <definedName name="FYFPPA361DP">'Projections &amp; Assumptions'!$IL$194</definedName>
    <definedName name="FYFPPA362">'Projections &amp; Assumptions'!$D$195</definedName>
    <definedName name="FYFPPA362DP">'Projections &amp; Assumptions'!$IL$195</definedName>
    <definedName name="FYFPPA363">'Projections &amp; Assumptions'!$D$196</definedName>
    <definedName name="FYFPPA363DP">'Projections &amp; Assumptions'!$IL$196</definedName>
    <definedName name="FYFPPA367">'Projections &amp; Assumptions'!$D$202</definedName>
    <definedName name="FYFPPA367DP">'Projections &amp; Assumptions'!$IL$202</definedName>
    <definedName name="FYFPPA368">'Projections &amp; Assumptions'!$E$175</definedName>
    <definedName name="FYFPPA369">'Projections &amp; Assumptions'!$E$177</definedName>
    <definedName name="FYFPPA369DP">'Projections &amp; Assumptions'!$IM$177</definedName>
    <definedName name="FYFPPA370">'Projections &amp; Assumptions'!#REF!</definedName>
    <definedName name="FYFPPA371">'Projections &amp; Assumptions'!$E$180</definedName>
    <definedName name="FYFPPA371DP">'Projections &amp; Assumptions'!$IM$180</definedName>
    <definedName name="FYFPPA372">'Projections &amp; Assumptions'!$E$181</definedName>
    <definedName name="FYFPPA372DP">'Projections &amp; Assumptions'!$IM$181</definedName>
    <definedName name="FYFPPA373">'Projections &amp; Assumptions'!$E$182</definedName>
    <definedName name="FYFPPA373DP">'Projections &amp; Assumptions'!$IM$182</definedName>
    <definedName name="FYFPPA374">'Projections &amp; Assumptions'!$E$183</definedName>
    <definedName name="FYFPPA374DP">'Projections &amp; Assumptions'!$IM$183</definedName>
    <definedName name="FYFPPA375">'Projections &amp; Assumptions'!$E$184</definedName>
    <definedName name="FYFPPA375DP">'Projections &amp; Assumptions'!$IM$184</definedName>
    <definedName name="FYFPPA376">'Projections &amp; Assumptions'!$E$185</definedName>
    <definedName name="FYFPPA376DP">'Projections &amp; Assumptions'!$IM$185</definedName>
    <definedName name="FYFPPA377">'Projections &amp; Assumptions'!$E$186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Assumptions'!$E$166</definedName>
    <definedName name="FYFPPA383DP">'Projections &amp; Assumptions'!$IM$166</definedName>
    <definedName name="FYFPPA384">'Projections &amp; Assumptions'!$E$167</definedName>
    <definedName name="FYFPPA384DP">'Projections &amp; Assumptions'!$IM$167</definedName>
    <definedName name="FYFPPA385">'Projections &amp; Assumptions'!$E$168</definedName>
    <definedName name="FYFPPA385DP">'Projections &amp; Assumptions'!$IM$168</definedName>
    <definedName name="FYFPPA388">'Projections &amp; Assumptions'!$E$189</definedName>
    <definedName name="FYFPPA388DP">'Projections &amp; Assumptions'!$IM$189</definedName>
    <definedName name="FYFPPA389">'Projections &amp; Assumptions'!$E$190</definedName>
    <definedName name="FYFPPA389DP">'Projections &amp; Assumptions'!$IM$190</definedName>
    <definedName name="FYFPPA390">'Projections &amp; Assumptions'!$E$191</definedName>
    <definedName name="FYFPPA390DP">'Projections &amp; Assumptions'!$IM$191</definedName>
    <definedName name="FYFPPA391">'Projections &amp; Assumptions'!$E$192</definedName>
    <definedName name="FYFPPA391DP">'Projections &amp; Assumptions'!$IM$192</definedName>
    <definedName name="FYFPPA392">'Projections &amp; Assumptions'!$E$194</definedName>
    <definedName name="FYFPPA392DP">'Projections &amp; Assumptions'!$IM$194</definedName>
    <definedName name="FYFPPA393">'Projections &amp; Assumptions'!$E$195</definedName>
    <definedName name="FYFPPA393DP">'Projections &amp; Assumptions'!$IM$195</definedName>
    <definedName name="FYFPPA394">'Projections &amp; Assumptions'!$E$196</definedName>
    <definedName name="FYFPPA394DP">'Projections &amp; Assumptions'!$IM$196</definedName>
    <definedName name="FYFPPA398">'Projections &amp; Assumptions'!$E$202</definedName>
    <definedName name="FYFPPA398DP">'Projections &amp; Assumptions'!$IM$202</definedName>
    <definedName name="FYFPPA399">'Projections &amp; Assumptions'!$F$175</definedName>
    <definedName name="FYFPPA400">'Projections &amp; Assumptions'!$F$177</definedName>
    <definedName name="FYFPPA400DP">'Projections &amp; Assumptions'!$IN$177</definedName>
    <definedName name="FYFPPA401">'Projections &amp; Assumptions'!#REF!</definedName>
    <definedName name="FYFPPA402">'Projections &amp; Assumptions'!$F$180</definedName>
    <definedName name="FYFPPA402DP">'Projections &amp; Assumptions'!$IN$180</definedName>
    <definedName name="FYFPPA403">'Projections &amp; Assumptions'!$F$181</definedName>
    <definedName name="FYFPPA403DP">'Projections &amp; Assumptions'!$IN$181</definedName>
    <definedName name="FYFPPA404">'Projections &amp; Assumptions'!$F$182</definedName>
    <definedName name="FYFPPA404DP">'Projections &amp; Assumptions'!$IN$182</definedName>
    <definedName name="FYFPPA405">'Projections &amp; Assumptions'!$F$183</definedName>
    <definedName name="FYFPPA405DP">'Projections &amp; Assumptions'!$IN$183</definedName>
    <definedName name="FYFPPA406">'Projections &amp; Assumptions'!$F$184</definedName>
    <definedName name="FYFPPA406DP">'Projections &amp; Assumptions'!$IN$184</definedName>
    <definedName name="FYFPPA407">'Projections &amp; Assumptions'!$F$185</definedName>
    <definedName name="FYFPPA407DP">'Projections &amp; Assumptions'!$IN$185</definedName>
    <definedName name="FYFPPA408">'Projections &amp; Assumptions'!$F$186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Assumptions'!$F$166</definedName>
    <definedName name="FYFPPA414DP">'Projections &amp; Assumptions'!$IN$166</definedName>
    <definedName name="FYFPPA415">'Projections &amp; Assumptions'!$F$167</definedName>
    <definedName name="FYFPPA415DP">'Projections &amp; Assumptions'!$IN$167</definedName>
    <definedName name="FYFPPA416">'Projections &amp; Assumptions'!$F$168</definedName>
    <definedName name="FYFPPA416DP">'Projections &amp; Assumptions'!$IN$168</definedName>
    <definedName name="FYFPPA419">'Projections &amp; Assumptions'!$F$189</definedName>
    <definedName name="FYFPPA419DP">'Projections &amp; Assumptions'!$IN$189</definedName>
    <definedName name="FYFPPA420">'Projections &amp; Assumptions'!$F$190</definedName>
    <definedName name="FYFPPA420DP">'Projections &amp; Assumptions'!$IN$190</definedName>
    <definedName name="FYFPPA421">'Projections &amp; Assumptions'!$F$191</definedName>
    <definedName name="FYFPPA421DP">'Projections &amp; Assumptions'!$IN$191</definedName>
    <definedName name="FYFPPA422">'Projections &amp; Assumptions'!$F$192</definedName>
    <definedName name="FYFPPA422DP">'Projections &amp; Assumptions'!$IN$192</definedName>
    <definedName name="FYFPPA423">'Projections &amp; Assumptions'!$F$194</definedName>
    <definedName name="FYFPPA423DP">'Projections &amp; Assumptions'!$IN$194</definedName>
    <definedName name="FYFPPA424">'Projections &amp; Assumptions'!$F$195</definedName>
    <definedName name="FYFPPA424DP">'Projections &amp; Assumptions'!$IN$195</definedName>
    <definedName name="FYFPPA425">'Projections &amp; Assumptions'!$F$196</definedName>
    <definedName name="FYFPPA425DP">'Projections &amp; Assumptions'!$IN$196</definedName>
    <definedName name="FYFPPA429">'Projections &amp; Assumptions'!$F$202</definedName>
    <definedName name="FYFPPA429DP">'Projections &amp; Assumptions'!$IN$202</definedName>
    <definedName name="FYFPPA430">'Projections &amp; Assumptions'!$G$175</definedName>
    <definedName name="FYFPPA431">'Projections &amp; Assumptions'!$G$177</definedName>
    <definedName name="FYFPPA431DP">'Projections &amp; Assumptions'!$IO$177</definedName>
    <definedName name="FYFPPA432">'Projections &amp; Assumptions'!#REF!</definedName>
    <definedName name="FYFPPA433">'Projections &amp; Assumptions'!$G$180</definedName>
    <definedName name="FYFPPA433DP">'Projections &amp; Assumptions'!$IO$180</definedName>
    <definedName name="FYFPPA434">'Projections &amp; Assumptions'!$G$181</definedName>
    <definedName name="FYFPPA434DP">'Projections &amp; Assumptions'!$IO$181</definedName>
    <definedName name="FYFPPA435">'Projections &amp; Assumptions'!$G$182</definedName>
    <definedName name="FYFPPA435DP">'Projections &amp; Assumptions'!$IO$182</definedName>
    <definedName name="FYFPPA436">'Projections &amp; Assumptions'!$G$183</definedName>
    <definedName name="FYFPPA436DP">'Projections &amp; Assumptions'!$IO$183</definedName>
    <definedName name="FYFPPA437">'Projections &amp; Assumptions'!$G$184</definedName>
    <definedName name="FYFPPA437DP">'Projections &amp; Assumptions'!$IO$184</definedName>
    <definedName name="FYFPPA438">'Projections &amp; Assumptions'!$G$185</definedName>
    <definedName name="FYFPPA438DP">'Projections &amp; Assumptions'!$IO$185</definedName>
    <definedName name="FYFPPA439">'Projections &amp; Assumptions'!$G$186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Assumptions'!$G$166</definedName>
    <definedName name="FYFPPA445DP">'Projections &amp; Assumptions'!$IO$166</definedName>
    <definedName name="FYFPPA446">'Projections &amp; Assumptions'!$G$167</definedName>
    <definedName name="FYFPPA446DP">'Projections &amp; Assumptions'!$IO$167</definedName>
    <definedName name="FYFPPA447">'Projections &amp; Assumptions'!$G$168</definedName>
    <definedName name="FYFPPA447DP">'Projections &amp; Assumptions'!$IO$168</definedName>
    <definedName name="FYFPPA450">'Projections &amp; Assumptions'!$G$189</definedName>
    <definedName name="FYFPPA450DP">'Projections &amp; Assumptions'!$IO$189</definedName>
    <definedName name="FYFPPA451">'Projections &amp; Assumptions'!$G$190</definedName>
    <definedName name="FYFPPA451DP">'Projections &amp; Assumptions'!$IO$190</definedName>
    <definedName name="FYFPPA452">'Projections &amp; Assumptions'!$G$191</definedName>
    <definedName name="FYFPPA452DP">'Projections &amp; Assumptions'!$IO$191</definedName>
    <definedName name="FYFPPA453">'Projections &amp; Assumptions'!$G$192</definedName>
    <definedName name="FYFPPA453DP">'Projections &amp; Assumptions'!$IO$192</definedName>
    <definedName name="FYFPPA454">'Projections &amp; Assumptions'!$G$194</definedName>
    <definedName name="FYFPPA454DP">'Projections &amp; Assumptions'!$IO$194</definedName>
    <definedName name="FYFPPA455">'Projections &amp; Assumptions'!$G$195</definedName>
    <definedName name="FYFPPA455DP">'Projections &amp; Assumptions'!$IO$195</definedName>
    <definedName name="FYFPPA456">'Projections &amp; Assumptions'!$G$196</definedName>
    <definedName name="FYFPPA456DP">'Projections &amp; Assumptions'!$IO$196</definedName>
    <definedName name="FYFPPA460">'Projections &amp; Assumptions'!$G$202</definedName>
    <definedName name="FYFPPA460DP">'Projections &amp; Assumptions'!$IO$202</definedName>
    <definedName name="FYFPPA461">'Projections &amp; Assumptions'!$H$175</definedName>
    <definedName name="FYFPPA462">'Projections &amp; Assumptions'!$H$177</definedName>
    <definedName name="FYFPPA462DP">'Projections &amp; Assumptions'!$IP$177</definedName>
    <definedName name="FYFPPA463">'Projections &amp; Assumptions'!#REF!</definedName>
    <definedName name="FYFPPA464">'Projections &amp; Assumptions'!$H$180</definedName>
    <definedName name="FYFPPA464DP">'Projections &amp; Assumptions'!$IP$180</definedName>
    <definedName name="FYFPPA465">'Projections &amp; Assumptions'!$H$181</definedName>
    <definedName name="FYFPPA465DP">'Projections &amp; Assumptions'!$IP$181</definedName>
    <definedName name="FYFPPA466">'Projections &amp; Assumptions'!$H$182</definedName>
    <definedName name="FYFPPA466DP">'Projections &amp; Assumptions'!$IP$182</definedName>
    <definedName name="FYFPPA467">'Projections &amp; Assumptions'!$H$183</definedName>
    <definedName name="FYFPPA467DP">'Projections &amp; Assumptions'!$IP$183</definedName>
    <definedName name="FYFPPA468">'Projections &amp; Assumptions'!$H$184</definedName>
    <definedName name="FYFPPA468DP">'Projections &amp; Assumptions'!$IP$184</definedName>
    <definedName name="FYFPPA469">'Projections &amp; Assumptions'!$H$185</definedName>
    <definedName name="FYFPPA469DP">'Projections &amp; Assumptions'!$IP$185</definedName>
    <definedName name="FYFPPA470">'Projections &amp; Assumptions'!$H$186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Assumptions'!$H$166</definedName>
    <definedName name="FYFPPA476DP">'Projections &amp; Assumptions'!$IP$166</definedName>
    <definedName name="FYFPPA477">'Projections &amp; Assumptions'!$H$167</definedName>
    <definedName name="FYFPPA477DP">'Projections &amp; Assumptions'!$IP$167</definedName>
    <definedName name="FYFPPA478">'Projections &amp; Assumptions'!$H$168</definedName>
    <definedName name="FYFPPA478DP">'Projections &amp; Assumptions'!$IP$168</definedName>
    <definedName name="FYFPPA481">'Projections &amp; Assumptions'!$H$189</definedName>
    <definedName name="FYFPPA481DP">'Projections &amp; Assumptions'!$IP$189</definedName>
    <definedName name="FYFPPA482">'Projections &amp; Assumptions'!$H$190</definedName>
    <definedName name="FYFPPA482DP">'Projections &amp; Assumptions'!$IP$190</definedName>
    <definedName name="FYFPPA483">'Projections &amp; Assumptions'!$H$191</definedName>
    <definedName name="FYFPPA483DP">'Projections &amp; Assumptions'!$IP$191</definedName>
    <definedName name="FYFPPA484">'Projections &amp; Assumptions'!$H$192</definedName>
    <definedName name="FYFPPA484DP">'Projections &amp; Assumptions'!$IP$192</definedName>
    <definedName name="FYFPPA485">'Projections &amp; Assumptions'!$H$194</definedName>
    <definedName name="FYFPPA485DP">'Projections &amp; Assumptions'!$IP$194</definedName>
    <definedName name="FYFPPA486">'Projections &amp; Assumptions'!$H$195</definedName>
    <definedName name="FYFPPA486DP">'Projections &amp; Assumptions'!$IP$195</definedName>
    <definedName name="FYFPPA487">'Projections &amp; Assumptions'!$H$196</definedName>
    <definedName name="FYFPPA487DP">'Projections &amp; Assumptions'!$IP$196</definedName>
    <definedName name="FYFPPA491">'Projections &amp; Assumptions'!$H$202</definedName>
    <definedName name="FYFPPA491DP">'Projections &amp; Assumptions'!$IP$202</definedName>
    <definedName name="FYFPPA492">'Projections &amp; Assumptions'!$I$175</definedName>
    <definedName name="FYFPPA493">'Projections &amp; Assumptions'!$I$177</definedName>
    <definedName name="FYFPPA493DP">'Projections &amp; Assumptions'!$IQ$177</definedName>
    <definedName name="FYFPPA494">'Projections &amp; Assumptions'!#REF!</definedName>
    <definedName name="FYFPPA495">'Projections &amp; Assumptions'!$I$180</definedName>
    <definedName name="FYFPPA495DP">'Projections &amp; Assumptions'!$IQ$180</definedName>
    <definedName name="FYFPPA496">'Projections &amp; Assumptions'!$I$181</definedName>
    <definedName name="FYFPPA496DP">'Projections &amp; Assumptions'!$IQ$181</definedName>
    <definedName name="FYFPPA497">'Projections &amp; Assumptions'!$I$182</definedName>
    <definedName name="FYFPPA497DP">'Projections &amp; Assumptions'!$IQ$182</definedName>
    <definedName name="FYFPPA498">'Projections &amp; Assumptions'!$I$183</definedName>
    <definedName name="FYFPPA498DP">'Projections &amp; Assumptions'!$IQ$183</definedName>
    <definedName name="FYFPPA499">'Projections &amp; Assumptions'!$I$184</definedName>
    <definedName name="FYFPPA499DP">'Projections &amp; Assumptions'!$IQ$184</definedName>
    <definedName name="FYFPPA500">'Projections &amp; Assumptions'!$I$185</definedName>
    <definedName name="FYFPPA500DP">'Projections &amp; Assumptions'!$IQ$185</definedName>
    <definedName name="FYFPPA501">'Projections &amp; Assumptions'!$I$186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Assumptions'!$I$166</definedName>
    <definedName name="FYFPPA507DP">'Projections &amp; Assumptions'!$IQ$166</definedName>
    <definedName name="FYFPPA508">'Projections &amp; Assumptions'!$I$167</definedName>
    <definedName name="FYFPPA508DP">'Projections &amp; Assumptions'!$IQ$167</definedName>
    <definedName name="FYFPPA509">'Projections &amp; Assumptions'!$I$168</definedName>
    <definedName name="FYFPPA509DP">'Projections &amp; Assumptions'!$IQ$168</definedName>
    <definedName name="FYFPPA512">'Projections &amp; Assumptions'!$I$189</definedName>
    <definedName name="FYFPPA512DP">'Projections &amp; Assumptions'!$IQ$189</definedName>
    <definedName name="FYFPPA513">'Projections &amp; Assumptions'!$I$190</definedName>
    <definedName name="FYFPPA513DP">'Projections &amp; Assumptions'!$IQ$190</definedName>
    <definedName name="FYFPPA514">'Projections &amp; Assumptions'!$I$191</definedName>
    <definedName name="FYFPPA514DP">'Projections &amp; Assumptions'!$IQ$191</definedName>
    <definedName name="FYFPPA515">'Projections &amp; Assumptions'!$I$192</definedName>
    <definedName name="FYFPPA515DP">'Projections &amp; Assumptions'!$IQ$192</definedName>
    <definedName name="FYFPPA516">'Projections &amp; Assumptions'!$I$194</definedName>
    <definedName name="FYFPPA516DP">'Projections &amp; Assumptions'!$IQ$194</definedName>
    <definedName name="FYFPPA517">'Projections &amp; Assumptions'!$I$195</definedName>
    <definedName name="FYFPPA517DP">'Projections &amp; Assumptions'!$IQ$195</definedName>
    <definedName name="FYFPPA518">'Projections &amp; Assumptions'!$I$196</definedName>
    <definedName name="FYFPPA518DP">'Projections &amp; Assumptions'!$IQ$196</definedName>
    <definedName name="FYFPPA522">'Projections &amp; Assumptions'!$I$202</definedName>
    <definedName name="FYFPPA522DP">'Projections &amp; Assumptions'!$IQ$202</definedName>
    <definedName name="FYFPPA523">'Projections &amp; Assumptions'!$D$112</definedName>
    <definedName name="FYFPPA524">'Projections &amp; Assumptions'!$D$113</definedName>
    <definedName name="FYFPPA524DP">'Projections &amp; Assumptions'!$IL$113</definedName>
    <definedName name="FYFPPA525">'Projections &amp; Assumptions'!$D$114</definedName>
    <definedName name="FYFPPA525DP">'Projections &amp; Assumptions'!$IL$114</definedName>
    <definedName name="FYFPPA526">'Projections &amp; Assumptions'!$D$115</definedName>
    <definedName name="FYFPPA526DP">'Projections &amp; Assumptions'!$IL$115</definedName>
    <definedName name="FYFPPA527">'Projections &amp; Assumptions'!$D$116</definedName>
    <definedName name="FYFPPA527DP">'Projections &amp; Assumptions'!$IL$116</definedName>
    <definedName name="FYFPPA528">'Projections &amp; Assumptions'!$D$117</definedName>
    <definedName name="FYFPPA528DP">'Projections &amp; Assumptions'!$IL$117</definedName>
    <definedName name="FYFPPA529">'Projections &amp; Assumptions'!$D$118</definedName>
    <definedName name="FYFPPA529DP">'Projections &amp; Assumptions'!$IL$118</definedName>
    <definedName name="FYFPPA530">'Projections &amp; Assumptions'!$D$119</definedName>
    <definedName name="FYFPPA530DP">'Projections &amp; Assumptions'!$IL$119</definedName>
    <definedName name="FYFPPA531">'Projections &amp; Assumptions'!$D$120</definedName>
    <definedName name="FYFPPA532">'Projections &amp; Assumptions'!$D$122</definedName>
    <definedName name="FYFPPA532DP">'Projections &amp; Assumptions'!$IL$122</definedName>
    <definedName name="FYFPPA533">'Projections &amp; Assumptions'!$D$125</definedName>
    <definedName name="FYFPPA533DP">'Projections &amp; Assumptions'!$IL$125</definedName>
    <definedName name="FYFPPA534">'Projections &amp; Assumptions'!$D$126</definedName>
    <definedName name="FYFPPA534DP">'Projections &amp; Assumptions'!$IL$126</definedName>
    <definedName name="FYFPPA535">'Projections &amp; Assumptions'!$D$127</definedName>
    <definedName name="FYFPPA536">'Projections &amp; Assumptions'!$D$130</definedName>
    <definedName name="FYFPPA536DP">'Projections &amp; Assumptions'!$IL$130</definedName>
    <definedName name="FYFPPA537">'Projections &amp; Assumptions'!$D$131</definedName>
    <definedName name="FYFPPA537DP">'Projections &amp; Assumptions'!$IL$131</definedName>
    <definedName name="FYFPPA538">'Projections &amp; Assumptions'!$D$132</definedName>
    <definedName name="FYFPPA538DP">'Projections &amp; Assumptions'!$IL$132</definedName>
    <definedName name="FYFPPA539">'Projections &amp; Assumptions'!$D$133</definedName>
    <definedName name="FYFPPA539DP">'Projections &amp; Assumptions'!$IL$133</definedName>
    <definedName name="FYFPPA540">'Projections &amp; Assumptions'!$D$134</definedName>
    <definedName name="FYFPPA540DP">'Projections &amp; Assumptions'!$IL$134</definedName>
    <definedName name="FYFPPA541">'Projections &amp; Assumptions'!$D$135</definedName>
    <definedName name="FYFPPA541DP">'Projections &amp; Assumptions'!$IL$135</definedName>
    <definedName name="FYFPPA542">'Projections &amp; Assumptions'!$D$136</definedName>
    <definedName name="FYFPPA542DP">'Projections &amp; Assumptions'!$IL$136</definedName>
    <definedName name="FYFPPA543">'Projections &amp; Assumptions'!$D$137</definedName>
    <definedName name="FYFPPA543DP">'Projections &amp; Assumptions'!$IL$137</definedName>
    <definedName name="FYFPPA544">'Projections &amp; Assumptions'!$D$138</definedName>
    <definedName name="FYFPPA545">'Projections &amp; Assumptions'!$D$140</definedName>
    <definedName name="FYFPPA546">'Projections &amp; Assumptions'!$D$143</definedName>
    <definedName name="FYFPPA546DP">'Projections &amp; Assumptions'!$IL$143</definedName>
    <definedName name="FYFPPA547">'Projections &amp; Assumptions'!$D$144</definedName>
    <definedName name="FYFPPA547DP">'Projections &amp; Assumptions'!$IL$144</definedName>
    <definedName name="FYFPPA548">'Projections &amp; Assumptions'!$D$145</definedName>
    <definedName name="FYFPPA548DP">'Projections &amp; Assumptions'!$IL$145</definedName>
    <definedName name="FYFPPA549">'Projections &amp; Assumptions'!$D$146</definedName>
    <definedName name="FYFPPA549DP">'Projections &amp; Assumptions'!$IL$146</definedName>
    <definedName name="FYFPPA550">'Projections &amp; Assumptions'!$D$147</definedName>
    <definedName name="FYFPPA551">'Projections &amp; Assumptions'!$D$149</definedName>
    <definedName name="FYFPPA552">'Projections &amp; Assumptions'!$D$152</definedName>
    <definedName name="FYFPPA552DP">'Projections &amp; Assumptions'!$IL$152</definedName>
    <definedName name="FYFPPA553">'Projections &amp; Assumptions'!$D$153</definedName>
    <definedName name="FYFPPA554">'Projections &amp; Assumptions'!$D$154</definedName>
    <definedName name="FYFPPA555">'Projections &amp; Assumptions'!$E$112</definedName>
    <definedName name="FYFPPA556">'Projections &amp; Assumptions'!$E$113</definedName>
    <definedName name="FYFPPA556DP">'Projections &amp; Assumptions'!$IM$113</definedName>
    <definedName name="FYFPPA557">'Projections &amp; Assumptions'!$E$114</definedName>
    <definedName name="FYFPPA557DP">'Projections &amp; Assumptions'!$IM$114</definedName>
    <definedName name="FYFPPA558">'Projections &amp; Assumptions'!$E$115</definedName>
    <definedName name="FYFPPA558DP">'Projections &amp; Assumptions'!$IM$115</definedName>
    <definedName name="FYFPPA559">'Projections &amp; Assumptions'!$E$116</definedName>
    <definedName name="FYFPPA559DP">'Projections &amp; Assumptions'!$IM$116</definedName>
    <definedName name="FYFPPA560">'Projections &amp; Assumptions'!$E$117</definedName>
    <definedName name="FYFPPA560DP">'Projections &amp; Assumptions'!$IM$117</definedName>
    <definedName name="FYFPPA561">'Projections &amp; Assumptions'!$E$118</definedName>
    <definedName name="FYFPPA561DP">'Projections &amp; Assumptions'!$IM$118</definedName>
    <definedName name="FYFPPA562">'Projections &amp; Assumptions'!$E$119</definedName>
    <definedName name="FYFPPA562DP">'Projections &amp; Assumptions'!$IM$119</definedName>
    <definedName name="FYFPPA563">'Projections &amp; Assumptions'!$E$120</definedName>
    <definedName name="FYFPPA564">'Projections &amp; Assumptions'!$E$122</definedName>
    <definedName name="FYFPPA564DP">'Projections &amp; Assumptions'!$IM$122</definedName>
    <definedName name="FYFPPA565">'Projections &amp; Assumptions'!$E$125</definedName>
    <definedName name="FYFPPA565DP">'Projections &amp; Assumptions'!$IM$125</definedName>
    <definedName name="FYFPPA566">'Projections &amp; Assumptions'!$E$126</definedName>
    <definedName name="FYFPPA566DP">'Projections &amp; Assumptions'!$IM$126</definedName>
    <definedName name="FYFPPA567">'Projections &amp; Assumptions'!$E$127</definedName>
    <definedName name="FYFPPA568">'Projections &amp; Assumptions'!$E$130</definedName>
    <definedName name="FYFPPA568DP">'Projections &amp; Assumptions'!$IM$130</definedName>
    <definedName name="FYFPPA569">'Projections &amp; Assumptions'!$E$131</definedName>
    <definedName name="FYFPPA569DP">'Projections &amp; Assumptions'!$IM$131</definedName>
    <definedName name="FYFPPA570">'Projections &amp; Assumptions'!$E$132</definedName>
    <definedName name="FYFPPA570DP">'Projections &amp; Assumptions'!$IM$132</definedName>
    <definedName name="FYFPPA571">'Projections &amp; Assumptions'!$E$133</definedName>
    <definedName name="FYFPPA571DP">'Projections &amp; Assumptions'!$IM$133</definedName>
    <definedName name="FYFPPA572">'Projections &amp; Assumptions'!$E$134</definedName>
    <definedName name="FYFPPA572DP">'Projections &amp; Assumptions'!$IM$134</definedName>
    <definedName name="FYFPPA573">'Projections &amp; Assumptions'!$E$135</definedName>
    <definedName name="FYFPPA573DP">'Projections &amp; Assumptions'!$IM$135</definedName>
    <definedName name="FYFPPA574">'Projections &amp; Assumptions'!$E$136</definedName>
    <definedName name="FYFPPA574DP">'Projections &amp; Assumptions'!$IM$136</definedName>
    <definedName name="FYFPPA575">'Projections &amp; Assumptions'!$E$137</definedName>
    <definedName name="FYFPPA575DP">'Projections &amp; Assumptions'!$IM$137</definedName>
    <definedName name="FYFPPA576">'Projections &amp; Assumptions'!$E$138</definedName>
    <definedName name="FYFPPA577">'Projections &amp; Assumptions'!$E$140</definedName>
    <definedName name="FYFPPA578">'Projections &amp; Assumptions'!$E$143</definedName>
    <definedName name="FYFPPA578DP">'Projections &amp; Assumptions'!$IM$143</definedName>
    <definedName name="FYFPPA579">'Projections &amp; Assumptions'!$E$144</definedName>
    <definedName name="FYFPPA579DP">'Projections &amp; Assumptions'!$IM$144</definedName>
    <definedName name="FYFPPA580">'Projections &amp; Assumptions'!$E$145</definedName>
    <definedName name="FYFPPA580DP">'Projections &amp; Assumptions'!$IM$145</definedName>
    <definedName name="FYFPPA581">'Projections &amp; Assumptions'!$E$146</definedName>
    <definedName name="FYFPPA581DP">'Projections &amp; Assumptions'!$IM$146</definedName>
    <definedName name="FYFPPA582">'Projections &amp; Assumptions'!$E$147</definedName>
    <definedName name="FYFPPA583">'Projections &amp; Assumptions'!$E$149</definedName>
    <definedName name="FYFPPA584">'Projections &amp; Assumptions'!$E$152</definedName>
    <definedName name="FYFPPA584DP">'Projections &amp; Assumptions'!$IM$152</definedName>
    <definedName name="FYFPPA585">'Projections &amp; Assumptions'!$E$153</definedName>
    <definedName name="FYFPPA586">'Projections &amp; Assumptions'!$E$154</definedName>
    <definedName name="FYFPPA587">'Projections &amp; Assumptions'!$F$112</definedName>
    <definedName name="FYFPPA588">'Projections &amp; Assumptions'!$F$113</definedName>
    <definedName name="FYFPPA588DP">'Projections &amp; Assumptions'!$IN$113</definedName>
    <definedName name="FYFPPA589">'Projections &amp; Assumptions'!$F$114</definedName>
    <definedName name="FYFPPA589DP">'Projections &amp; Assumptions'!$IN$114</definedName>
    <definedName name="FYFPPA590">'Projections &amp; Assumptions'!$F$115</definedName>
    <definedName name="FYFPPA590DP">'Projections &amp; Assumptions'!$IN$115</definedName>
    <definedName name="FYFPPA591">'Projections &amp; Assumptions'!$F$116</definedName>
    <definedName name="FYFPPA591DP">'Projections &amp; Assumptions'!$IN$116</definedName>
    <definedName name="FYFPPA592">'Projections &amp; Assumptions'!$F$117</definedName>
    <definedName name="FYFPPA592DP">'Projections &amp; Assumptions'!$IN$117</definedName>
    <definedName name="FYFPPA593">'Projections &amp; Assumptions'!$F$118</definedName>
    <definedName name="FYFPPA593DP">'Projections &amp; Assumptions'!$IN$118</definedName>
    <definedName name="FYFPPA594">'Projections &amp; Assumptions'!$F$119</definedName>
    <definedName name="FYFPPA594DP">'Projections &amp; Assumptions'!$IN$119</definedName>
    <definedName name="FYFPPA595">'Projections &amp; Assumptions'!$F$120</definedName>
    <definedName name="FYFPPA596">'Projections &amp; Assumptions'!$F$122</definedName>
    <definedName name="FYFPPA596DP">'Projections &amp; Assumptions'!$IN$122</definedName>
    <definedName name="FYFPPA597">'Projections &amp; Assumptions'!$F$125</definedName>
    <definedName name="FYFPPA597DP">'Projections &amp; Assumptions'!$IN$125</definedName>
    <definedName name="FYFPPA598">'Projections &amp; Assumptions'!$F$126</definedName>
    <definedName name="FYFPPA598DP">'Projections &amp; Assumptions'!$IN$126</definedName>
    <definedName name="FYFPPA599">'Projections &amp; Assumptions'!$F$127</definedName>
    <definedName name="FYFPPA600">'Projections &amp; Assumptions'!$F$130</definedName>
    <definedName name="FYFPPA600DP">'Projections &amp; Assumptions'!$IN$130</definedName>
    <definedName name="FYFPPA601">'Projections &amp; Assumptions'!$F$131</definedName>
    <definedName name="FYFPPA601DP">'Projections &amp; Assumptions'!$IN$131</definedName>
    <definedName name="FYFPPA602">'Projections &amp; Assumptions'!$F$132</definedName>
    <definedName name="FYFPPA602DP">'Projections &amp; Assumptions'!$IN$132</definedName>
    <definedName name="FYFPPA603">'Projections &amp; Assumptions'!$F$133</definedName>
    <definedName name="FYFPPA603DP">'Projections &amp; Assumptions'!$IN$133</definedName>
    <definedName name="FYFPPA604">'Projections &amp; Assumptions'!$F$134</definedName>
    <definedName name="FYFPPA604DP">'Projections &amp; Assumptions'!$IN$134</definedName>
    <definedName name="FYFPPA605">'Projections &amp; Assumptions'!$F$135</definedName>
    <definedName name="FYFPPA605DP">'Projections &amp; Assumptions'!$IN$135</definedName>
    <definedName name="FYFPPA606">'Projections &amp; Assumptions'!$F$136</definedName>
    <definedName name="FYFPPA606DP">'Projections &amp; Assumptions'!$IN$136</definedName>
    <definedName name="FYFPPA607">'Projections &amp; Assumptions'!$F$137</definedName>
    <definedName name="FYFPPA607DP">'Projections &amp; Assumptions'!$IN$137</definedName>
    <definedName name="FYFPPA608">'Projections &amp; Assumptions'!$F$138</definedName>
    <definedName name="FYFPPA609">'Projections &amp; Assumptions'!$F$140</definedName>
    <definedName name="FYFPPA610">'Projections &amp; Assumptions'!$F$143</definedName>
    <definedName name="FYFPPA610DP">'Projections &amp; Assumptions'!$IN$143</definedName>
    <definedName name="FYFPPA611">'Projections &amp; Assumptions'!$F$144</definedName>
    <definedName name="FYFPPA611DP">'Projections &amp; Assumptions'!$IN$144</definedName>
    <definedName name="FYFPPA612">'Projections &amp; Assumptions'!$F$145</definedName>
    <definedName name="FYFPPA612DP">'Projections &amp; Assumptions'!$IN$145</definedName>
    <definedName name="FYFPPA613">'Projections &amp; Assumptions'!$F$146</definedName>
    <definedName name="FYFPPA613DP">'Projections &amp; Assumptions'!$IN$146</definedName>
    <definedName name="FYFPPA614">'Projections &amp; Assumptions'!$F$147</definedName>
    <definedName name="FYFPPA615">'Projections &amp; Assumptions'!$F$149</definedName>
    <definedName name="FYFPPA616">'Projections &amp; Assumptions'!$F$152</definedName>
    <definedName name="FYFPPA617">'Projections &amp; Assumptions'!$F$153</definedName>
    <definedName name="FYFPPA618">'Projections &amp; Assumptions'!$F$154</definedName>
    <definedName name="FYFPPA619">'Projections &amp; Assumptions'!$G$112</definedName>
    <definedName name="FYFPPA620">'Projections &amp; Assumptions'!$G$113</definedName>
    <definedName name="FYFPPA620DP">'Projections &amp; Assumptions'!$IO$113</definedName>
    <definedName name="FYFPPA621">'Projections &amp; Assumptions'!$G$114</definedName>
    <definedName name="FYFPPA621DP">'Projections &amp; Assumptions'!$IO$114</definedName>
    <definedName name="FYFPPA622">'Projections &amp; Assumptions'!$G$115</definedName>
    <definedName name="FYFPPA622DP">'Projections &amp; Assumptions'!$IO$115</definedName>
    <definedName name="FYFPPA623">'Projections &amp; Assumptions'!$G$116</definedName>
    <definedName name="FYFPPA623DP">'Projections &amp; Assumptions'!$IO$116</definedName>
    <definedName name="FYFPPA624">'Projections &amp; Assumptions'!$G$117</definedName>
    <definedName name="FYFPPA624DP">'Projections &amp; Assumptions'!$IO$117</definedName>
    <definedName name="FYFPPA625">'Projections &amp; Assumptions'!$G$118</definedName>
    <definedName name="FYFPPA625DP">'Projections &amp; Assumptions'!$IO$118</definedName>
    <definedName name="FYFPPA626">'Projections &amp; Assumptions'!$G$119</definedName>
    <definedName name="FYFPPA626DP">'Projections &amp; Assumptions'!$IO$119</definedName>
    <definedName name="FYFPPA627">'Projections &amp; Assumptions'!$G$120</definedName>
    <definedName name="FYFPPA628">'Projections &amp; Assumptions'!$G$122</definedName>
    <definedName name="FYFPPA628DP">'Projections &amp; Assumptions'!$IO$122</definedName>
    <definedName name="FYFPPA629">'Projections &amp; Assumptions'!$G$125</definedName>
    <definedName name="FYFPPA629DP">'Projections &amp; Assumptions'!$IO$125</definedName>
    <definedName name="FYFPPA630">'Projections &amp; Assumptions'!$G$126</definedName>
    <definedName name="FYFPPA630DP">'Projections &amp; Assumptions'!$IO$126</definedName>
    <definedName name="FYFPPA631">'Projections &amp; Assumptions'!$G$127</definedName>
    <definedName name="FYFPPA632">'Projections &amp; Assumptions'!$G$130</definedName>
    <definedName name="FYFPPA632DP">'Projections &amp; Assumptions'!$IO$130</definedName>
    <definedName name="FYFPPA633">'Projections &amp; Assumptions'!$G$131</definedName>
    <definedName name="FYFPPA633DP">'Projections &amp; Assumptions'!$IO$131</definedName>
    <definedName name="FYFPPA634">'Projections &amp; Assumptions'!$G$132</definedName>
    <definedName name="FYFPPA634DP">'Projections &amp; Assumptions'!$IO$132</definedName>
    <definedName name="FYFPPA635">'Projections &amp; Assumptions'!$G$133</definedName>
    <definedName name="FYFPPA635DP">'Projections &amp; Assumptions'!$IO$133</definedName>
    <definedName name="FYFPPA636">'Projections &amp; Assumptions'!$G$134</definedName>
    <definedName name="FYFPPA636DP">'Projections &amp; Assumptions'!$IO$134</definedName>
    <definedName name="FYFPPA637">'Projections &amp; Assumptions'!$G$135</definedName>
    <definedName name="FYFPPA637DP">'Projections &amp; Assumptions'!$IO$135</definedName>
    <definedName name="FYFPPA638">'Projections &amp; Assumptions'!$G$136</definedName>
    <definedName name="FYFPPA638DP">'Projections &amp; Assumptions'!$IO$136</definedName>
    <definedName name="FYFPPA639">'Projections &amp; Assumptions'!$G$137</definedName>
    <definedName name="FYFPPA639DP">'Projections &amp; Assumptions'!$IO$137</definedName>
    <definedName name="FYFPPA640">'Projections &amp; Assumptions'!$G$138</definedName>
    <definedName name="FYFPPA641">'Projections &amp; Assumptions'!$G$140</definedName>
    <definedName name="FYFPPA642">'Projections &amp; Assumptions'!$G$143</definedName>
    <definedName name="FYFPPA642DP">'Projections &amp; Assumptions'!$IO$143</definedName>
    <definedName name="FYFPPA643">'Projections &amp; Assumptions'!$G$144</definedName>
    <definedName name="FYFPPA643DP">'Projections &amp; Assumptions'!$IO$144</definedName>
    <definedName name="FYFPPA644">'Projections &amp; Assumptions'!$G$145</definedName>
    <definedName name="FYFPPA644DP">'Projections &amp; Assumptions'!$IO$145</definedName>
    <definedName name="FYFPPA645">'Projections &amp; Assumptions'!$G$146</definedName>
    <definedName name="FYFPPA645DP">'Projections &amp; Assumptions'!$IO$146</definedName>
    <definedName name="FYFPPA646">'Projections &amp; Assumptions'!$G$147</definedName>
    <definedName name="FYFPPA647">'Projections &amp; Assumptions'!$G$149</definedName>
    <definedName name="FYFPPA648">'Projections &amp; Assumptions'!$G$152</definedName>
    <definedName name="FYFPPA649">'Projections &amp; Assumptions'!$G$153</definedName>
    <definedName name="FYFPPA650">'Projections &amp; Assumptions'!$G$154</definedName>
    <definedName name="FYFPPA651">'Projections &amp; Assumptions'!$H$112</definedName>
    <definedName name="FYFPPA652">'Projections &amp; Assumptions'!$H$113</definedName>
    <definedName name="FYFPPA652DP">'Projections &amp; Assumptions'!$IP$113</definedName>
    <definedName name="FYFPPA653">'Projections &amp; Assumptions'!$H$114</definedName>
    <definedName name="FYFPPA653DP">'Projections &amp; Assumptions'!$IP$114</definedName>
    <definedName name="FYFPPA654">'Projections &amp; Assumptions'!$H$115</definedName>
    <definedName name="FYFPPA654DP">'Projections &amp; Assumptions'!$IP$115</definedName>
    <definedName name="FYFPPA655">'Projections &amp; Assumptions'!$H$116</definedName>
    <definedName name="FYFPPA655DP">'Projections &amp; Assumptions'!$IP$116</definedName>
    <definedName name="FYFPPA656">'Projections &amp; Assumptions'!$H$117</definedName>
    <definedName name="FYFPPA656DP">'Projections &amp; Assumptions'!$IP$117</definedName>
    <definedName name="FYFPPA657">'Projections &amp; Assumptions'!$H$118</definedName>
    <definedName name="FYFPPA657DP">'Projections &amp; Assumptions'!$IP$118</definedName>
    <definedName name="FYFPPA658">'Projections &amp; Assumptions'!$H$119</definedName>
    <definedName name="FYFPPA658DP">'Projections &amp; Assumptions'!$IP$119</definedName>
    <definedName name="FYFPPA659">'Projections &amp; Assumptions'!$H$120</definedName>
    <definedName name="FYFPPA660">'Projections &amp; Assumptions'!$H$122</definedName>
    <definedName name="FYFPPA660DP">'Projections &amp; Assumptions'!$IP$122</definedName>
    <definedName name="FYFPPA661">'Projections &amp; Assumptions'!$H$125</definedName>
    <definedName name="FYFPPA661DP">'Projections &amp; Assumptions'!$IP$125</definedName>
    <definedName name="FYFPPA662">'Projections &amp; Assumptions'!$H$126</definedName>
    <definedName name="FYFPPA662DP">'Projections &amp; Assumptions'!$IP$126</definedName>
    <definedName name="FYFPPA663">'Projections &amp; Assumptions'!$H$127</definedName>
    <definedName name="FYFPPA664">'Projections &amp; Assumptions'!$H$130</definedName>
    <definedName name="FYFPPA664DP">'Projections &amp; Assumptions'!$IP$130</definedName>
    <definedName name="FYFPPA665">'Projections &amp; Assumptions'!$H$131</definedName>
    <definedName name="FYFPPA665DP">'Projections &amp; Assumptions'!$IP$131</definedName>
    <definedName name="FYFPPA666">'Projections &amp; Assumptions'!$H$132</definedName>
    <definedName name="FYFPPA666DP">'Projections &amp; Assumptions'!$IP$132</definedName>
    <definedName name="FYFPPA667">'Projections &amp; Assumptions'!$H$133</definedName>
    <definedName name="FYFPPA667DP">'Projections &amp; Assumptions'!$IP$133</definedName>
    <definedName name="FYFPPA668">'Projections &amp; Assumptions'!$H$134</definedName>
    <definedName name="FYFPPA668DP">'Projections &amp; Assumptions'!$IP$134</definedName>
    <definedName name="FYFPPA669">'Projections &amp; Assumptions'!$H$135</definedName>
    <definedName name="FYFPPA669DP">'Projections &amp; Assumptions'!$IP$135</definedName>
    <definedName name="FYFPPA670">'Projections &amp; Assumptions'!$H$136</definedName>
    <definedName name="FYFPPA670DP">'Projections &amp; Assumptions'!$IP$136</definedName>
    <definedName name="FYFPPA671">'Projections &amp; Assumptions'!$H$137</definedName>
    <definedName name="FYFPPA671DP">'Projections &amp; Assumptions'!$IP$137</definedName>
    <definedName name="FYFPPA672">'Projections &amp; Assumptions'!$H$138</definedName>
    <definedName name="FYFPPA673">'Projections &amp; Assumptions'!$H$140</definedName>
    <definedName name="FYFPPA674">'Projections &amp; Assumptions'!$H$143</definedName>
    <definedName name="FYFPPA674DP">'Projections &amp; Assumptions'!$IP$143</definedName>
    <definedName name="FYFPPA675">'Projections &amp; Assumptions'!$H$144</definedName>
    <definedName name="FYFPPA675DP">'Projections &amp; Assumptions'!$IP$144</definedName>
    <definedName name="FYFPPA676">'Projections &amp; Assumptions'!$H$145</definedName>
    <definedName name="FYFPPA676DP">'Projections &amp; Assumptions'!$IP$145</definedName>
    <definedName name="FYFPPA677">'Projections &amp; Assumptions'!$H$146</definedName>
    <definedName name="FYFPPA677DP">'Projections &amp; Assumptions'!$IP$146</definedName>
    <definedName name="FYFPPA678">'Projections &amp; Assumptions'!$H$147</definedName>
    <definedName name="FYFPPA679">'Projections &amp; Assumptions'!$H$149</definedName>
    <definedName name="FYFPPA680">'Projections &amp; Assumptions'!$H$152</definedName>
    <definedName name="FYFPPA681">'Projections &amp; Assumptions'!$H$153</definedName>
    <definedName name="FYFPPA682">'Projections &amp; Assumptions'!$H$154</definedName>
    <definedName name="FYFPPA683">'Projections &amp; Assumptions'!$I$112</definedName>
    <definedName name="FYFPPA684">'Projections &amp; Assumptions'!$I$113</definedName>
    <definedName name="FYFPPA684DP">'Projections &amp; Assumptions'!$IQ$113</definedName>
    <definedName name="FYFPPA685">'Projections &amp; Assumptions'!$I$114</definedName>
    <definedName name="FYFPPA685DP">'Projections &amp; Assumptions'!$IQ$114</definedName>
    <definedName name="FYFPPA686">'Projections &amp; Assumptions'!$I$115</definedName>
    <definedName name="FYFPPA686DP">'Projections &amp; Assumptions'!$IQ$115</definedName>
    <definedName name="FYFPPA687">'Projections &amp; Assumptions'!$I$116</definedName>
    <definedName name="FYFPPA687DP">'Projections &amp; Assumptions'!$IQ$116</definedName>
    <definedName name="FYFPPA688">'Projections &amp; Assumptions'!$I$117</definedName>
    <definedName name="FYFPPA688DP">'Projections &amp; Assumptions'!$IQ$117</definedName>
    <definedName name="FYFPPA689">'Projections &amp; Assumptions'!$I$118</definedName>
    <definedName name="FYFPPA689DP">'Projections &amp; Assumptions'!$IQ$118</definedName>
    <definedName name="FYFPPA690">'Projections &amp; Assumptions'!$I$119</definedName>
    <definedName name="FYFPPA690DP">'Projections &amp; Assumptions'!$IQ$119</definedName>
    <definedName name="FYFPPA691">'Projections &amp; Assumptions'!$I$120</definedName>
    <definedName name="FYFPPA692">'Projections &amp; Assumptions'!$I$122</definedName>
    <definedName name="FYFPPA692DP">'Projections &amp; Assumptions'!$IQ$122</definedName>
    <definedName name="FYFPPA693">'Projections &amp; Assumptions'!$I$125</definedName>
    <definedName name="FYFPPA693DP">'Projections &amp; Assumptions'!$IQ$125</definedName>
    <definedName name="FYFPPA694">'Projections &amp; Assumptions'!$I$126</definedName>
    <definedName name="FYFPPA694DP">'Projections &amp; Assumptions'!$IQ$126</definedName>
    <definedName name="FYFPPA695">'Projections &amp; Assumptions'!$I$127</definedName>
    <definedName name="FYFPPA696">'Projections &amp; Assumptions'!$I$130</definedName>
    <definedName name="FYFPPA696DP">'Projections &amp; Assumptions'!$IQ$130</definedName>
    <definedName name="FYFPPA697">'Projections &amp; Assumptions'!$I$131</definedName>
    <definedName name="FYFPPA697DP">'Projections &amp; Assumptions'!$IQ$131</definedName>
    <definedName name="FYFPPA698">'Projections &amp; Assumptions'!$I$132</definedName>
    <definedName name="FYFPPA698DP">'Projections &amp; Assumptions'!$IQ$132</definedName>
    <definedName name="FYFPPA699">'Projections &amp; Assumptions'!$I$133</definedName>
    <definedName name="FYFPPA699DP">'Projections &amp; Assumptions'!$IQ$133</definedName>
    <definedName name="FYFPPA700">'Projections &amp; Assumptions'!$I$134</definedName>
    <definedName name="FYFPPA700DP">'Projections &amp; Assumptions'!$IQ$134</definedName>
    <definedName name="FYFPPA701">'Projections &amp; Assumptions'!$I$135</definedName>
    <definedName name="FYFPPA701DP">'Projections &amp; Assumptions'!$IQ$135</definedName>
    <definedName name="FYFPPA702">'Projections &amp; Assumptions'!$I$136</definedName>
    <definedName name="FYFPPA702DP">'Projections &amp; Assumptions'!$IQ$136</definedName>
    <definedName name="FYFPPA703">'Projections &amp; Assumptions'!$I$137</definedName>
    <definedName name="FYFPPA703DP">'Projections &amp; Assumptions'!$IQ$137</definedName>
    <definedName name="FYFPPA704">'Projections &amp; Assumptions'!$I$138</definedName>
    <definedName name="FYFPPA705">'Projections &amp; Assumptions'!$I$140</definedName>
    <definedName name="FYFPPA706">'Projections &amp; Assumptions'!$I$143</definedName>
    <definedName name="FYFPPA706DP">'Projections &amp; Assumptions'!$IQ$143</definedName>
    <definedName name="FYFPPA707">'Projections &amp; Assumptions'!$I$144</definedName>
    <definedName name="FYFPPA707DP">'Projections &amp; Assumptions'!$IQ$144</definedName>
    <definedName name="FYFPPA708">'Projections &amp; Assumptions'!$I$145</definedName>
    <definedName name="FYFPPA708DP">'Projections &amp; Assumptions'!$IQ$145</definedName>
    <definedName name="FYFPPA709">'Projections &amp; Assumptions'!$I$146</definedName>
    <definedName name="FYFPPA709DP">'Projections &amp; Assumptions'!$IQ$146</definedName>
    <definedName name="FYFPPA710">'Projections &amp; Assumptions'!$I$147</definedName>
    <definedName name="FYFPPA711">'Projections &amp; Assumptions'!$I$149</definedName>
    <definedName name="FYFPPA712">'Projections &amp; Assumptions'!$I$152</definedName>
    <definedName name="FYFPPA713">'Projections &amp; Assumptions'!$I$153</definedName>
    <definedName name="FYFPPA714">'Projections &amp; Assumptions'!$I$154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Assumptions'!$D$159</definedName>
    <definedName name="FYFPPA730DP">'Projections &amp; Assumptions'!$IL$159</definedName>
    <definedName name="FYFPPA731">'Projections &amp; Assumptions'!$E$159</definedName>
    <definedName name="FYFPPA731DP">'Projections &amp; Assumptions'!$IM$159</definedName>
    <definedName name="FYFPPA732">'Projections &amp; Assumptions'!$F$159</definedName>
    <definedName name="FYFPPA732DP">'Projections &amp; Assumptions'!$IN$159</definedName>
    <definedName name="FYFPPA733">'Projections &amp; Assumptions'!$G$159</definedName>
    <definedName name="FYFPPA733DP">'Projections &amp; Assumptions'!$IO$159</definedName>
    <definedName name="FYFPPA734">'Projections &amp; Assumptions'!$H$159</definedName>
    <definedName name="FYFPPA734DP">'Projections &amp; Assumptions'!$IP$159</definedName>
    <definedName name="FYFPPA735">'Projections &amp; Assumptions'!$I$159</definedName>
    <definedName name="FYFPPA735DP">'Projections &amp; Assumptions'!$IQ$159</definedName>
    <definedName name="FYFPPA740">'Projections &amp; Assumptions'!$D$160</definedName>
    <definedName name="FYFPPA740DP">'Projections &amp; Assumptions'!$IL$160</definedName>
    <definedName name="FYFPPA741">'Projections &amp; Assumptions'!$E$160</definedName>
    <definedName name="FYFPPA741DP">'Projections &amp; Assumptions'!$IM$160</definedName>
    <definedName name="FYFPPA742">'Projections &amp; Assumptions'!$F$160</definedName>
    <definedName name="FYFPPA742DP">'Projections &amp; Assumptions'!$IN$160</definedName>
    <definedName name="FYFPPA743">'Projections &amp; Assumptions'!$G$160</definedName>
    <definedName name="FYFPPA743DP">'Projections &amp; Assumptions'!$IO$160</definedName>
    <definedName name="FYFPPA744">'Projections &amp; Assumptions'!$H$160</definedName>
    <definedName name="FYFPPA744DP">'Projections &amp; Assumptions'!$IP$160</definedName>
    <definedName name="FYFPPA745">'Projections &amp; Assumptions'!$I$160</definedName>
    <definedName name="FYFPPA745DP">'Projections &amp; Assumptions'!$IQ$160</definedName>
    <definedName name="FYFPPA750">'Projections &amp; Assumptions'!$D$161</definedName>
    <definedName name="FYFPPA750DP">'Projections &amp; Assumptions'!$IL$161</definedName>
    <definedName name="FYFPPA751">'Projections &amp; Assumptions'!$E$161</definedName>
    <definedName name="FYFPPA751DP">'Projections &amp; Assumptions'!$IM$161</definedName>
    <definedName name="FYFPPA752">'Projections &amp; Assumptions'!$F$161</definedName>
    <definedName name="FYFPPA752DP">'Projections &amp; Assumptions'!$IN$161</definedName>
    <definedName name="FYFPPA753">'Projections &amp; Assumptions'!$G$161</definedName>
    <definedName name="FYFPPA753DP">'Projections &amp; Assumptions'!$IO$161</definedName>
    <definedName name="FYFPPA754">'Projections &amp; Assumptions'!$H$161</definedName>
    <definedName name="FYFPPA754DP">'Projections &amp; Assumptions'!$IP$161</definedName>
    <definedName name="FYFPPA755">'Projections &amp; Assumptions'!$I$161</definedName>
    <definedName name="FYFPPA755DP">'Projections &amp; Assumptions'!$IQ$161</definedName>
    <definedName name="FYFPPA760">'Projections &amp; Assumptions'!$D$162</definedName>
    <definedName name="FYFPPA760DP">'Projections &amp; Assumptions'!$IL$162</definedName>
    <definedName name="FYFPPA761">'Projections &amp; Assumptions'!$E$162</definedName>
    <definedName name="FYFPPA761DP">'Projections &amp; Assumptions'!$IM$162</definedName>
    <definedName name="FYFPPA762">'Projections &amp; Assumptions'!$F$162</definedName>
    <definedName name="FYFPPA762DP">'Projections &amp; Assumptions'!$IN$162</definedName>
    <definedName name="FYFPPA763">'Projections &amp; Assumptions'!$G$162</definedName>
    <definedName name="FYFPPA763DP">'Projections &amp; Assumptions'!$IO$162</definedName>
    <definedName name="FYFPPA764">'Projections &amp; Assumptions'!$H$162</definedName>
    <definedName name="FYFPPA764DP">'Projections &amp; Assumptions'!$IP$162</definedName>
    <definedName name="FYFPPA765">'Projections &amp; Assumptions'!$I$162</definedName>
    <definedName name="FYFPPA765DP">'Projections &amp; Assumptions'!$IQ$162</definedName>
    <definedName name="FYFPPA770">'Projections &amp; Assumptions'!$D$163</definedName>
    <definedName name="FYFPPA771">'Projections &amp; Assumptions'!$E$163</definedName>
    <definedName name="FYFPPA772">'Projections &amp; Assumptions'!$F$163</definedName>
    <definedName name="FYFPPA773">'Projections &amp; Assumptions'!$G$163</definedName>
    <definedName name="FYFPPA774">'Projections &amp; Assumptions'!$H$163</definedName>
    <definedName name="FYFPPA775">'Projections &amp; Assumptions'!$I$163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Assumptions'!$D$103</definedName>
    <definedName name="FYFPPA840DP">'Projections &amp; Assumptions'!$IL$103</definedName>
    <definedName name="FYFPPA843">'Projections &amp; Assumptions'!$E$103</definedName>
    <definedName name="FYFPPA843DP">'Projections &amp; Assumptions'!$IM$103</definedName>
    <definedName name="FYFPPA846">'Projections &amp; Assumptions'!$F$103</definedName>
    <definedName name="FYFPPA846DP">'Projections &amp; Assumptions'!$IN$103</definedName>
    <definedName name="FYFPPA849">'Projections &amp; Assumptions'!$G$103</definedName>
    <definedName name="FYFPPA849DP">'Projections &amp; Assumptions'!$IO$103</definedName>
    <definedName name="FYFPPA852">'Projections &amp; Assumptions'!$H$103</definedName>
    <definedName name="FYFPPA852DP">'Projections &amp; Assumptions'!$IP$103</definedName>
    <definedName name="FYFPPA855">'Projections &amp; Assumptions'!$I$103</definedName>
    <definedName name="FYFPPA855DP">'Projections &amp; Assumptions'!$IQ$103</definedName>
    <definedName name="FYFPPA856">'Projections &amp; Assumptions'!$D$197</definedName>
    <definedName name="FYFPPA856DP">'Projections &amp; Assumptions'!$IL$197</definedName>
    <definedName name="FYFPPA857">'Projections &amp; Assumptions'!$E$197</definedName>
    <definedName name="FYFPPA857DP">'Projections &amp; Assumptions'!$IM$197</definedName>
    <definedName name="FYFPPA858">'Projections &amp; Assumptions'!$F$197</definedName>
    <definedName name="FYFPPA858DP">'Projections &amp; Assumptions'!$IN$197</definedName>
    <definedName name="FYFPPA859">'Projections &amp; Assumptions'!$G$197</definedName>
    <definedName name="FYFPPA859DP">'Projections &amp; Assumptions'!$IO$197</definedName>
    <definedName name="FYFPPA860">'Projections &amp; Assumptions'!$H$197</definedName>
    <definedName name="FYFPPA860DP">'Projections &amp; Assumptions'!$IP$197</definedName>
    <definedName name="FYFPPA861">'Projections &amp; Assumptions'!$I$197</definedName>
    <definedName name="FYFPPA861DP">'Projections &amp; Assumptions'!$IQ$197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Assumptions'!$D$108</definedName>
    <definedName name="FYFPPA869">'Projections &amp; Assumptions'!$E$108</definedName>
    <definedName name="FYFPPA870">'Projections &amp; Assumptions'!$F$108</definedName>
    <definedName name="FYFPPA871">'Projections &amp; Assumptions'!$G$108</definedName>
    <definedName name="FYFPPA872">'Projections &amp; Assumptions'!$H$108</definedName>
    <definedName name="FYFPPA873">'Projections &amp; Assumptions'!$I$108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Assumptions'!$D$203</definedName>
    <definedName name="FYFPPA981DP">'Projections &amp; Assumptions'!$IL$203</definedName>
    <definedName name="FYFPPA982">'Projections &amp; Assumptions'!$E$203</definedName>
    <definedName name="FYFPPA982DP">'Projections &amp; Assumptions'!$IM$203</definedName>
    <definedName name="FYFPPA983">'Projections &amp; Assumptions'!$F$203</definedName>
    <definedName name="FYFPPA983DP">'Projections &amp; Assumptions'!$IN$203</definedName>
    <definedName name="FYFPPA984">'Projections &amp; Assumptions'!$G$203</definedName>
    <definedName name="FYFPPA984DP">'Projections &amp; Assumptions'!$IO$203</definedName>
    <definedName name="FYFPPA985">'Projections &amp; Assumptions'!$H$203</definedName>
    <definedName name="FYFPPA985DP">'Projections &amp; Assumptions'!$IP$203</definedName>
    <definedName name="FYFPPA986">'Projections &amp; Assumptions'!$I$203</definedName>
    <definedName name="FYFPPA986DP">'Projections &amp; Assumptions'!$IQ$203</definedName>
    <definedName name="FYFPPA987">'Projections &amp; Assumptions'!$D$206</definedName>
    <definedName name="FYFPPA987DP">'Projections &amp; Assumptions'!$IL$206</definedName>
    <definedName name="FYFPPA988">'Projections &amp; Assumptions'!$E$206</definedName>
    <definedName name="FYFPPA988DP">'Projections &amp; Assumptions'!$IM$206</definedName>
    <definedName name="FYFPPA989">'Projections &amp; Assumptions'!$F$206</definedName>
    <definedName name="FYFPPA989DP">'Projections &amp; Assumptions'!$IN$206</definedName>
    <definedName name="FYFPPA990">'Projections &amp; Assumptions'!$G$206</definedName>
    <definedName name="FYFPPA990DP">'Projections &amp; Assumptions'!$IO$206</definedName>
    <definedName name="FYFPPA991">'Projections &amp; Assumptions'!$H$206</definedName>
    <definedName name="FYFPPA991DP">'Projections &amp; Assumptions'!$IP$206</definedName>
    <definedName name="FYFPPA992">'Projections &amp; Assumptions'!$I$206</definedName>
    <definedName name="FYFPPA992DP">'Projections &amp; Assumptions'!$IQ$206</definedName>
    <definedName name="FYFPPA993">'Projections &amp; Assumptions'!$D$205</definedName>
    <definedName name="FYFPPA993DP">'Projections &amp; Assumptions'!$IL$205</definedName>
    <definedName name="FYFPPA994">'Projections &amp; Assumptions'!$E$205</definedName>
    <definedName name="FYFPPA994DP">'Projections &amp; Assumptions'!$IM$205</definedName>
    <definedName name="FYFPPA995">'Projections &amp; Assumptions'!$F$205</definedName>
    <definedName name="FYFPPA995DP">'Projections &amp; Assumptions'!$IN$205</definedName>
    <definedName name="FYFPPA996">'Projections &amp; Assumptions'!$G$205</definedName>
    <definedName name="FYFPPA996DP">'Projections &amp; Assumptions'!$IO$205</definedName>
    <definedName name="FYFPPA997">'Projections &amp; Assumptions'!$H$205</definedName>
    <definedName name="FYFPPA997DP">'Projections &amp; Assumptions'!$IP$205</definedName>
    <definedName name="FYFPPA998">'Projections &amp; Assumptions'!$I$205</definedName>
    <definedName name="FYFPPA998DP">'Projections &amp; Assumptions'!$IQ$205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Assumptions'!$E$226</definedName>
    <definedName name="hiddenFYFPPA5831">'Projections &amp; Assumptions'!$F$226</definedName>
    <definedName name="hiddenFYFPPA5832">'Projections &amp; Assumptions'!$G$226</definedName>
    <definedName name="hiddenFYFPPA5833">'Projections &amp; Assumptions'!$H$226</definedName>
    <definedName name="hiddenFYFPPA5834">'Projections &amp; Assumptions'!$I$226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Assumptions'!$J$206</definedName>
    <definedName name="IE_EESH_Revenue_Expend_Above">'Projections &amp; Assumptions'!$J$205</definedName>
    <definedName name="IE_Full_Time_Equivalent_Staff">'Projections &amp; Assumptions'!$J$203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OrganisationName">'Projections &amp; Assumptions'!$B$3</definedName>
    <definedName name="_xlnm.Print_Area" localSheetId="0">'Projections &amp; Assumptions'!$B$1:$J$215</definedName>
    <definedName name="_xlnm.Print_Titles" localSheetId="0">'Projections &amp; Assumptions'!$7:$7</definedName>
    <definedName name="RSLNumber">'Projections &amp; Assumptions'!$H$3</definedName>
  </definedNames>
  <calcPr calcId="162913"/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F152" i="1" l="1"/>
  <c r="D153" i="1"/>
  <c r="E153" i="1"/>
  <c r="E154" i="1" s="1"/>
  <c r="F153" i="1"/>
  <c r="G153" i="1"/>
  <c r="H153" i="1"/>
  <c r="I153" i="1"/>
  <c r="D154" i="1"/>
  <c r="F154" i="1" l="1"/>
  <c r="G152" i="1" s="1"/>
  <c r="G154" i="1" s="1"/>
  <c r="H152" i="1" s="1"/>
  <c r="H154" i="1" s="1"/>
  <c r="I152" i="1" s="1"/>
  <c r="I154" i="1" s="1"/>
  <c r="C200" i="1" l="1"/>
  <c r="C199" i="1"/>
  <c r="C198" i="1"/>
  <c r="C206" i="1"/>
  <c r="D138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6" i="1"/>
  <c r="E214" i="1"/>
  <c r="D214" i="1"/>
  <c r="I212" i="1"/>
  <c r="H212" i="1"/>
  <c r="G212" i="1"/>
  <c r="F212" i="1"/>
  <c r="E212" i="1"/>
  <c r="D212" i="1"/>
  <c r="C205" i="1"/>
  <c r="C208" i="1"/>
  <c r="C207" i="1"/>
  <c r="C203" i="1"/>
  <c r="C202" i="1"/>
  <c r="C197" i="1"/>
  <c r="C196" i="1"/>
  <c r="C195" i="1"/>
  <c r="C194" i="1"/>
  <c r="C193" i="1"/>
  <c r="C192" i="1"/>
  <c r="C191" i="1"/>
  <c r="C190" i="1"/>
  <c r="C189" i="1"/>
  <c r="C168" i="1"/>
  <c r="C167" i="1"/>
  <c r="C166" i="1"/>
  <c r="I186" i="1"/>
  <c r="H186" i="1"/>
  <c r="G186" i="1"/>
  <c r="F186" i="1"/>
  <c r="E186" i="1"/>
  <c r="D186" i="1"/>
  <c r="C186" i="1"/>
  <c r="C185" i="1"/>
  <c r="C184" i="1"/>
  <c r="C183" i="1"/>
  <c r="C182" i="1"/>
  <c r="C181" i="1"/>
  <c r="C180" i="1"/>
  <c r="I163" i="1"/>
  <c r="H163" i="1"/>
  <c r="G163" i="1"/>
  <c r="F163" i="1"/>
  <c r="E163" i="1"/>
  <c r="D163" i="1"/>
  <c r="C163" i="1"/>
  <c r="C162" i="1"/>
  <c r="C161" i="1"/>
  <c r="C160" i="1"/>
  <c r="C159" i="1"/>
  <c r="C177" i="1"/>
  <c r="I175" i="1"/>
  <c r="H30" i="2" s="1"/>
  <c r="H175" i="1"/>
  <c r="G30" i="2" s="1"/>
  <c r="G175" i="1"/>
  <c r="F30" i="2" s="1"/>
  <c r="F175" i="1"/>
  <c r="E31" i="2" s="1"/>
  <c r="E175" i="1"/>
  <c r="D31" i="2" s="1"/>
  <c r="D175" i="1"/>
  <c r="C31" i="2" s="1"/>
  <c r="C175" i="1"/>
  <c r="C174" i="1"/>
  <c r="C173" i="1"/>
  <c r="C172" i="1"/>
  <c r="C171" i="1"/>
  <c r="C154" i="1"/>
  <c r="C153" i="1"/>
  <c r="C152" i="1"/>
  <c r="C149" i="1"/>
  <c r="I147" i="1"/>
  <c r="H147" i="1"/>
  <c r="G147" i="1"/>
  <c r="F147" i="1"/>
  <c r="E147" i="1"/>
  <c r="D147" i="1"/>
  <c r="C147" i="1"/>
  <c r="C146" i="1"/>
  <c r="C145" i="1"/>
  <c r="C144" i="1"/>
  <c r="C143" i="1"/>
  <c r="C140" i="1"/>
  <c r="I138" i="1"/>
  <c r="H138" i="1"/>
  <c r="G138" i="1"/>
  <c r="F138" i="1"/>
  <c r="E138" i="1"/>
  <c r="C138" i="1"/>
  <c r="C137" i="1"/>
  <c r="C136" i="1"/>
  <c r="C135" i="1"/>
  <c r="C134" i="1"/>
  <c r="C133" i="1"/>
  <c r="C132" i="1"/>
  <c r="C131" i="1"/>
  <c r="C130" i="1"/>
  <c r="I127" i="1"/>
  <c r="H127" i="1"/>
  <c r="G127" i="1"/>
  <c r="F127" i="1"/>
  <c r="E127" i="1"/>
  <c r="D127" i="1"/>
  <c r="C127" i="1"/>
  <c r="C126" i="1"/>
  <c r="C125" i="1"/>
  <c r="C122" i="1"/>
  <c r="C120" i="1"/>
  <c r="C119" i="1"/>
  <c r="C118" i="1"/>
  <c r="C117" i="1"/>
  <c r="C116" i="1"/>
  <c r="C115" i="1"/>
  <c r="C114" i="1"/>
  <c r="C113" i="1"/>
  <c r="C112" i="1"/>
  <c r="C107" i="1"/>
  <c r="C106" i="1"/>
  <c r="C96" i="1"/>
  <c r="I104" i="1"/>
  <c r="H10" i="2" s="1"/>
  <c r="H104" i="1"/>
  <c r="G10" i="2" s="1"/>
  <c r="G104" i="1"/>
  <c r="F10" i="2" s="1"/>
  <c r="F104" i="1"/>
  <c r="E10" i="2" s="1"/>
  <c r="E104" i="1"/>
  <c r="D10" i="2" s="1"/>
  <c r="D104" i="1"/>
  <c r="C10" i="2" s="1"/>
  <c r="C104" i="1"/>
  <c r="C103" i="1"/>
  <c r="C102" i="1"/>
  <c r="C101" i="1"/>
  <c r="C100" i="1"/>
  <c r="C97" i="1"/>
  <c r="C95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7" i="1" s="1"/>
  <c r="G21" i="2"/>
  <c r="E86" i="1"/>
  <c r="E88" i="1" s="1"/>
  <c r="E97" i="1" s="1"/>
  <c r="F86" i="1"/>
  <c r="E21" i="2"/>
  <c r="H86" i="1"/>
  <c r="H88" i="1" s="1"/>
  <c r="H97" i="1" s="1"/>
  <c r="F88" i="1"/>
  <c r="F97" i="1" s="1"/>
  <c r="G86" i="1"/>
  <c r="G88" i="1" s="1"/>
  <c r="G97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7" i="1" s="1"/>
  <c r="D5" i="2"/>
  <c r="F21" i="2"/>
  <c r="E5" i="2"/>
  <c r="G29" i="2" l="1"/>
  <c r="G16" i="2"/>
  <c r="H39" i="1"/>
  <c r="G17" i="2"/>
  <c r="H29" i="2"/>
  <c r="H16" i="2"/>
  <c r="I39" i="1"/>
  <c r="H17" i="2"/>
  <c r="E29" i="2"/>
  <c r="E17" i="2"/>
  <c r="E16" i="2"/>
  <c r="F39" i="1"/>
  <c r="D20" i="1"/>
  <c r="C34" i="2" s="1"/>
  <c r="C14" i="2"/>
  <c r="C15" i="2"/>
  <c r="D14" i="2"/>
  <c r="E20" i="1"/>
  <c r="D34" i="2" s="1"/>
  <c r="D15" i="2"/>
  <c r="F29" i="2"/>
  <c r="F16" i="2"/>
  <c r="G39" i="1"/>
  <c r="F17" i="2"/>
  <c r="C17" i="2" l="1"/>
  <c r="D39" i="1"/>
  <c r="C29" i="2"/>
  <c r="C16" i="2"/>
  <c r="I112" i="1"/>
  <c r="I120" i="1" s="1"/>
  <c r="H24" i="2"/>
  <c r="I46" i="1"/>
  <c r="I50" i="1" s="1"/>
  <c r="F46" i="1"/>
  <c r="F50" i="1" s="1"/>
  <c r="F112" i="1"/>
  <c r="F120" i="1" s="1"/>
  <c r="E24" i="2"/>
  <c r="G46" i="1"/>
  <c r="G50" i="1" s="1"/>
  <c r="G112" i="1"/>
  <c r="G120" i="1" s="1"/>
  <c r="F24" i="2"/>
  <c r="D17" i="2"/>
  <c r="D16" i="2"/>
  <c r="D29" i="2"/>
  <c r="E39" i="1"/>
  <c r="H46" i="1"/>
  <c r="H50" i="1" s="1"/>
  <c r="H112" i="1"/>
  <c r="H120" i="1" s="1"/>
  <c r="G24" i="2"/>
  <c r="G9" i="2" l="1"/>
  <c r="H140" i="1"/>
  <c r="H149" i="1" s="1"/>
  <c r="F55" i="1"/>
  <c r="E25" i="2"/>
  <c r="H9" i="2"/>
  <c r="I140" i="1"/>
  <c r="I149" i="1" s="1"/>
  <c r="F9" i="2"/>
  <c r="G140" i="1"/>
  <c r="G149" i="1" s="1"/>
  <c r="D112" i="1"/>
  <c r="D120" i="1" s="1"/>
  <c r="D46" i="1"/>
  <c r="D50" i="1" s="1"/>
  <c r="C24" i="2"/>
  <c r="H55" i="1"/>
  <c r="G25" i="2"/>
  <c r="I55" i="1"/>
  <c r="H25" i="2"/>
  <c r="E9" i="2"/>
  <c r="F140" i="1"/>
  <c r="F149" i="1" s="1"/>
  <c r="E46" i="1"/>
  <c r="E50" i="1" s="1"/>
  <c r="D24" i="2"/>
  <c r="E112" i="1"/>
  <c r="E120" i="1" s="1"/>
  <c r="G55" i="1"/>
  <c r="F25" i="2"/>
  <c r="D25" i="2" l="1"/>
  <c r="E55" i="1"/>
  <c r="D9" i="2"/>
  <c r="E140" i="1"/>
  <c r="E149" i="1" s="1"/>
  <c r="C25" i="2"/>
  <c r="D55" i="1"/>
  <c r="D140" i="1"/>
  <c r="D149" i="1" s="1"/>
  <c r="C9" i="2"/>
</calcChain>
</file>

<file path=xl/sharedStrings.xml><?xml version="1.0" encoding="utf-8"?>
<sst xmlns="http://schemas.openxmlformats.org/spreadsheetml/2006/main" count="242" uniqueCount="224">
  <si>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</si>
  <si>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</si>
  <si>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</si>
  <si>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</si>
  <si>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</si>
  <si>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</si>
  <si>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</si>
  <si>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</si>
  <si>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</si>
  <si>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</si>
  <si>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</si>
  <si>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</si>
  <si>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</si>
  <si>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</si>
  <si>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</si>
  <si>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</si>
  <si>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</si>
  <si>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</si>
  <si>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</si>
  <si>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</si>
  <si>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</si>
  <si>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</si>
  <si>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</si>
  <si>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</si>
  <si>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</si>
  <si>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</si>
  <si>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</si>
  <si>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</si>
  <si>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</si>
  <si>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</si>
  <si>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</si>
  <si>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</si>
  <si>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</si>
  <si>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</si>
  <si>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</si>
  <si>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</si>
  <si>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</si>
  <si>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</si>
  <si>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</si>
  <si>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</si>
  <si>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</si>
  <si>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</si>
  <si>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</si>
  <si>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</si>
  <si>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</si>
  <si>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</si>
  <si>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</si>
  <si>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</si>
  <si>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</si>
  <si>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</si>
  <si>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</si>
  <si>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</si>
  <si>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</si>
  <si>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</si>
  <si>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</si>
  <si>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</si>
  <si>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</si>
  <si>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</si>
  <si>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</si>
  <si>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</si>
  <si>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</si>
  <si>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</si>
  <si>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</si>
  <si>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</si>
  <si>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</si>
  <si>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</si>
  <si>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</si>
  <si>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</si>
  <si>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</si>
  <si>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</si>
  <si>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</si>
  <si>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</si>
  <si>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</si>
  <si>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</si>
  <si>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</si>
  <si>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</si>
  <si>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</si>
  <si>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</si>
  <si>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</si>
  <si>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</si>
  <si>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</si>
  <si>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</si>
  <si>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</si>
  <si>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</si>
  <si>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</si>
  <si>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</si>
  <si>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</si>
  <si>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</si>
  <si>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</si>
  <si>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</si>
  <si>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</si>
  <si>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</si>
  <si>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</si>
  <si>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</si>
  <si>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</si>
  <si>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</si>
  <si>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</si>
  <si>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</si>
  <si>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</si>
  <si>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</si>
  <si>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</si>
  <si>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</si>
  <si>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</si>
  <si>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</si>
  <si>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</si>
  <si>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</si>
  <si>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</si>
  <si>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</si>
  <si>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</si>
  <si>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</si>
  <si>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</si>
  <si>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</si>
  <si>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</si>
  <si>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</si>
  <si>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</si>
  <si>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</si>
  <si>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</si>
  <si>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</si>
  <si>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</si>
  <si>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</si>
  <si>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</si>
  <si>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</si>
  <si>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</si>
  <si>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</si>
  <si>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</si>
  <si>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</si>
  <si>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</si>
  <si>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</si>
  <si>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</si>
  <si>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</si>
  <si>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</si>
  <si>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</si>
  <si>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</si>
  <si>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</si>
  <si>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SUM(159:162)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</si>
  <si>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</si>
  <si>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</si>
  <si>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</si>
  <si>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</si>
  <si>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</si>
  <si>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</si>
  <si>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</si>
  <si>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</si>
  <si>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</si>
  <si>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</si>
  <si>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</si>
  <si>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</si>
  <si>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</si>
  <si>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</si>
  <si>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</si>
  <si>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</si>
  <si>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</si>
  <si>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</si>
  <si>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</si>
  <si>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</si>
  <si>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</si>
  <si>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</si>
  <si>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</si>
  <si>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</si>
  <si>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</si>
  <si>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</si>
  <si>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</si>
  <si>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</si>
  <si>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</si>
  <si>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</si>
  <si>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</si>
  <si>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</si>
  <si>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</si>
  <si>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</si>
  <si>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</si>
  <si>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</si>
  <si>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</si>
  <si>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</si>
  <si>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</si>
  <si>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</si>
  <si>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</si>
  <si>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</si>
  <si>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</si>
  <si>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</si>
  <si>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</si>
  <si>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</si>
  <si>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</si>
  <si>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</si>
  <si>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</si>
  <si>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</si>
  <si>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</si>
  <si>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</si>
  <si>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</si>
  <si>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</si>
  <si>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</si>
  <si>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</si>
  <si>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</si>
  <si>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</si>
  <si>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</si>
  <si>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</si>
  <si>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</si>
  <si>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</si>
  <si>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</si>
  <si>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</si>
  <si>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</si>
  <si>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</si>
  <si>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</si>
  <si>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88-94-95-96</t>
  </si>
  <si>
    <t>SUM(100:103)</t>
  </si>
  <si>
    <t>125+126</t>
  </si>
  <si>
    <t>SUM(130:137)</t>
  </si>
  <si>
    <t>120+122+127+138</t>
  </si>
  <si>
    <t>SUM(143:146)</t>
  </si>
  <si>
    <t>140+147</t>
  </si>
  <si>
    <t>154 (Prior Year)</t>
  </si>
  <si>
    <t>152+153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</si>
  <si>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</si>
  <si>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</si>
  <si>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</si>
  <si>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</si>
  <si>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SUM(171:174)</t>
  </si>
  <si>
    <t>SUNM(112:119)</t>
  </si>
  <si>
    <t>SUM(180:185)</t>
  </si>
  <si>
    <t>Number of units added during year to:</t>
  </si>
  <si>
    <t>SUM (25:33)</t>
  </si>
  <si>
    <t>Comments</t>
  </si>
  <si>
    <t>Debt Burden ratio</t>
  </si>
  <si>
    <t>Responsive repairs to planned maintenance ratio</t>
  </si>
  <si>
    <t>Version 8.60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</si>
</sst>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\(#,##0.0\)"/>
    <numFmt numFmtId="165" formatCode="#,##0;\(#,##0\)"/>
    <numFmt numFmtId="166" formatCode="#,##0.0"/>
    <numFmt numFmtId="167" formatCode="#,##0.000;\(#,##0.000\)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6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164" fontId="28" fillId="6" borderId="6" xfId="0" applyNumberFormat="1" applyFont="1" applyFill="1" applyBorder="1" applyAlignment="1">
      <alignment horizontal="righ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165" fontId="28" fillId="6" borderId="6" xfId="0" applyNumberFormat="1" applyFont="1" applyFill="1" applyBorder="1" applyAlignment="1">
      <alignment horizontal="right" vertical="center"/>
    </xf>
    <xf numFmtId="167" fontId="28" fillId="6" borderId="6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</cellXfs>
  <cellStyles count="2">
    <cellStyle name="Normal" xfId="0" builtinId="0"/>
    <cellStyle name="Normal 2" xfId="1"/>
  </cellStyles>
  <dxfs count="79"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Normal="100" workbookViewId="0">
      <selection activeCell="D10" sqref="D10"/>
    </sheetView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7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3">
        <v>2021</v>
      </c>
      <c r="E2" s="113"/>
      <c r="F2" s="113"/>
      <c r="G2" s="113"/>
      <c r="H2" s="113"/>
      <c r="I2" s="113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214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5" t="s">
        <v>220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4" t="str">
        <f t="shared" ref="C10:C20" si="2">ROW()&amp;" :"</f>
        <v>10 :</v>
      </c>
      <c r="D10" s="92"/>
      <c r="E10" s="92"/>
      <c r="F10" s="92"/>
      <c r="G10" s="92"/>
      <c r="H10" s="92"/>
      <c r="I10" s="100"/>
      <c r="J10" s="108"/>
      <c r="IL10" s="92">
        <v>1</v>
      </c>
      <c r="IM10" s="92">
        <v>1</v>
      </c>
      <c r="IN10" s="92">
        <v>1</v>
      </c>
      <c r="IO10" s="92">
        <v>1</v>
      </c>
      <c r="IP10" s="92">
        <v>1</v>
      </c>
      <c r="IQ10" s="92">
        <v>1</v>
      </c>
      <c r="IR10" s="69"/>
    </row>
    <row r="11" spans="1:252" ht="16" customHeight="1">
      <c r="A11" s="9"/>
      <c r="B11" s="10" t="s">
        <v>13</v>
      </c>
      <c r="C11" s="84" t="str">
        <f t="shared" si="2"/>
        <v>11 :</v>
      </c>
      <c r="D11" s="92"/>
      <c r="E11" s="92"/>
      <c r="F11" s="92"/>
      <c r="G11" s="92"/>
      <c r="H11" s="92"/>
      <c r="I11" s="92"/>
      <c r="J11" s="108"/>
      <c r="IL11" s="92">
        <v>1</v>
      </c>
      <c r="IM11" s="92">
        <v>1</v>
      </c>
      <c r="IN11" s="92">
        <v>1</v>
      </c>
      <c r="IO11" s="92">
        <v>1</v>
      </c>
      <c r="IP11" s="92">
        <v>1</v>
      </c>
      <c r="IQ11" s="92">
        <v>1</v>
      </c>
      <c r="IR11" s="69"/>
    </row>
    <row r="12" spans="1:252" ht="16" customHeight="1">
      <c r="A12" s="9"/>
      <c r="B12" s="30" t="s">
        <v>14</v>
      </c>
      <c r="C12" s="84" t="str">
        <f t="shared" si="2"/>
        <v>12 :</v>
      </c>
      <c r="D12" s="101">
        <f>ROUND(SUM(FYFPPA001+FYFPPA002),1)</f>
        <v>0</v>
      </c>
      <c r="E12" s="101">
        <f>ROUND(SUM(FYFPPA027+FYFPPA028),1)</f>
        <v>0</v>
      </c>
      <c r="F12" s="101">
        <f>ROUND(SUM(FYFPPA053+FYFPPA054),1)</f>
        <v>0</v>
      </c>
      <c r="G12" s="101">
        <f>ROUND(SUM(FYFPPA079+FYFPPA080),1)</f>
        <v>0</v>
      </c>
      <c r="H12" s="101">
        <f>ROUND(SUM(FYFPPA105+FYFPPA106),1)</f>
        <v>0</v>
      </c>
      <c r="I12" s="101">
        <f>ROUND(SUM(FYFPPA131+FYFPPA132),1)</f>
        <v>0</v>
      </c>
      <c r="J12" s="86"/>
      <c r="K12" s="97" t="s">
        <v>15</v>
      </c>
      <c r="IL12" s="87"/>
      <c r="IM12" s="87"/>
      <c r="IN12" s="87"/>
      <c r="IO12" s="87"/>
      <c r="IP12" s="87"/>
      <c r="IQ12" s="87"/>
    </row>
    <row r="13" spans="1:252" ht="16" customHeight="1">
      <c r="A13" s="9"/>
      <c r="B13" s="10" t="s">
        <v>16</v>
      </c>
      <c r="C13" s="84" t="str">
        <f t="shared" si="2"/>
        <v>13 :</v>
      </c>
      <c r="D13" s="92"/>
      <c r="E13" s="92"/>
      <c r="F13" s="92"/>
      <c r="G13" s="92"/>
      <c r="H13" s="92"/>
      <c r="I13" s="92"/>
      <c r="J13" s="108"/>
      <c r="IL13" s="92">
        <v>1</v>
      </c>
      <c r="IM13" s="92">
        <v>1</v>
      </c>
      <c r="IN13" s="92">
        <v>1</v>
      </c>
      <c r="IO13" s="92">
        <v>1</v>
      </c>
      <c r="IP13" s="92">
        <v>1</v>
      </c>
      <c r="IQ13" s="92">
        <v>1</v>
      </c>
      <c r="IR13" s="69"/>
    </row>
    <row r="14" spans="1:252" ht="16" customHeight="1">
      <c r="A14" s="9"/>
      <c r="B14" s="30" t="s">
        <v>17</v>
      </c>
      <c r="C14" s="84" t="str">
        <f t="shared" si="2"/>
        <v>14 :</v>
      </c>
      <c r="D14" s="101">
        <f>ROUND(SUM(FYFPPA003-FYFPPA004),1)</f>
        <v>0</v>
      </c>
      <c r="E14" s="101">
        <f>ROUND(SUM(FYFPPA029-FYFPPA030),1)</f>
        <v>0</v>
      </c>
      <c r="F14" s="101">
        <f>ROUND(SUM(FYFPPA055-FYFPPA056),1)</f>
        <v>0</v>
      </c>
      <c r="G14" s="101">
        <f>ROUND(SUM(FYFPPA081-FYFPPA082),1)</f>
        <v>0</v>
      </c>
      <c r="H14" s="101">
        <f>ROUND(SUM(FYFPPA107-FYFPPA108),1)</f>
        <v>0</v>
      </c>
      <c r="I14" s="101">
        <f>ROUND(SUM(FYFPPA133-FYFPPA134),1)</f>
        <v>0</v>
      </c>
      <c r="J14" s="53"/>
      <c r="K14" s="97" t="s">
        <v>18</v>
      </c>
      <c r="IL14" s="87"/>
      <c r="IM14" s="87"/>
      <c r="IN14" s="87"/>
      <c r="IO14" s="87"/>
      <c r="IP14" s="87"/>
      <c r="IQ14" s="87"/>
    </row>
    <row r="15" spans="1:252" ht="16" customHeight="1">
      <c r="A15" s="9"/>
      <c r="B15" s="10" t="s">
        <v>19</v>
      </c>
      <c r="C15" s="84" t="str">
        <f t="shared" si="2"/>
        <v>15 :</v>
      </c>
      <c r="D15" s="92"/>
      <c r="E15" s="92"/>
      <c r="F15" s="92"/>
      <c r="G15" s="92"/>
      <c r="H15" s="92"/>
      <c r="I15" s="92"/>
      <c r="J15" s="108"/>
      <c r="IL15" s="92">
        <v>1</v>
      </c>
      <c r="IM15" s="92">
        <v>1</v>
      </c>
      <c r="IN15" s="92">
        <v>1</v>
      </c>
      <c r="IO15" s="92">
        <v>1</v>
      </c>
      <c r="IP15" s="92">
        <v>1</v>
      </c>
      <c r="IQ15" s="92">
        <v>1</v>
      </c>
      <c r="IR15" s="69"/>
    </row>
    <row r="16" spans="1:252" s="1" customFormat="1" ht="16" customHeight="1">
      <c r="A16" s="9"/>
      <c r="B16" s="10" t="s">
        <v>20</v>
      </c>
      <c r="C16" s="84" t="str">
        <f t="shared" si="2"/>
        <v>16 :</v>
      </c>
      <c r="D16" s="92"/>
      <c r="E16" s="92"/>
      <c r="F16" s="92"/>
      <c r="G16" s="92"/>
      <c r="H16" s="92"/>
      <c r="I16" s="92"/>
      <c r="J16" s="108"/>
      <c r="K16" s="9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2">
        <v>1</v>
      </c>
      <c r="IM16" s="92">
        <v>1</v>
      </c>
      <c r="IN16" s="92">
        <v>1</v>
      </c>
      <c r="IO16" s="92">
        <v>1</v>
      </c>
      <c r="IP16" s="92">
        <v>1</v>
      </c>
      <c r="IQ16" s="92">
        <v>1</v>
      </c>
      <c r="IR16" s="69"/>
    </row>
    <row r="17" spans="1:254" s="1" customFormat="1" ht="16" customHeight="1">
      <c r="A17" s="9"/>
      <c r="B17" s="10" t="s">
        <v>21</v>
      </c>
      <c r="C17" s="84" t="str">
        <f t="shared" si="2"/>
        <v>17 :</v>
      </c>
      <c r="D17" s="92"/>
      <c r="E17" s="92"/>
      <c r="F17" s="92"/>
      <c r="G17" s="92"/>
      <c r="H17" s="92"/>
      <c r="I17" s="92"/>
      <c r="J17" s="108"/>
      <c r="K17" s="9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2">
        <v>1</v>
      </c>
      <c r="IM17" s="92">
        <v>1</v>
      </c>
      <c r="IN17" s="92">
        <v>1</v>
      </c>
      <c r="IO17" s="92">
        <v>1</v>
      </c>
      <c r="IP17" s="92">
        <v>1</v>
      </c>
      <c r="IQ17" s="92">
        <v>1</v>
      </c>
      <c r="IR17" s="69"/>
    </row>
    <row r="18" spans="1:254" s="1" customFormat="1" ht="16" customHeight="1">
      <c r="A18" s="9"/>
      <c r="B18" s="10" t="s">
        <v>22</v>
      </c>
      <c r="C18" s="84" t="str">
        <f t="shared" si="2"/>
        <v>18 :</v>
      </c>
      <c r="D18" s="92"/>
      <c r="E18" s="92"/>
      <c r="F18" s="92"/>
      <c r="G18" s="92"/>
      <c r="H18" s="92"/>
      <c r="I18" s="92"/>
      <c r="J18" s="108"/>
      <c r="K18" s="9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2">
        <v>1</v>
      </c>
      <c r="IM18" s="92">
        <v>1</v>
      </c>
      <c r="IN18" s="92">
        <v>1</v>
      </c>
      <c r="IO18" s="92">
        <v>1</v>
      </c>
      <c r="IP18" s="92">
        <v>1</v>
      </c>
      <c r="IQ18" s="92">
        <v>1</v>
      </c>
      <c r="IR18" s="69"/>
    </row>
    <row r="19" spans="1:254" ht="16" customHeight="1">
      <c r="A19" s="9"/>
      <c r="B19" s="10" t="s">
        <v>23</v>
      </c>
      <c r="C19" s="84" t="str">
        <f t="shared" si="2"/>
        <v>19 :</v>
      </c>
      <c r="D19" s="82"/>
      <c r="E19" s="82"/>
      <c r="F19" s="82"/>
      <c r="G19" s="82"/>
      <c r="H19" s="82"/>
      <c r="I19" s="82"/>
      <c r="J19" s="108"/>
      <c r="IL19" s="82">
        <v>1</v>
      </c>
      <c r="IM19" s="82">
        <v>1</v>
      </c>
      <c r="IN19" s="82">
        <v>1</v>
      </c>
      <c r="IO19" s="82">
        <v>1</v>
      </c>
      <c r="IP19" s="82">
        <v>1</v>
      </c>
      <c r="IQ19" s="82">
        <v>1</v>
      </c>
      <c r="IR19" s="69"/>
      <c r="IT19" s="37"/>
    </row>
    <row r="20" spans="1:254" ht="16" customHeight="1">
      <c r="A20" s="9"/>
      <c r="B20" s="30" t="s">
        <v>24</v>
      </c>
      <c r="C20" s="84" t="str">
        <f t="shared" si="2"/>
        <v>20 :</v>
      </c>
      <c r="D20" s="102">
        <f>ROUND(SUM(FYFPPA005+FYFPPA006+FYFPPA951+FYFPPA957+FYFPPA963+FYFPPA007),1)</f>
        <v>0</v>
      </c>
      <c r="E20" s="102">
        <f>ROUND(SUM(FYFPPA031+FYFPPA032+FYFPPA952+FYFPPA958+FYFPPA964+FYFPPA033),1)</f>
        <v>0</v>
      </c>
      <c r="F20" s="102">
        <f>ROUND(SUM(FYFPPA057+FYFPPA058+FYFPPA953+FYFPPA959+FYFPPA965+FYFPPA059),1)</f>
        <v>0</v>
      </c>
      <c r="G20" s="102">
        <f>ROUND(SUM(FYFPPA083+FYFPPA084+FYFPPA954+FYFPPA960+FYFPPA966+FYFPPA085),1)</f>
        <v>0</v>
      </c>
      <c r="H20" s="102">
        <f>ROUND(SUM(FYFPPA109+FYFPPA110+FYFPPA955+FYFPPA961+FYFPPA967+FYFPPA111),1)</f>
        <v>0</v>
      </c>
      <c r="I20" s="102">
        <f>ROUND(SUM(FYFPPA135+FYFPPA136+FYFPPA956+FYFPPA962+FYFPPA968+FYFPPA137),1)</f>
        <v>0</v>
      </c>
      <c r="J20" s="86"/>
      <c r="K20" s="97" t="s">
        <v>25</v>
      </c>
      <c r="IL20" s="77"/>
      <c r="IM20" s="77"/>
      <c r="IN20" s="77"/>
      <c r="IO20" s="77"/>
      <c r="IP20" s="77"/>
      <c r="IQ20" s="77"/>
    </row>
    <row r="21" spans="1:254" ht="16" customHeight="1">
      <c r="A21" s="9"/>
      <c r="B21" s="9" t="s">
        <v>26</v>
      </c>
      <c r="C21" s="88"/>
      <c r="D21" s="51"/>
      <c r="E21" s="51"/>
      <c r="F21" s="51"/>
      <c r="G21" s="88"/>
      <c r="H21" s="88"/>
      <c r="I21" s="88"/>
      <c r="J21" s="36"/>
      <c r="IL21" s="70"/>
      <c r="IM21" s="70"/>
      <c r="IN21" s="51"/>
      <c r="IO21" s="88"/>
      <c r="IP21" s="88"/>
      <c r="IQ21" s="88"/>
    </row>
    <row r="22" spans="1:254" ht="16" customHeight="1">
      <c r="A22" s="9"/>
      <c r="B22" s="11" t="s">
        <v>27</v>
      </c>
      <c r="C22" s="84" t="str">
        <f>ROW()&amp;" :"</f>
        <v>22 :</v>
      </c>
      <c r="D22" s="92"/>
      <c r="E22" s="92"/>
      <c r="F22" s="92"/>
      <c r="G22" s="92"/>
      <c r="H22" s="92"/>
      <c r="I22" s="92"/>
      <c r="J22" s="108"/>
      <c r="IL22" s="92">
        <v>1</v>
      </c>
      <c r="IM22" s="92">
        <v>1</v>
      </c>
      <c r="IN22" s="92">
        <v>1</v>
      </c>
      <c r="IO22" s="92">
        <v>1</v>
      </c>
      <c r="IP22" s="92">
        <v>1</v>
      </c>
      <c r="IQ22" s="92">
        <v>1</v>
      </c>
      <c r="IR22" s="71"/>
    </row>
    <row r="23" spans="1:254" ht="16" customHeight="1">
      <c r="A23" s="10"/>
      <c r="B23" s="11" t="s">
        <v>28</v>
      </c>
      <c r="C23" s="84" t="str">
        <f>ROW()&amp;" :"</f>
        <v>23 :</v>
      </c>
      <c r="D23" s="80"/>
      <c r="E23" s="80"/>
      <c r="F23" s="80"/>
      <c r="G23" s="80"/>
      <c r="H23" s="80"/>
      <c r="I23" s="80"/>
      <c r="J23" s="108"/>
      <c r="IL23" s="80">
        <v>1</v>
      </c>
      <c r="IM23" s="80">
        <v>1</v>
      </c>
      <c r="IN23" s="80">
        <v>1</v>
      </c>
      <c r="IO23" s="80">
        <v>1</v>
      </c>
      <c r="IP23" s="80">
        <v>1</v>
      </c>
      <c r="IQ23" s="80">
        <v>1</v>
      </c>
      <c r="IR23" s="69"/>
    </row>
    <row r="24" spans="1:254" ht="16" customHeight="1">
      <c r="A24" s="10"/>
      <c r="B24" s="11"/>
      <c r="C24" s="54"/>
      <c r="D24" s="54"/>
      <c r="E24" s="54"/>
      <c r="F24" s="54"/>
      <c r="G24" s="54"/>
      <c r="H24" s="54"/>
      <c r="I24" s="54"/>
      <c r="J24" s="36"/>
      <c r="IL24" s="54"/>
      <c r="IM24" s="54"/>
      <c r="IN24" s="54"/>
      <c r="IO24" s="54"/>
      <c r="IP24" s="54"/>
      <c r="IQ24" s="54"/>
    </row>
    <row r="25" spans="1:254" ht="16" customHeight="1">
      <c r="A25" s="9"/>
      <c r="B25" s="11" t="s">
        <v>29</v>
      </c>
      <c r="C25" s="84" t="str">
        <f t="shared" ref="C25:C34" si="3">ROW()&amp;" :"</f>
        <v>25 :</v>
      </c>
      <c r="D25" s="92"/>
      <c r="E25" s="92"/>
      <c r="F25" s="92"/>
      <c r="G25" s="92"/>
      <c r="H25" s="92"/>
      <c r="I25" s="92"/>
      <c r="J25" s="108"/>
      <c r="IL25" s="92">
        <v>1</v>
      </c>
      <c r="IM25" s="92">
        <v>1</v>
      </c>
      <c r="IN25" s="92">
        <v>1</v>
      </c>
      <c r="IO25" s="92">
        <v>1</v>
      </c>
      <c r="IP25" s="92">
        <v>1</v>
      </c>
      <c r="IQ25" s="92">
        <v>1</v>
      </c>
      <c r="IR25" s="69"/>
    </row>
    <row r="26" spans="1:254" ht="16" customHeight="1">
      <c r="A26" s="9"/>
      <c r="B26" s="11" t="s">
        <v>188</v>
      </c>
      <c r="C26" s="84" t="str">
        <f t="shared" si="3"/>
        <v>26 :</v>
      </c>
      <c r="D26" s="92"/>
      <c r="E26" s="92"/>
      <c r="F26" s="92"/>
      <c r="G26" s="92"/>
      <c r="H26" s="92"/>
      <c r="I26" s="92"/>
      <c r="J26" s="108"/>
      <c r="IL26" s="92">
        <v>1</v>
      </c>
      <c r="IM26" s="92">
        <v>1</v>
      </c>
      <c r="IN26" s="92">
        <v>1</v>
      </c>
      <c r="IO26" s="92">
        <v>1</v>
      </c>
      <c r="IP26" s="92">
        <v>1</v>
      </c>
      <c r="IQ26" s="92">
        <v>1</v>
      </c>
      <c r="IR26" s="69"/>
    </row>
    <row r="27" spans="1:254" ht="16" customHeight="1">
      <c r="A27" s="9"/>
      <c r="B27" s="11" t="s">
        <v>30</v>
      </c>
      <c r="C27" s="84" t="str">
        <f t="shared" si="3"/>
        <v>27 :</v>
      </c>
      <c r="D27" s="92"/>
      <c r="E27" s="92"/>
      <c r="F27" s="92"/>
      <c r="G27" s="92"/>
      <c r="H27" s="92"/>
      <c r="I27" s="92"/>
      <c r="J27" s="108"/>
      <c r="IL27" s="92">
        <v>1</v>
      </c>
      <c r="IM27" s="92">
        <v>1</v>
      </c>
      <c r="IN27" s="92">
        <v>1</v>
      </c>
      <c r="IO27" s="92">
        <v>1</v>
      </c>
      <c r="IP27" s="92">
        <v>1</v>
      </c>
      <c r="IQ27" s="92">
        <v>1</v>
      </c>
      <c r="IR27" s="69"/>
    </row>
    <row r="28" spans="1:254" ht="16" customHeight="1">
      <c r="A28" s="9"/>
      <c r="B28" s="11" t="s">
        <v>31</v>
      </c>
      <c r="C28" s="84" t="str">
        <f t="shared" si="3"/>
        <v>28 :</v>
      </c>
      <c r="D28" s="92"/>
      <c r="E28" s="92"/>
      <c r="F28" s="92"/>
      <c r="G28" s="92"/>
      <c r="H28" s="92"/>
      <c r="I28" s="92"/>
      <c r="J28" s="108"/>
      <c r="IL28" s="92">
        <v>1</v>
      </c>
      <c r="IM28" s="92">
        <v>1</v>
      </c>
      <c r="IN28" s="92">
        <v>1</v>
      </c>
      <c r="IO28" s="92">
        <v>1</v>
      </c>
      <c r="IP28" s="92">
        <v>1</v>
      </c>
      <c r="IQ28" s="92">
        <v>1</v>
      </c>
      <c r="IR28" s="69"/>
    </row>
    <row r="29" spans="1:254" ht="16" customHeight="1">
      <c r="A29" s="9"/>
      <c r="B29" s="11" t="s">
        <v>32</v>
      </c>
      <c r="C29" s="84" t="str">
        <f t="shared" si="3"/>
        <v>29 :</v>
      </c>
      <c r="D29" s="92"/>
      <c r="E29" s="92"/>
      <c r="F29" s="92"/>
      <c r="G29" s="92"/>
      <c r="H29" s="92"/>
      <c r="I29" s="92"/>
      <c r="J29" s="108"/>
      <c r="IL29" s="92">
        <v>1</v>
      </c>
      <c r="IM29" s="92">
        <v>1</v>
      </c>
      <c r="IN29" s="92">
        <v>1</v>
      </c>
      <c r="IO29" s="92">
        <v>1</v>
      </c>
      <c r="IP29" s="92">
        <v>1</v>
      </c>
      <c r="IQ29" s="92">
        <v>1</v>
      </c>
      <c r="IR29" s="69"/>
      <c r="IT29" s="37"/>
    </row>
    <row r="30" spans="1:254" ht="16" customHeight="1">
      <c r="A30" s="9"/>
      <c r="B30" s="11" t="s">
        <v>33</v>
      </c>
      <c r="C30" s="84" t="str">
        <f t="shared" si="3"/>
        <v>30 :</v>
      </c>
      <c r="D30" s="92"/>
      <c r="E30" s="92"/>
      <c r="F30" s="92"/>
      <c r="G30" s="92"/>
      <c r="H30" s="92"/>
      <c r="I30" s="92"/>
      <c r="J30" s="108"/>
      <c r="IL30" s="92">
        <v>1</v>
      </c>
      <c r="IM30" s="92">
        <v>1</v>
      </c>
      <c r="IN30" s="92">
        <v>1</v>
      </c>
      <c r="IO30" s="92">
        <v>1</v>
      </c>
      <c r="IP30" s="92">
        <v>1</v>
      </c>
      <c r="IQ30" s="92">
        <v>1</v>
      </c>
      <c r="IR30" s="69"/>
    </row>
    <row r="31" spans="1:254" ht="16" customHeight="1">
      <c r="A31" s="9"/>
      <c r="B31" s="11" t="s">
        <v>34</v>
      </c>
      <c r="C31" s="84" t="str">
        <f t="shared" si="3"/>
        <v>31 :</v>
      </c>
      <c r="D31" s="92"/>
      <c r="E31" s="92"/>
      <c r="F31" s="92"/>
      <c r="G31" s="92"/>
      <c r="H31" s="92"/>
      <c r="I31" s="92"/>
      <c r="J31" s="108"/>
      <c r="IL31" s="92">
        <v>1</v>
      </c>
      <c r="IM31" s="92">
        <v>1</v>
      </c>
      <c r="IN31" s="92">
        <v>1</v>
      </c>
      <c r="IO31" s="92">
        <v>1</v>
      </c>
      <c r="IP31" s="92">
        <v>1</v>
      </c>
      <c r="IQ31" s="92">
        <v>1</v>
      </c>
      <c r="IR31" s="69"/>
    </row>
    <row r="32" spans="1:254" ht="16" customHeight="1">
      <c r="B32" s="54" t="s">
        <v>35</v>
      </c>
      <c r="C32" s="84" t="str">
        <f t="shared" si="3"/>
        <v>32 :</v>
      </c>
      <c r="D32" s="92"/>
      <c r="E32" s="92"/>
      <c r="F32" s="92"/>
      <c r="G32" s="92"/>
      <c r="H32" s="92"/>
      <c r="I32" s="81"/>
      <c r="J32" s="108"/>
      <c r="IL32" s="92">
        <v>1</v>
      </c>
      <c r="IM32" s="92">
        <v>1</v>
      </c>
      <c r="IN32" s="92">
        <v>1</v>
      </c>
      <c r="IO32" s="92">
        <v>1</v>
      </c>
      <c r="IP32" s="92">
        <v>1</v>
      </c>
      <c r="IQ32" s="81">
        <v>1</v>
      </c>
      <c r="IR32" s="69"/>
    </row>
    <row r="33" spans="1:256" ht="16" customHeight="1">
      <c r="A33" s="9"/>
      <c r="B33" s="11" t="s">
        <v>36</v>
      </c>
      <c r="C33" s="84" t="str">
        <f t="shared" si="3"/>
        <v>33 :</v>
      </c>
      <c r="D33" s="92"/>
      <c r="E33" s="92"/>
      <c r="F33" s="92"/>
      <c r="G33" s="92"/>
      <c r="H33" s="92"/>
      <c r="I33" s="92"/>
      <c r="J33" s="108"/>
      <c r="IL33" s="92">
        <v>1</v>
      </c>
      <c r="IM33" s="92">
        <v>1</v>
      </c>
      <c r="IN33" s="92">
        <v>1</v>
      </c>
      <c r="IO33" s="92">
        <v>1</v>
      </c>
      <c r="IP33" s="92">
        <v>1</v>
      </c>
      <c r="IQ33" s="92">
        <v>1</v>
      </c>
      <c r="IR33" s="69"/>
      <c r="IT33" s="37"/>
    </row>
    <row r="34" spans="1:256" ht="16" customHeight="1">
      <c r="A34" s="14"/>
      <c r="B34" s="14"/>
      <c r="C34" s="84" t="str">
        <f t="shared" si="3"/>
        <v>34 :</v>
      </c>
      <c r="D34" s="101">
        <f>ROUND(SUM(FYFPPA011+FYFPPA1100+FYFPPA012+FYFPPA013+FYFPPA014+FYFPPA015+FYFPPA016+FYFPPA017+FYFPPA720),1)</f>
        <v>0</v>
      </c>
      <c r="E34" s="101">
        <f>ROUND(SUM(FYFPPA037+FYFPPA1101+FYFPPA038+FYFPPA039+FYFPPA040+FYFPPA041+FYFPPA042+FYFPPA043+FYFPPA721),1)</f>
        <v>0</v>
      </c>
      <c r="F34" s="101">
        <f>ROUND(SUM(FYFPPA063+FYFPPA1102+FYFPPA064+FYFPPA065+FYFPPA066+FYFPPA067+FYFPPA068+FYFPPA069+FYFPPA722),1)</f>
        <v>0</v>
      </c>
      <c r="G34" s="101">
        <f>ROUND(SUM(FYFPPA089+FYFPPA1103+FYFPPA090+FYFPPA091+FYFPPA092+FYFPPA093+FYFPPA094+FYFPPA095+FYFPPA723),1)</f>
        <v>0</v>
      </c>
      <c r="H34" s="101">
        <f>ROUND(SUM(FYFPPA115+FYFPPA1104+FYFPPA116+FYFPPA117+FYFPPA118+FYFPPA119+FYFPPA120+FYFPPA121+FYFPPA724),1)</f>
        <v>0</v>
      </c>
      <c r="I34" s="101">
        <f>ROUND(SUM(FYFPPA141+FYFPPA1105+FYFPPA142+FYFPPA143+FYFPPA144+FYFPPA145+FYFPPA146+FYFPPA147+FYFPPA725),1)</f>
        <v>0</v>
      </c>
      <c r="J34" s="86"/>
      <c r="K34" s="97" t="s">
        <v>219</v>
      </c>
      <c r="IL34" s="87"/>
      <c r="IM34" s="87"/>
      <c r="IN34" s="87"/>
      <c r="IO34" s="87"/>
      <c r="IP34" s="87"/>
      <c r="IQ34" s="87"/>
    </row>
    <row r="35" spans="1:256" ht="16" customHeight="1">
      <c r="A35" s="14"/>
      <c r="B35" s="14"/>
      <c r="C35" s="84"/>
      <c r="D35" s="54"/>
      <c r="E35" s="54"/>
      <c r="F35" s="54"/>
      <c r="G35" s="54"/>
      <c r="H35" s="54"/>
      <c r="I35" s="54"/>
      <c r="J35" s="36"/>
      <c r="IL35" s="54"/>
      <c r="IM35" s="54"/>
      <c r="IN35" s="54"/>
      <c r="IO35" s="54"/>
      <c r="IP35" s="54"/>
      <c r="IQ35" s="54"/>
    </row>
    <row r="36" spans="1:256" ht="16" customHeight="1">
      <c r="A36" s="10"/>
      <c r="B36" s="30" t="s">
        <v>37</v>
      </c>
      <c r="C36" s="84" t="str">
        <f>ROW()&amp;" :"</f>
        <v>36 :</v>
      </c>
      <c r="D36" s="102">
        <f>ROUND(SUM(FYFPPA009+FYFPPA010+FYFPPA813),1)</f>
        <v>0</v>
      </c>
      <c r="E36" s="102">
        <f>ROUND(SUM(FYFPPA035+FYFPPA036+FYFPPA814),1)</f>
        <v>0</v>
      </c>
      <c r="F36" s="102">
        <f>ROUND(SUM(FYFPPA061+FYFPPA062+FYFPPA815),1)</f>
        <v>0</v>
      </c>
      <c r="G36" s="102">
        <f>ROUND(SUM(FYFPPA087+FYFPPA088+FYFPPA816),1)</f>
        <v>0</v>
      </c>
      <c r="H36" s="102">
        <f>ROUND(SUM(FYFPPA113+FYFPPA114+FYFPPA817),1)</f>
        <v>0</v>
      </c>
      <c r="I36" s="102">
        <f>ROUND(SUM(FYFPPA139+FYFPPA140+FYFPPA837),1)</f>
        <v>0</v>
      </c>
      <c r="J36" s="86"/>
      <c r="K36" s="97" t="s">
        <v>189</v>
      </c>
      <c r="IL36" s="77"/>
      <c r="IM36" s="77"/>
      <c r="IN36" s="77"/>
      <c r="IO36" s="77"/>
      <c r="IP36" s="77"/>
      <c r="IQ36" s="77"/>
    </row>
    <row r="37" spans="1:256" s="71" customFormat="1" ht="16" customHeight="1">
      <c r="A37" s="72"/>
      <c r="B37" s="54" t="s">
        <v>38</v>
      </c>
      <c r="C37" s="84" t="str">
        <f>ROW()&amp;" :"</f>
        <v>37 :</v>
      </c>
      <c r="D37" s="92"/>
      <c r="E37" s="92"/>
      <c r="F37" s="92"/>
      <c r="G37" s="92"/>
      <c r="H37" s="92"/>
      <c r="I37" s="92"/>
      <c r="J37" s="108"/>
      <c r="K37" s="98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2">
        <v>1</v>
      </c>
      <c r="IM37" s="92">
        <v>1</v>
      </c>
      <c r="IN37" s="92">
        <v>1</v>
      </c>
      <c r="IO37" s="92">
        <v>1</v>
      </c>
      <c r="IP37" s="92">
        <v>1</v>
      </c>
      <c r="IQ37" s="92">
        <v>1</v>
      </c>
      <c r="IR37" s="73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4" t="str">
        <f>ROW()&amp;" :"</f>
        <v>38 :</v>
      </c>
      <c r="D38" s="92"/>
      <c r="E38" s="92"/>
      <c r="F38" s="92"/>
      <c r="G38" s="92"/>
      <c r="H38" s="92"/>
      <c r="I38" s="92"/>
      <c r="J38" s="108"/>
      <c r="IL38" s="92">
        <v>1</v>
      </c>
      <c r="IM38" s="92">
        <v>1</v>
      </c>
      <c r="IN38" s="92">
        <v>1</v>
      </c>
      <c r="IO38" s="92">
        <v>1</v>
      </c>
      <c r="IP38" s="92">
        <v>1</v>
      </c>
      <c r="IQ38" s="92">
        <v>1</v>
      </c>
      <c r="IR38" s="69"/>
    </row>
    <row r="39" spans="1:256" ht="16" customHeight="1">
      <c r="A39" s="13"/>
      <c r="B39" s="30" t="s">
        <v>40</v>
      </c>
      <c r="C39" s="84" t="str">
        <f>ROW()&amp;" :"</f>
        <v>39 :</v>
      </c>
      <c r="D39" s="102">
        <f>ROUND(SUM(FYFPPA008-FYFPPA018+FYFPPA020-FYFPPA800),1)</f>
        <v>0</v>
      </c>
      <c r="E39" s="102">
        <f>ROUND(SUM(FYFPPA034-FYFPPA044+FYFPPA046-FYFPPA801),1)</f>
        <v>0</v>
      </c>
      <c r="F39" s="102">
        <f>ROUND(SUM(FYFPPA060-FYFPPA070+FYFPPA072-FYFPPA802),1)</f>
        <v>0</v>
      </c>
      <c r="G39" s="102">
        <f>ROUND(SUM(FYFPPA086-FYFPPA096+FYFPPA098-FYFPPA803),1)</f>
        <v>0</v>
      </c>
      <c r="H39" s="102">
        <f>ROUND(SUM(FYFPPA112-FYFPPA122+FYFPPA124-FYFPPA804),1)</f>
        <v>0</v>
      </c>
      <c r="I39" s="102">
        <f>ROUND(SUM(FYFPPA138-FYFPPA148+FYFPPA150-FYFPPA805),1)</f>
        <v>0</v>
      </c>
      <c r="J39" s="86"/>
      <c r="K39" s="97" t="s">
        <v>190</v>
      </c>
      <c r="IL39" s="77"/>
      <c r="IM39" s="77"/>
      <c r="IN39" s="77"/>
      <c r="IO39" s="77"/>
      <c r="IP39" s="77"/>
      <c r="IQ39" s="77"/>
    </row>
    <row r="40" spans="1:256" ht="16" customHeight="1">
      <c r="A40" s="13"/>
      <c r="B40" s="30"/>
      <c r="C40" s="84"/>
      <c r="D40" s="54"/>
      <c r="E40" s="54"/>
      <c r="F40" s="54"/>
      <c r="G40" s="54"/>
      <c r="H40" s="54"/>
      <c r="I40" s="54"/>
      <c r="J40" s="36"/>
      <c r="IL40" s="54"/>
      <c r="IM40" s="54"/>
      <c r="IN40" s="54"/>
      <c r="IO40" s="54"/>
      <c r="IP40" s="54"/>
      <c r="IQ40" s="54"/>
    </row>
    <row r="41" spans="1:256" ht="16" customHeight="1">
      <c r="A41" s="10"/>
      <c r="B41" s="10" t="s">
        <v>41</v>
      </c>
      <c r="C41" s="84" t="str">
        <f>ROW()&amp;" :"</f>
        <v>41 :</v>
      </c>
      <c r="D41" s="92"/>
      <c r="E41" s="92"/>
      <c r="F41" s="92"/>
      <c r="G41" s="92"/>
      <c r="H41" s="92"/>
      <c r="I41" s="92"/>
      <c r="J41" s="108"/>
      <c r="IL41" s="92">
        <v>1</v>
      </c>
      <c r="IM41" s="92">
        <v>1</v>
      </c>
      <c r="IN41" s="92">
        <v>1</v>
      </c>
      <c r="IO41" s="92">
        <v>1</v>
      </c>
      <c r="IP41" s="92">
        <v>1</v>
      </c>
      <c r="IQ41" s="92">
        <v>1</v>
      </c>
      <c r="IR41" s="69"/>
    </row>
    <row r="42" spans="1:256" ht="16" customHeight="1">
      <c r="A42" s="10"/>
      <c r="B42" s="10" t="s">
        <v>42</v>
      </c>
      <c r="C42" s="84" t="str">
        <f>ROW()&amp;" :"</f>
        <v>42 :</v>
      </c>
      <c r="D42" s="92"/>
      <c r="E42" s="92"/>
      <c r="F42" s="92"/>
      <c r="G42" s="92"/>
      <c r="H42" s="92"/>
      <c r="I42" s="92"/>
      <c r="J42" s="108"/>
      <c r="IL42" s="92">
        <v>1</v>
      </c>
      <c r="IM42" s="92">
        <v>1</v>
      </c>
      <c r="IN42" s="92">
        <v>1</v>
      </c>
      <c r="IO42" s="92">
        <v>1</v>
      </c>
      <c r="IP42" s="92">
        <v>1</v>
      </c>
      <c r="IQ42" s="92">
        <v>1</v>
      </c>
      <c r="IR42" s="69"/>
    </row>
    <row r="43" spans="1:256" ht="16" customHeight="1">
      <c r="A43" s="10"/>
      <c r="B43" s="10" t="s">
        <v>43</v>
      </c>
      <c r="C43" s="84" t="str">
        <f>ROW()&amp;" :"</f>
        <v>43 :</v>
      </c>
      <c r="D43" s="92"/>
      <c r="E43" s="92"/>
      <c r="F43" s="92"/>
      <c r="G43" s="92"/>
      <c r="H43" s="92"/>
      <c r="I43" s="92"/>
      <c r="J43" s="108"/>
      <c r="IL43" s="92">
        <v>1</v>
      </c>
      <c r="IM43" s="92">
        <v>1</v>
      </c>
      <c r="IN43" s="92">
        <v>1</v>
      </c>
      <c r="IO43" s="92">
        <v>1</v>
      </c>
      <c r="IP43" s="92">
        <v>1</v>
      </c>
      <c r="IQ43" s="92">
        <v>1</v>
      </c>
      <c r="IR43" s="69"/>
      <c r="IT43" s="37"/>
    </row>
    <row r="44" spans="1:256" s="1" customFormat="1" ht="16" customHeight="1">
      <c r="A44" s="10"/>
      <c r="B44" s="10" t="s">
        <v>44</v>
      </c>
      <c r="C44" s="84" t="str">
        <f>ROW()&amp;" :"</f>
        <v>44 :</v>
      </c>
      <c r="D44" s="92"/>
      <c r="E44" s="92"/>
      <c r="F44" s="92"/>
      <c r="G44" s="92"/>
      <c r="H44" s="92"/>
      <c r="I44" s="92"/>
      <c r="J44" s="108"/>
      <c r="K44" s="9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2">
        <v>1</v>
      </c>
      <c r="IM44" s="92">
        <v>1</v>
      </c>
      <c r="IN44" s="92">
        <v>1</v>
      </c>
      <c r="IO44" s="92">
        <v>1</v>
      </c>
      <c r="IP44" s="92">
        <v>1</v>
      </c>
      <c r="IQ44" s="92">
        <v>1</v>
      </c>
      <c r="IR44" s="69"/>
    </row>
    <row r="45" spans="1:256" ht="16" customHeight="1">
      <c r="A45" s="10"/>
      <c r="B45" s="10"/>
      <c r="C45" s="84"/>
      <c r="D45" s="54"/>
      <c r="E45" s="54"/>
      <c r="F45" s="54"/>
      <c r="G45" s="54"/>
      <c r="H45" s="54"/>
      <c r="I45" s="54"/>
      <c r="J45" s="36"/>
      <c r="IL45" s="54"/>
      <c r="IM45" s="54"/>
      <c r="IN45" s="54"/>
      <c r="IO45" s="54"/>
      <c r="IP45" s="54"/>
      <c r="IQ45" s="54"/>
    </row>
    <row r="46" spans="1:256" ht="16" customHeight="1">
      <c r="A46" s="13"/>
      <c r="B46" s="30" t="s">
        <v>45</v>
      </c>
      <c r="C46" s="84" t="str">
        <f>ROW()&amp;" :"</f>
        <v>46 :</v>
      </c>
      <c r="D46" s="102">
        <f>ROUND(SUM(FYFPPA1000+FYFPPA021-FYFPPA022+FYFPPA818+FYFPPA969),1)</f>
        <v>0</v>
      </c>
      <c r="E46" s="102">
        <f>ROUND(SUM(FYFPPA1001+FYFPPA047-FYFPPA048+FYFPPA819+FYFPPA970),1)</f>
        <v>0</v>
      </c>
      <c r="F46" s="102">
        <f>ROUND(SUM(FYFPPA1002+FYFPPA073-FYFPPA074+FYFPPA820+FYFPPA971),1)</f>
        <v>0</v>
      </c>
      <c r="G46" s="102">
        <f>ROUND(SUM(FYFPPA1003+FYFPPA099-FYFPPA100+FYFPPA821+FYFPPA972),1)</f>
        <v>0</v>
      </c>
      <c r="H46" s="102">
        <f>ROUND(SUM(FYFPPA1004+FYFPPA125-FYFPPA126+FYFPPA822+FYFPPA973),1)</f>
        <v>0</v>
      </c>
      <c r="I46" s="102">
        <f>ROUND(SUM(FYFPPA1005+FYFPPA151-FYFPPA152+FYFPPA823+FYFPPA974),1)</f>
        <v>0</v>
      </c>
      <c r="J46" s="86"/>
      <c r="K46" s="97" t="s">
        <v>191</v>
      </c>
      <c r="IL46" s="77"/>
      <c r="IM46" s="77"/>
      <c r="IN46" s="77"/>
      <c r="IO46" s="77"/>
      <c r="IP46" s="77"/>
      <c r="IQ46" s="77"/>
    </row>
    <row r="47" spans="1:256" ht="16" customHeight="1">
      <c r="A47" s="13"/>
      <c r="B47" s="30"/>
      <c r="C47" s="84"/>
      <c r="D47" s="85"/>
      <c r="E47" s="85"/>
      <c r="F47" s="85"/>
      <c r="G47" s="85"/>
      <c r="H47" s="85"/>
      <c r="I47" s="85"/>
      <c r="J47" s="36"/>
      <c r="IL47" s="85"/>
      <c r="IM47" s="85"/>
      <c r="IN47" s="85"/>
      <c r="IO47" s="85"/>
      <c r="IP47" s="85"/>
      <c r="IQ47" s="85"/>
    </row>
    <row r="48" spans="1:256" ht="16" customHeight="1">
      <c r="A48" s="10"/>
      <c r="B48" s="10" t="s">
        <v>46</v>
      </c>
      <c r="C48" s="84" t="str">
        <f>ROW()&amp;" :"</f>
        <v>48 :</v>
      </c>
      <c r="D48" s="92"/>
      <c r="E48" s="92"/>
      <c r="F48" s="92"/>
      <c r="G48" s="92"/>
      <c r="H48" s="92"/>
      <c r="I48" s="92"/>
      <c r="J48" s="108"/>
      <c r="IL48" s="92">
        <v>1</v>
      </c>
      <c r="IM48" s="92">
        <v>1</v>
      </c>
      <c r="IN48" s="92">
        <v>1</v>
      </c>
      <c r="IO48" s="92">
        <v>1</v>
      </c>
      <c r="IP48" s="92">
        <v>1</v>
      </c>
      <c r="IQ48" s="92">
        <v>1</v>
      </c>
      <c r="IR48" s="69"/>
      <c r="IT48" s="37"/>
    </row>
    <row r="49" spans="1:254" ht="16" customHeight="1">
      <c r="A49" s="13"/>
      <c r="B49" s="30"/>
      <c r="C49" s="84"/>
      <c r="D49" s="85"/>
      <c r="E49" s="85"/>
      <c r="F49" s="85"/>
      <c r="G49" s="85"/>
      <c r="H49" s="85"/>
      <c r="I49" s="85"/>
      <c r="J49" s="13"/>
      <c r="IL49" s="85"/>
      <c r="IM49" s="85"/>
      <c r="IN49" s="85"/>
      <c r="IO49" s="85"/>
      <c r="IP49" s="85"/>
      <c r="IQ49" s="85"/>
    </row>
    <row r="50" spans="1:254" ht="16" customHeight="1">
      <c r="A50" s="14"/>
      <c r="B50" s="31" t="s">
        <v>47</v>
      </c>
      <c r="C50" s="84" t="str">
        <f>ROW()&amp;" :"</f>
        <v>50 :</v>
      </c>
      <c r="D50" s="102">
        <f>ROUND(SUM(FYFPPA023-FYFPPA024),1)</f>
        <v>0</v>
      </c>
      <c r="E50" s="102">
        <f>ROUND(SUM(FYFPPA049-FYFPPA050),1)</f>
        <v>0</v>
      </c>
      <c r="F50" s="102">
        <f>ROUND(SUM(FYFPPA075-FYFPPA076),1)</f>
        <v>0</v>
      </c>
      <c r="G50" s="102">
        <f>ROUND(SUM(FYFPPA101-FYFPPA102),1)</f>
        <v>0</v>
      </c>
      <c r="H50" s="102">
        <f>ROUND(SUM(FYFPPA127-FYFPPA128),1)</f>
        <v>0</v>
      </c>
      <c r="I50" s="102">
        <f>ROUND(SUM(FYFPPA153-FYFPPA154),1)</f>
        <v>0</v>
      </c>
      <c r="J50" s="86"/>
      <c r="K50" s="97" t="s">
        <v>192</v>
      </c>
      <c r="IL50" s="77"/>
      <c r="IM50" s="77"/>
      <c r="IN50" s="77"/>
      <c r="IO50" s="77"/>
      <c r="IP50" s="77"/>
      <c r="IQ50" s="77"/>
    </row>
    <row r="51" spans="1:254" ht="16" customHeight="1">
      <c r="A51" s="13"/>
      <c r="B51" s="30"/>
      <c r="C51" s="84"/>
      <c r="D51" s="85"/>
      <c r="E51" s="85"/>
      <c r="F51" s="85"/>
      <c r="G51" s="85"/>
      <c r="H51" s="85"/>
      <c r="I51" s="85"/>
      <c r="J51" s="13"/>
      <c r="IL51" s="79"/>
      <c r="IM51" s="79"/>
      <c r="IN51" s="79"/>
      <c r="IO51" s="79"/>
      <c r="IP51" s="79"/>
      <c r="IQ51" s="79"/>
    </row>
    <row r="52" spans="1:254" ht="16" customHeight="1">
      <c r="A52" s="14"/>
      <c r="B52" s="10" t="s">
        <v>48</v>
      </c>
      <c r="C52" s="84" t="str">
        <f>ROW()&amp;" :"</f>
        <v>52 :</v>
      </c>
      <c r="D52" s="92"/>
      <c r="E52" s="92"/>
      <c r="F52" s="92"/>
      <c r="G52" s="92"/>
      <c r="H52" s="92"/>
      <c r="I52" s="92"/>
      <c r="J52" s="108"/>
      <c r="IL52" s="92">
        <v>1</v>
      </c>
      <c r="IM52" s="92">
        <v>1</v>
      </c>
      <c r="IN52" s="92">
        <v>1</v>
      </c>
      <c r="IO52" s="92">
        <v>1</v>
      </c>
      <c r="IP52" s="92">
        <v>1</v>
      </c>
      <c r="IQ52" s="92">
        <v>1</v>
      </c>
    </row>
    <row r="53" spans="1:254" ht="16" customHeight="1">
      <c r="A53" s="14"/>
      <c r="B53" s="10" t="s">
        <v>49</v>
      </c>
      <c r="C53" s="84" t="str">
        <f>ROW()&amp;" :"</f>
        <v>53 :</v>
      </c>
      <c r="D53" s="92"/>
      <c r="E53" s="92"/>
      <c r="F53" s="92"/>
      <c r="G53" s="92"/>
      <c r="H53" s="92"/>
      <c r="I53" s="92"/>
      <c r="J53" s="108"/>
      <c r="IL53" s="92">
        <v>1</v>
      </c>
      <c r="IM53" s="92">
        <v>1</v>
      </c>
      <c r="IN53" s="92">
        <v>1</v>
      </c>
      <c r="IO53" s="92">
        <v>1</v>
      </c>
      <c r="IP53" s="92">
        <v>1</v>
      </c>
      <c r="IQ53" s="92">
        <v>1</v>
      </c>
    </row>
    <row r="54" spans="1:254" ht="16" customHeight="1">
      <c r="A54" s="13"/>
      <c r="B54" s="30"/>
      <c r="C54" s="84"/>
      <c r="D54" s="85"/>
      <c r="E54" s="85"/>
      <c r="F54" s="85"/>
      <c r="G54" s="85"/>
      <c r="H54" s="85"/>
      <c r="I54" s="85"/>
      <c r="J54" s="13"/>
      <c r="IL54" s="79"/>
      <c r="IM54" s="79"/>
      <c r="IN54" s="79"/>
      <c r="IO54" s="79"/>
      <c r="IP54" s="79"/>
      <c r="IQ54" s="79"/>
    </row>
    <row r="55" spans="1:254" ht="16" customHeight="1">
      <c r="A55" s="14"/>
      <c r="B55" s="31" t="s">
        <v>50</v>
      </c>
      <c r="C55" s="84" t="str">
        <f>ROW()&amp;" :"</f>
        <v>55 :</v>
      </c>
      <c r="D55" s="103">
        <f>ROUND(SUM(FYFPPA026+FYFPPA1006+FYFPPA1007),1)</f>
        <v>0</v>
      </c>
      <c r="E55" s="104">
        <f>ROUND(SUM(FYFPPA052+FYFPPA1009+FYFPPA1010),1)</f>
        <v>0</v>
      </c>
      <c r="F55" s="104">
        <f>ROUND(SUM(FYFPPA078+FYFPPA1012+FYFPPA1013),1)</f>
        <v>0</v>
      </c>
      <c r="G55" s="104">
        <f>ROUND(SUM(FYFPPA104+FYFPPA1015+FYFPPA1016),1)</f>
        <v>0</v>
      </c>
      <c r="H55" s="104">
        <f>ROUND(SUM(FYFPPA130+FYFPPA1018+FYFPPA1019),1)</f>
        <v>0</v>
      </c>
      <c r="I55" s="104">
        <f>ROUND(SUM(FYFPPA156+FYFPPA1021+FYFPPA1022),1)</f>
        <v>0</v>
      </c>
      <c r="J55" s="86"/>
      <c r="K55" s="97" t="s">
        <v>193</v>
      </c>
      <c r="IL55" s="77"/>
      <c r="IM55" s="77"/>
      <c r="IN55" s="77"/>
      <c r="IO55" s="77"/>
      <c r="IP55" s="77"/>
      <c r="IQ55" s="77"/>
    </row>
    <row r="56" spans="1:254" ht="3.75" customHeight="1">
      <c r="A56" s="14"/>
      <c r="B56" s="31"/>
      <c r="C56" s="84"/>
      <c r="D56" s="85"/>
      <c r="E56" s="85"/>
      <c r="F56" s="85"/>
      <c r="G56" s="85"/>
      <c r="H56" s="85"/>
      <c r="I56" s="85"/>
      <c r="J56" s="36"/>
      <c r="IL56" s="85"/>
      <c r="IM56" s="85"/>
      <c r="IN56" s="85"/>
      <c r="IO56" s="85"/>
      <c r="IP56" s="85"/>
      <c r="IQ56" s="85"/>
    </row>
    <row r="57" spans="1:254" ht="17.149999999999999" customHeight="1">
      <c r="A57" s="15"/>
      <c r="B57" s="29" t="s">
        <v>51</v>
      </c>
      <c r="C57" s="55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5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4"/>
      <c r="D59" s="55"/>
      <c r="E59" s="55"/>
      <c r="F59" s="55"/>
      <c r="G59" s="55"/>
      <c r="H59" s="55"/>
      <c r="I59" s="55"/>
      <c r="J59" s="2"/>
      <c r="K59" s="9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5"/>
      <c r="IM59" s="55"/>
      <c r="IN59" s="55"/>
      <c r="IO59" s="55"/>
      <c r="IP59" s="55"/>
      <c r="IQ59" s="55"/>
    </row>
    <row r="60" spans="1:254" ht="16" customHeight="1">
      <c r="A60" s="14"/>
      <c r="B60" s="11" t="s">
        <v>53</v>
      </c>
      <c r="C60" s="84" t="str">
        <f>ROW()&amp;" :"</f>
        <v>60 :</v>
      </c>
      <c r="D60" s="92"/>
      <c r="E60" s="92"/>
      <c r="F60" s="92"/>
      <c r="G60" s="92"/>
      <c r="H60" s="92"/>
      <c r="I60" s="92"/>
      <c r="J60" s="108"/>
      <c r="IL60" s="92">
        <v>1</v>
      </c>
      <c r="IM60" s="92">
        <v>1</v>
      </c>
      <c r="IN60" s="92">
        <v>1</v>
      </c>
      <c r="IO60" s="92">
        <v>1</v>
      </c>
      <c r="IP60" s="92">
        <v>1</v>
      </c>
      <c r="IQ60" s="92">
        <v>1</v>
      </c>
      <c r="IR60" s="69"/>
    </row>
    <row r="61" spans="1:254" ht="3.75" customHeight="1">
      <c r="A61" s="14"/>
      <c r="B61" s="9"/>
      <c r="C61" s="84"/>
      <c r="D61" s="85"/>
      <c r="E61" s="85"/>
      <c r="F61" s="85"/>
      <c r="G61" s="85"/>
      <c r="H61" s="85"/>
      <c r="I61" s="85"/>
      <c r="J61" s="36"/>
      <c r="IL61" s="85"/>
      <c r="IM61" s="85"/>
      <c r="IN61" s="85"/>
      <c r="IO61" s="85"/>
      <c r="IP61" s="85"/>
      <c r="IQ61" s="85"/>
    </row>
    <row r="62" spans="1:254" ht="16" customHeight="1">
      <c r="A62" s="14"/>
      <c r="B62" s="31"/>
      <c r="C62" s="55"/>
      <c r="D62" s="56"/>
      <c r="E62" s="56"/>
      <c r="F62" s="56"/>
      <c r="G62" s="56"/>
      <c r="H62" s="56"/>
      <c r="I62" s="56"/>
      <c r="IL62" s="56"/>
      <c r="IM62" s="56"/>
      <c r="IN62" s="56"/>
      <c r="IO62" s="56"/>
      <c r="IP62" s="56"/>
      <c r="IQ62" s="56"/>
    </row>
    <row r="63" spans="1:254" ht="16" customHeight="1">
      <c r="A63" s="10"/>
      <c r="B63" s="16" t="s">
        <v>54</v>
      </c>
      <c r="C63" s="84" t="str">
        <f>ROW()&amp;" :"</f>
        <v>63 :</v>
      </c>
      <c r="D63" s="92"/>
      <c r="E63" s="92"/>
      <c r="F63" s="92"/>
      <c r="G63" s="92"/>
      <c r="H63" s="92"/>
      <c r="I63" s="92"/>
      <c r="J63" s="108"/>
      <c r="IL63" s="92">
        <v>1</v>
      </c>
      <c r="IM63" s="92">
        <v>1</v>
      </c>
      <c r="IN63" s="92">
        <v>1</v>
      </c>
      <c r="IO63" s="92">
        <v>1</v>
      </c>
      <c r="IP63" s="92">
        <v>1</v>
      </c>
      <c r="IQ63" s="92">
        <v>1</v>
      </c>
      <c r="IR63" s="69"/>
      <c r="IT63" s="37"/>
    </row>
    <row r="64" spans="1:254" ht="12.65" customHeight="1">
      <c r="A64" s="9"/>
      <c r="B64" s="16" t="s">
        <v>55</v>
      </c>
      <c r="C64" s="55"/>
      <c r="D64" s="56"/>
      <c r="E64" s="56"/>
      <c r="F64" s="56"/>
      <c r="G64" s="56"/>
      <c r="H64" s="56"/>
      <c r="I64" s="56"/>
      <c r="IL64" s="56"/>
      <c r="IM64" s="56"/>
      <c r="IN64" s="56"/>
      <c r="IO64" s="56"/>
      <c r="IP64" s="56"/>
      <c r="IQ64" s="56"/>
    </row>
    <row r="65" spans="1:254" ht="16" customHeight="1">
      <c r="A65" s="9"/>
      <c r="B65" s="34" t="s">
        <v>56</v>
      </c>
      <c r="C65" s="84" t="str">
        <f>ROW()&amp;" :"</f>
        <v>65 :</v>
      </c>
      <c r="D65" s="92"/>
      <c r="E65" s="92"/>
      <c r="F65" s="92"/>
      <c r="G65" s="92"/>
      <c r="H65" s="92"/>
      <c r="I65" s="92"/>
      <c r="J65" s="108"/>
      <c r="IL65" s="92">
        <v>1</v>
      </c>
      <c r="IM65" s="92">
        <v>1</v>
      </c>
      <c r="IN65" s="92">
        <v>1</v>
      </c>
      <c r="IO65" s="92">
        <v>1</v>
      </c>
      <c r="IP65" s="92">
        <v>1</v>
      </c>
      <c r="IQ65" s="92">
        <v>1</v>
      </c>
      <c r="IR65" s="69"/>
    </row>
    <row r="66" spans="1:254" ht="16" customHeight="1">
      <c r="A66" s="9"/>
      <c r="B66" s="34" t="s">
        <v>57</v>
      </c>
      <c r="C66" s="84" t="str">
        <f>ROW()&amp;" :"</f>
        <v>66 :</v>
      </c>
      <c r="D66" s="92"/>
      <c r="E66" s="92"/>
      <c r="F66" s="92"/>
      <c r="G66" s="92"/>
      <c r="H66" s="92"/>
      <c r="I66" s="92"/>
      <c r="J66" s="108"/>
      <c r="IL66" s="92">
        <v>1</v>
      </c>
      <c r="IM66" s="92">
        <v>1</v>
      </c>
      <c r="IN66" s="92">
        <v>1</v>
      </c>
      <c r="IO66" s="92">
        <v>1</v>
      </c>
      <c r="IP66" s="92">
        <v>1</v>
      </c>
      <c r="IQ66" s="92">
        <v>1</v>
      </c>
      <c r="IR66" s="69"/>
    </row>
    <row r="67" spans="1:254" ht="16" customHeight="1">
      <c r="A67" s="9"/>
      <c r="B67" s="31" t="s">
        <v>58</v>
      </c>
      <c r="C67" s="84" t="str">
        <f>ROW()&amp;" :"</f>
        <v>67 :</v>
      </c>
      <c r="D67" s="102">
        <f>ROUND(FYFPPA158-FYFPPA159-FYFPPA180,1)</f>
        <v>0</v>
      </c>
      <c r="E67" s="102">
        <f>ROUND(FYFPPA188-FYFPPA189-FYFPPA210,1)</f>
        <v>0</v>
      </c>
      <c r="F67" s="102">
        <f>ROUND(FYFPPA218-FYFPPA219-FYFPPA240,1)</f>
        <v>0</v>
      </c>
      <c r="G67" s="102">
        <f>ROUND(FYFPPA248-FYFPPA249-FYFPPA270,1)</f>
        <v>0</v>
      </c>
      <c r="H67" s="102">
        <f>ROUND(FYFPPA278-FYFPPA279-FYFPPA300,1)</f>
        <v>0</v>
      </c>
      <c r="I67" s="102">
        <f>ROUND(FYFPPA308-FYFPPA309-FYFPPA330,1)</f>
        <v>0</v>
      </c>
      <c r="J67" s="86"/>
      <c r="K67" s="97" t="s">
        <v>194</v>
      </c>
      <c r="IL67" s="77"/>
      <c r="IM67" s="77"/>
      <c r="IN67" s="77"/>
      <c r="IO67" s="77"/>
      <c r="IP67" s="77"/>
      <c r="IQ67" s="77"/>
    </row>
    <row r="68" spans="1:254" ht="3.75" customHeight="1">
      <c r="A68" s="9"/>
      <c r="B68" s="31"/>
      <c r="C68" s="57"/>
      <c r="D68" s="57"/>
      <c r="E68" s="57"/>
      <c r="F68" s="57"/>
      <c r="G68" s="57"/>
      <c r="H68" s="57"/>
      <c r="I68" s="57"/>
      <c r="IL68" s="57"/>
      <c r="IM68" s="57"/>
      <c r="IN68" s="57"/>
      <c r="IO68" s="57"/>
      <c r="IP68" s="57"/>
      <c r="IQ68" s="57"/>
    </row>
    <row r="69" spans="1:254" ht="16" customHeight="1">
      <c r="A69" s="10"/>
      <c r="B69" s="16" t="s">
        <v>59</v>
      </c>
      <c r="C69" s="84" t="str">
        <f>ROW()&amp;" :"</f>
        <v>69 :</v>
      </c>
      <c r="D69" s="92"/>
      <c r="E69" s="92"/>
      <c r="F69" s="92"/>
      <c r="G69" s="92"/>
      <c r="H69" s="92"/>
      <c r="I69" s="92"/>
      <c r="J69" s="108"/>
      <c r="IL69" s="92">
        <v>1</v>
      </c>
      <c r="IM69" s="92">
        <v>1</v>
      </c>
      <c r="IN69" s="92">
        <v>1</v>
      </c>
      <c r="IO69" s="92">
        <v>1</v>
      </c>
      <c r="IP69" s="92">
        <v>1</v>
      </c>
      <c r="IQ69" s="92">
        <v>1</v>
      </c>
      <c r="IR69" s="69"/>
      <c r="IT69" s="37"/>
    </row>
    <row r="70" spans="1:254" ht="16" customHeight="1">
      <c r="A70" s="10"/>
      <c r="B70" s="16" t="s">
        <v>60</v>
      </c>
      <c r="C70" s="84" t="str">
        <f>ROW()&amp;" :"</f>
        <v>70 :</v>
      </c>
      <c r="D70" s="92"/>
      <c r="E70" s="92"/>
      <c r="F70" s="92"/>
      <c r="G70" s="92"/>
      <c r="H70" s="92"/>
      <c r="I70" s="92"/>
      <c r="J70" s="108"/>
      <c r="IL70" s="92">
        <v>1</v>
      </c>
      <c r="IM70" s="92">
        <v>1</v>
      </c>
      <c r="IN70" s="92">
        <v>1</v>
      </c>
      <c r="IO70" s="92">
        <v>1</v>
      </c>
      <c r="IP70" s="92">
        <v>1</v>
      </c>
      <c r="IQ70" s="92">
        <v>1</v>
      </c>
      <c r="IR70" s="69"/>
      <c r="IT70" s="37"/>
    </row>
    <row r="71" spans="1:254" ht="16" customHeight="1">
      <c r="A71" s="14"/>
      <c r="B71" s="31" t="s">
        <v>61</v>
      </c>
      <c r="C71" s="84" t="str">
        <f>ROW()&amp;" :"</f>
        <v>71 :</v>
      </c>
      <c r="D71" s="102">
        <f>ROUND(SUM(FYFPPA157+SUM(FYFPPA162,FYFPPA163,FYFPPA164)),1)</f>
        <v>0</v>
      </c>
      <c r="E71" s="102">
        <f>ROUND(SUM(FYFPPA187+SUM(FYFPPA192,FYFPPA193,FYFPPA194)),1)</f>
        <v>0</v>
      </c>
      <c r="F71" s="102">
        <f>ROUND(SUM(FYFPPA217+SUM(FYFPPA222,FYFPPA223,FYFPPA224)),1)</f>
        <v>0</v>
      </c>
      <c r="G71" s="102">
        <f>ROUND(SUM(FYFPPA247+SUM(FYFPPA252,FYFPPA253,FYFPPA254)),1)</f>
        <v>0</v>
      </c>
      <c r="H71" s="102">
        <f>ROUND(SUM(FYFPPA277+SUM(FYFPPA282,FYFPPA283,FYFPPA284)),1)</f>
        <v>0</v>
      </c>
      <c r="I71" s="102">
        <f>ROUND(SUM(FYFPPA307+SUM(FYFPPA312,FYFPPA313,FYFPPA314)),1)</f>
        <v>0</v>
      </c>
      <c r="J71" s="86"/>
      <c r="K71" s="97" t="s">
        <v>195</v>
      </c>
      <c r="IL71" s="77"/>
      <c r="IM71" s="77"/>
      <c r="IN71" s="77"/>
      <c r="IO71" s="77"/>
      <c r="IP71" s="77"/>
      <c r="IQ71" s="77"/>
      <c r="IT71" s="37"/>
    </row>
    <row r="72" spans="1:254" ht="3.75" customHeight="1">
      <c r="A72" s="14"/>
      <c r="B72" s="31"/>
      <c r="C72" s="84"/>
      <c r="D72" s="85"/>
      <c r="E72" s="85"/>
      <c r="F72" s="85"/>
      <c r="G72" s="85"/>
      <c r="H72" s="85"/>
      <c r="I72" s="85"/>
      <c r="J72" s="36"/>
      <c r="IL72" s="85"/>
      <c r="IM72" s="85"/>
      <c r="IN72" s="85"/>
      <c r="IO72" s="85"/>
      <c r="IP72" s="85"/>
      <c r="IQ72" s="85"/>
    </row>
    <row r="73" spans="1:254" ht="16" customHeight="1">
      <c r="A73" s="14"/>
      <c r="B73" s="31" t="s">
        <v>62</v>
      </c>
      <c r="C73" s="55"/>
      <c r="D73" s="56"/>
      <c r="E73" s="56"/>
      <c r="F73" s="56"/>
      <c r="G73" s="56"/>
      <c r="H73" s="56"/>
      <c r="I73" s="56"/>
      <c r="IL73" s="56"/>
      <c r="IM73" s="56"/>
      <c r="IN73" s="56"/>
      <c r="IO73" s="56"/>
      <c r="IP73" s="56"/>
      <c r="IQ73" s="56"/>
    </row>
    <row r="74" spans="1:254" ht="16" customHeight="1">
      <c r="A74" s="9"/>
      <c r="B74" s="16" t="s">
        <v>63</v>
      </c>
      <c r="C74" s="84" t="str">
        <f>ROW()&amp;" :"</f>
        <v>74 :</v>
      </c>
      <c r="D74" s="92"/>
      <c r="E74" s="92"/>
      <c r="F74" s="92"/>
      <c r="G74" s="92"/>
      <c r="H74" s="92"/>
      <c r="I74" s="92"/>
      <c r="J74" s="108"/>
      <c r="IL74" s="92">
        <v>1</v>
      </c>
      <c r="IM74" s="92">
        <v>1</v>
      </c>
      <c r="IN74" s="92">
        <v>1</v>
      </c>
      <c r="IO74" s="92">
        <v>1</v>
      </c>
      <c r="IP74" s="92">
        <v>1</v>
      </c>
      <c r="IQ74" s="92">
        <v>1</v>
      </c>
      <c r="IR74" s="69"/>
      <c r="IT74" s="37"/>
    </row>
    <row r="75" spans="1:254" ht="16" customHeight="1">
      <c r="A75" s="9"/>
      <c r="B75" s="16" t="s">
        <v>64</v>
      </c>
      <c r="C75" s="84" t="str">
        <f>ROW()&amp;" :"</f>
        <v>75 :</v>
      </c>
      <c r="D75" s="92"/>
      <c r="E75" s="92"/>
      <c r="F75" s="92"/>
      <c r="G75" s="92"/>
      <c r="H75" s="92"/>
      <c r="I75" s="92"/>
      <c r="J75" s="108"/>
      <c r="IL75" s="92">
        <v>1</v>
      </c>
      <c r="IM75" s="92">
        <v>1</v>
      </c>
      <c r="IN75" s="92">
        <v>1</v>
      </c>
      <c r="IO75" s="92">
        <v>1</v>
      </c>
      <c r="IP75" s="92">
        <v>1</v>
      </c>
      <c r="IQ75" s="92">
        <v>1</v>
      </c>
      <c r="IR75" s="69"/>
    </row>
    <row r="76" spans="1:254" ht="16" customHeight="1">
      <c r="A76" s="9"/>
      <c r="B76" s="16" t="s">
        <v>65</v>
      </c>
      <c r="C76" s="84" t="str">
        <f>ROW()&amp;" :"</f>
        <v>76 :</v>
      </c>
      <c r="D76" s="92"/>
      <c r="E76" s="92"/>
      <c r="F76" s="92"/>
      <c r="G76" s="92"/>
      <c r="H76" s="92"/>
      <c r="I76" s="92"/>
      <c r="J76" s="108"/>
      <c r="IL76" s="92">
        <v>1</v>
      </c>
      <c r="IM76" s="92">
        <v>1</v>
      </c>
      <c r="IN76" s="92">
        <v>1</v>
      </c>
      <c r="IO76" s="92">
        <v>1</v>
      </c>
      <c r="IP76" s="92">
        <v>1</v>
      </c>
      <c r="IQ76" s="92">
        <v>1</v>
      </c>
      <c r="IR76" s="69"/>
    </row>
    <row r="77" spans="1:254" ht="16" customHeight="1">
      <c r="A77" s="9"/>
      <c r="B77" s="16" t="s">
        <v>66</v>
      </c>
      <c r="C77" s="84" t="str">
        <f>ROW()&amp;" :"</f>
        <v>77 :</v>
      </c>
      <c r="D77" s="92"/>
      <c r="E77" s="92"/>
      <c r="F77" s="92"/>
      <c r="G77" s="92"/>
      <c r="H77" s="92"/>
      <c r="I77" s="92"/>
      <c r="J77" s="108"/>
      <c r="IL77" s="92">
        <v>1</v>
      </c>
      <c r="IM77" s="92">
        <v>1</v>
      </c>
      <c r="IN77" s="92">
        <v>1</v>
      </c>
      <c r="IO77" s="92">
        <v>1</v>
      </c>
      <c r="IP77" s="92">
        <v>1</v>
      </c>
      <c r="IQ77" s="92">
        <v>1</v>
      </c>
      <c r="IR77" s="69"/>
      <c r="IT77" s="37"/>
    </row>
    <row r="78" spans="1:254" ht="16" customHeight="1">
      <c r="A78" s="14"/>
      <c r="B78" s="31" t="s">
        <v>67</v>
      </c>
      <c r="C78" s="84" t="str">
        <f>ROW()&amp;" :"</f>
        <v>78 :</v>
      </c>
      <c r="D78" s="102">
        <f>ROUND(SUM(FYFPPA166,FYFPPA167,FYFPPA168,FYFPPA169),1)</f>
        <v>0</v>
      </c>
      <c r="E78" s="102">
        <f>ROUND(SUM(FYFPPA196,FYFPPA197,FYFPPA198,FYFPPA199),1)</f>
        <v>0</v>
      </c>
      <c r="F78" s="102">
        <f>ROUND(SUM(FYFPPA226,FYFPPA227,FYFPPA228,FYFPPA229),1)</f>
        <v>0</v>
      </c>
      <c r="G78" s="102">
        <f>ROUND(SUM(FYFPPA256,FYFPPA257,FYFPPA258,FYFPPA259),1)</f>
        <v>0</v>
      </c>
      <c r="H78" s="102">
        <f>ROUND(SUM(FYFPPA286,FYFPPA287,FYFPPA288,FYFPPA289),1)</f>
        <v>0</v>
      </c>
      <c r="I78" s="102">
        <f>ROUND(SUM(FYFPPA316,FYFPPA317,FYFPPA318,FYFPPA319),1)</f>
        <v>0</v>
      </c>
      <c r="J78" s="86"/>
      <c r="K78" s="97" t="s">
        <v>196</v>
      </c>
      <c r="IL78" s="77"/>
      <c r="IM78" s="77"/>
      <c r="IN78" s="77"/>
      <c r="IO78" s="77"/>
      <c r="IP78" s="77"/>
      <c r="IQ78" s="77"/>
    </row>
    <row r="79" spans="1:254" ht="3.75" customHeight="1">
      <c r="A79" s="14"/>
      <c r="B79" s="31"/>
      <c r="C79" s="84"/>
      <c r="D79" s="85"/>
      <c r="E79" s="85"/>
      <c r="F79" s="85"/>
      <c r="G79" s="85"/>
      <c r="H79" s="85"/>
      <c r="I79" s="85"/>
      <c r="IL79" s="85"/>
      <c r="IM79" s="85"/>
      <c r="IN79" s="85"/>
      <c r="IO79" s="85"/>
      <c r="IP79" s="85"/>
      <c r="IQ79" s="85"/>
    </row>
    <row r="80" spans="1:254" ht="16" customHeight="1">
      <c r="A80" s="14"/>
      <c r="B80" s="31" t="s">
        <v>68</v>
      </c>
      <c r="C80" s="55"/>
      <c r="D80" s="55"/>
      <c r="E80" s="55"/>
      <c r="F80" s="55"/>
      <c r="G80" s="55"/>
      <c r="H80" s="55"/>
      <c r="I80" s="55"/>
      <c r="IL80" s="55"/>
      <c r="IM80" s="55"/>
      <c r="IN80" s="55"/>
      <c r="IO80" s="55"/>
      <c r="IP80" s="55"/>
      <c r="IQ80" s="55"/>
    </row>
    <row r="81" spans="1:254" ht="16" customHeight="1">
      <c r="A81" s="9"/>
      <c r="B81" s="16" t="s">
        <v>69</v>
      </c>
      <c r="C81" s="84" t="str">
        <f>ROW()&amp;" :"</f>
        <v>81 :</v>
      </c>
      <c r="D81" s="92"/>
      <c r="E81" s="92"/>
      <c r="F81" s="92"/>
      <c r="G81" s="92"/>
      <c r="H81" s="92"/>
      <c r="I81" s="92"/>
      <c r="J81" s="108"/>
      <c r="IL81" s="92">
        <v>1</v>
      </c>
      <c r="IM81" s="92">
        <v>1</v>
      </c>
      <c r="IN81" s="92">
        <v>1</v>
      </c>
      <c r="IO81" s="92">
        <v>1</v>
      </c>
      <c r="IP81" s="92">
        <v>1</v>
      </c>
      <c r="IQ81" s="92">
        <v>1</v>
      </c>
      <c r="IR81" s="69"/>
      <c r="IT81" s="37"/>
    </row>
    <row r="82" spans="1:254" ht="16" customHeight="1">
      <c r="A82" s="9"/>
      <c r="B82" s="16" t="s">
        <v>70</v>
      </c>
      <c r="C82" s="84" t="str">
        <f>ROW()&amp;" :"</f>
        <v>82 :</v>
      </c>
      <c r="D82" s="92"/>
      <c r="E82" s="92"/>
      <c r="F82" s="92"/>
      <c r="G82" s="92"/>
      <c r="H82" s="92"/>
      <c r="I82" s="92"/>
      <c r="J82" s="108"/>
      <c r="IL82" s="92">
        <v>1</v>
      </c>
      <c r="IM82" s="92">
        <v>1</v>
      </c>
      <c r="IN82" s="92">
        <v>1</v>
      </c>
      <c r="IO82" s="92">
        <v>1</v>
      </c>
      <c r="IP82" s="92">
        <v>1</v>
      </c>
      <c r="IQ82" s="92">
        <v>1</v>
      </c>
      <c r="IR82" s="69"/>
    </row>
    <row r="83" spans="1:254" ht="16" customHeight="1">
      <c r="A83" s="9"/>
      <c r="B83" s="16" t="s">
        <v>71</v>
      </c>
      <c r="C83" s="84" t="str">
        <f>ROW()&amp;" :"</f>
        <v>83 :</v>
      </c>
      <c r="D83" s="92"/>
      <c r="E83" s="92"/>
      <c r="F83" s="92"/>
      <c r="G83" s="92"/>
      <c r="H83" s="92"/>
      <c r="I83" s="92"/>
      <c r="J83" s="108"/>
      <c r="IL83" s="92">
        <v>1</v>
      </c>
      <c r="IM83" s="92">
        <v>1</v>
      </c>
      <c r="IN83" s="92">
        <v>1</v>
      </c>
      <c r="IO83" s="92">
        <v>1</v>
      </c>
      <c r="IP83" s="92">
        <v>1</v>
      </c>
      <c r="IQ83" s="92">
        <v>1</v>
      </c>
      <c r="IR83" s="69"/>
      <c r="IT83" s="37"/>
    </row>
    <row r="84" spans="1:254" ht="16" customHeight="1">
      <c r="A84" s="14"/>
      <c r="B84" s="31" t="s">
        <v>72</v>
      </c>
      <c r="C84" s="84" t="str">
        <f>ROW()&amp;" :"</f>
        <v>84 :</v>
      </c>
      <c r="D84" s="102">
        <f>ROUND(SUM(FYFPPA171+FYFPPA824+FYFPPA172),1)</f>
        <v>0</v>
      </c>
      <c r="E84" s="102">
        <f>ROUND(SUM(FYFPPA201,FYFPPA825,FYFPPA202),1)</f>
        <v>0</v>
      </c>
      <c r="F84" s="102">
        <f>ROUND(SUM(FYFPPA231+FYFPPA826+FYFPPA232),1)</f>
        <v>0</v>
      </c>
      <c r="G84" s="102">
        <f>ROUND(SUM(FYFPPA261+FYFPPA827+FYFPPA262),1)</f>
        <v>0</v>
      </c>
      <c r="H84" s="102">
        <f>ROUND(SUM(FYFPPA291,FYFPPA828,FYFPPA292),1)</f>
        <v>0</v>
      </c>
      <c r="I84" s="102">
        <f>ROUND(SUM(FYFPPA321+FYFPPA829+FYFPPA322),1)</f>
        <v>0</v>
      </c>
      <c r="J84" s="86"/>
      <c r="K84" s="97" t="s">
        <v>197</v>
      </c>
      <c r="IL84" s="77"/>
      <c r="IM84" s="77"/>
      <c r="IN84" s="77"/>
      <c r="IO84" s="77"/>
      <c r="IP84" s="77"/>
      <c r="IQ84" s="77"/>
    </row>
    <row r="85" spans="1:254" ht="3.75" customHeight="1">
      <c r="A85" s="14"/>
      <c r="B85" s="31"/>
      <c r="C85" s="84"/>
      <c r="D85" s="85"/>
      <c r="E85" s="85"/>
      <c r="F85" s="85"/>
      <c r="G85" s="85"/>
      <c r="H85" s="85"/>
      <c r="I85" s="85"/>
      <c r="IL85" s="85"/>
      <c r="IM85" s="85"/>
      <c r="IN85" s="85"/>
      <c r="IO85" s="85"/>
      <c r="IP85" s="85"/>
      <c r="IQ85" s="85"/>
    </row>
    <row r="86" spans="1:254" ht="16" customHeight="1">
      <c r="A86" s="14"/>
      <c r="B86" s="31" t="s">
        <v>73</v>
      </c>
      <c r="C86" s="84" t="str">
        <f>ROW()&amp;" :"</f>
        <v>86 :</v>
      </c>
      <c r="D86" s="102">
        <f>ROUND(SUM(FYFPPA170-FYFPPA806),1)</f>
        <v>0</v>
      </c>
      <c r="E86" s="102">
        <f>ROUND(SUM(FYFPPA200-FYFPPA832),1)</f>
        <v>0</v>
      </c>
      <c r="F86" s="102">
        <f>ROUND(SUM(FYFPPA230-FYFPPA808),1)</f>
        <v>0</v>
      </c>
      <c r="G86" s="102">
        <f>ROUND(SUM(FYFPPA260-FYFPPA809),1)</f>
        <v>0</v>
      </c>
      <c r="H86" s="102">
        <f>ROUND(SUM(FYFPPA290-FYFPPA810),1)</f>
        <v>0</v>
      </c>
      <c r="I86" s="102">
        <f>ROUND(SUM(FYFPPA320-FYFPPA836),1)</f>
        <v>0</v>
      </c>
      <c r="J86" s="86"/>
      <c r="K86" s="97" t="s">
        <v>198</v>
      </c>
      <c r="IL86" s="77"/>
      <c r="IM86" s="77"/>
      <c r="IN86" s="77"/>
      <c r="IO86" s="77"/>
      <c r="IP86" s="77"/>
      <c r="IQ86" s="77"/>
    </row>
    <row r="87" spans="1:254" ht="3.75" customHeight="1">
      <c r="A87" s="14"/>
      <c r="B87" s="31"/>
      <c r="C87" s="84"/>
      <c r="D87" s="85"/>
      <c r="E87" s="85"/>
      <c r="F87" s="85"/>
      <c r="G87" s="85"/>
      <c r="H87" s="85"/>
      <c r="I87" s="85"/>
      <c r="IL87" s="85"/>
      <c r="IM87" s="85"/>
      <c r="IN87" s="85"/>
      <c r="IO87" s="85"/>
      <c r="IP87" s="85"/>
      <c r="IQ87" s="85"/>
    </row>
    <row r="88" spans="1:254" ht="16" customHeight="1">
      <c r="A88" s="14"/>
      <c r="B88" s="31" t="s">
        <v>74</v>
      </c>
      <c r="C88" s="84" t="str">
        <f>ROW()&amp;" :"</f>
        <v>88 :</v>
      </c>
      <c r="D88" s="102">
        <f>ROUND(SUM(FYFPPA165+FYFPPA173),1)</f>
        <v>0</v>
      </c>
      <c r="E88" s="102">
        <f>ROUND(SUM(FYFPPA195+FYFPPA203),1)</f>
        <v>0</v>
      </c>
      <c r="F88" s="102">
        <f>ROUND(SUM(FYFPPA225+FYFPPA233),1)</f>
        <v>0</v>
      </c>
      <c r="G88" s="102">
        <f>ROUND(SUM(FYFPPA255+FYFPPA263),1)</f>
        <v>0</v>
      </c>
      <c r="H88" s="102">
        <f>ROUND(SUM(FYFPPA285+FYFPPA293),1)</f>
        <v>0</v>
      </c>
      <c r="I88" s="102">
        <f>ROUND(SUM(FYFPPA315+FYFPPA323),1)</f>
        <v>0</v>
      </c>
      <c r="J88" s="86"/>
      <c r="K88" s="97" t="s">
        <v>199</v>
      </c>
      <c r="IL88" s="77"/>
      <c r="IM88" s="77"/>
      <c r="IN88" s="77"/>
      <c r="IO88" s="77"/>
      <c r="IP88" s="77"/>
      <c r="IQ88" s="77"/>
    </row>
    <row r="89" spans="1:254" ht="3.75" customHeight="1">
      <c r="A89" s="14"/>
      <c r="B89" s="31"/>
      <c r="C89" s="84"/>
      <c r="D89" s="85"/>
      <c r="E89" s="85"/>
      <c r="F89" s="85"/>
      <c r="G89" s="85"/>
      <c r="H89" s="85"/>
      <c r="I89" s="85"/>
      <c r="IL89" s="85"/>
      <c r="IM89" s="85"/>
      <c r="IN89" s="85"/>
      <c r="IO89" s="85"/>
      <c r="IP89" s="85"/>
      <c r="IQ89" s="85"/>
    </row>
    <row r="90" spans="1:254" ht="16" customHeight="1">
      <c r="A90" s="14"/>
      <c r="B90" s="31" t="s">
        <v>75</v>
      </c>
      <c r="C90" s="55"/>
      <c r="D90" s="56"/>
      <c r="E90" s="56"/>
      <c r="F90" s="56"/>
      <c r="G90" s="56"/>
      <c r="H90" s="56"/>
      <c r="I90" s="56"/>
      <c r="IL90" s="56"/>
      <c r="IM90" s="56"/>
      <c r="IN90" s="56"/>
      <c r="IO90" s="56"/>
      <c r="IP90" s="56"/>
      <c r="IQ90" s="56"/>
    </row>
    <row r="91" spans="1:254" ht="16" customHeight="1">
      <c r="A91" s="9"/>
      <c r="B91" s="16" t="s">
        <v>76</v>
      </c>
      <c r="C91" s="84" t="str">
        <f t="shared" ref="C91:C97" si="4">ROW()&amp;" :"</f>
        <v>91 :</v>
      </c>
      <c r="D91" s="92"/>
      <c r="E91" s="92"/>
      <c r="F91" s="92"/>
      <c r="G91" s="92"/>
      <c r="H91" s="92"/>
      <c r="I91" s="92"/>
      <c r="J91" s="108"/>
      <c r="IL91" s="92">
        <v>1</v>
      </c>
      <c r="IM91" s="92">
        <v>1</v>
      </c>
      <c r="IN91" s="92">
        <v>1</v>
      </c>
      <c r="IO91" s="92">
        <v>1</v>
      </c>
      <c r="IP91" s="92">
        <v>1</v>
      </c>
      <c r="IQ91" s="92">
        <v>1</v>
      </c>
      <c r="IR91" s="69"/>
    </row>
    <row r="92" spans="1:254" ht="16" customHeight="1">
      <c r="A92" s="9"/>
      <c r="B92" s="16" t="s">
        <v>77</v>
      </c>
      <c r="C92" s="84" t="str">
        <f t="shared" si="4"/>
        <v>92 :</v>
      </c>
      <c r="D92" s="92"/>
      <c r="E92" s="92"/>
      <c r="F92" s="92"/>
      <c r="G92" s="92"/>
      <c r="H92" s="92"/>
      <c r="I92" s="92"/>
      <c r="J92" s="108"/>
      <c r="IL92" s="92">
        <v>1</v>
      </c>
      <c r="IM92" s="92">
        <v>1</v>
      </c>
      <c r="IN92" s="92">
        <v>1</v>
      </c>
      <c r="IO92" s="92">
        <v>1</v>
      </c>
      <c r="IP92" s="92">
        <v>1</v>
      </c>
      <c r="IQ92" s="92">
        <v>1</v>
      </c>
      <c r="IR92" s="69"/>
      <c r="IT92" s="37"/>
    </row>
    <row r="93" spans="1:254" s="1" customFormat="1" ht="16" customHeight="1">
      <c r="A93" s="9"/>
      <c r="B93" s="16" t="s">
        <v>78</v>
      </c>
      <c r="C93" s="84" t="str">
        <f t="shared" si="4"/>
        <v>93 :</v>
      </c>
      <c r="D93" s="92"/>
      <c r="E93" s="92"/>
      <c r="F93" s="92"/>
      <c r="G93" s="92"/>
      <c r="H93" s="92"/>
      <c r="I93" s="92"/>
      <c r="J93" s="108"/>
      <c r="K93" s="9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2">
        <v>1</v>
      </c>
      <c r="IM93" s="92">
        <v>1</v>
      </c>
      <c r="IN93" s="92">
        <v>1</v>
      </c>
      <c r="IO93" s="92">
        <v>1</v>
      </c>
      <c r="IP93" s="92">
        <v>1</v>
      </c>
      <c r="IQ93" s="92">
        <v>1</v>
      </c>
      <c r="IR93" s="69"/>
    </row>
    <row r="94" spans="1:254" ht="16" customHeight="1">
      <c r="A94" s="14"/>
      <c r="B94" s="10"/>
      <c r="C94" s="84" t="str">
        <f t="shared" si="4"/>
        <v>94 :</v>
      </c>
      <c r="D94" s="102">
        <f>ROUND(FYFPPA175+FYFPPA176+FYFPPA975,1)</f>
        <v>0</v>
      </c>
      <c r="E94" s="102">
        <f>ROUND(FYFPPA205+FYFPPA206+FYFPPA976,1)</f>
        <v>0</v>
      </c>
      <c r="F94" s="102">
        <f>ROUND(FYFPPA235+FYFPPA236+FYFPPA977,1)</f>
        <v>0</v>
      </c>
      <c r="G94" s="102">
        <f>ROUND(FYFPPA265+FYFPPA266+FYFPPA978,1)</f>
        <v>0</v>
      </c>
      <c r="H94" s="102">
        <f>ROUND(FYFPPA295+FYFPPA296+FYFPPA979,1)</f>
        <v>0</v>
      </c>
      <c r="I94" s="102">
        <f>ROUND(FYFPPA325+FYFPPA326+FYFPPA980,1)</f>
        <v>0</v>
      </c>
      <c r="J94" s="86"/>
      <c r="K94" s="97" t="s">
        <v>200</v>
      </c>
      <c r="IL94" s="77"/>
      <c r="IM94" s="77"/>
      <c r="IN94" s="77"/>
      <c r="IO94" s="77"/>
      <c r="IP94" s="77"/>
      <c r="IQ94" s="77"/>
    </row>
    <row r="95" spans="1:254" ht="16" customHeight="1">
      <c r="A95" s="9"/>
      <c r="B95" s="16" t="s">
        <v>79</v>
      </c>
      <c r="C95" s="84" t="str">
        <f t="shared" si="4"/>
        <v>95 :</v>
      </c>
      <c r="D95" s="92"/>
      <c r="E95" s="92"/>
      <c r="F95" s="92"/>
      <c r="G95" s="92"/>
      <c r="H95" s="92"/>
      <c r="I95" s="92"/>
      <c r="J95" s="108"/>
      <c r="IL95" s="92">
        <v>1</v>
      </c>
      <c r="IM95" s="92">
        <v>1</v>
      </c>
      <c r="IN95" s="92">
        <v>1</v>
      </c>
      <c r="IO95" s="92">
        <v>1</v>
      </c>
      <c r="IP95" s="92">
        <v>1</v>
      </c>
      <c r="IQ95" s="92">
        <v>1</v>
      </c>
      <c r="IR95" s="69"/>
      <c r="IT95" s="37"/>
    </row>
    <row r="96" spans="1:254" ht="16" customHeight="1">
      <c r="A96" s="13"/>
      <c r="B96" s="16" t="s">
        <v>201</v>
      </c>
      <c r="C96" s="84" t="str">
        <f>ROW()&amp;" :"</f>
        <v>96 :</v>
      </c>
      <c r="D96" s="92"/>
      <c r="E96" s="92"/>
      <c r="F96" s="92"/>
      <c r="G96" s="92"/>
      <c r="H96" s="92"/>
      <c r="I96" s="92"/>
      <c r="J96" s="108"/>
      <c r="IL96" s="92">
        <v>1</v>
      </c>
      <c r="IM96" s="92">
        <v>1</v>
      </c>
      <c r="IN96" s="92">
        <v>1</v>
      </c>
      <c r="IO96" s="92">
        <v>1</v>
      </c>
      <c r="IP96" s="92">
        <v>1</v>
      </c>
      <c r="IQ96" s="92">
        <v>1</v>
      </c>
      <c r="IR96" s="69"/>
    </row>
    <row r="97" spans="1:254" ht="16" customHeight="1">
      <c r="A97" s="14"/>
      <c r="B97" s="31" t="s">
        <v>80</v>
      </c>
      <c r="C97" s="84" t="str">
        <f t="shared" si="4"/>
        <v>97 :</v>
      </c>
      <c r="D97" s="102">
        <f>ROUND(SUM(FYFPPA174-FYFPPA812-FYFPPA177-FYFPPA1106),1)</f>
        <v>0</v>
      </c>
      <c r="E97" s="102">
        <f>ROUND(SUM(FYFPPA204-FYFPPA830-FYFPPA207-FYFPPA1107),1)</f>
        <v>0</v>
      </c>
      <c r="F97" s="102">
        <f>ROUND(SUM(FYFPPA234-FYFPPA833-FYFPPA237-FYFPPA1108),1)</f>
        <v>0</v>
      </c>
      <c r="G97" s="102">
        <f>ROUND(SUM(FYFPPA264-FYFPPA834-FYFPPA267-FYFPPA1109),1)</f>
        <v>0</v>
      </c>
      <c r="H97" s="102">
        <f>ROUND(SUM(FYFPPA294-FYFPPA835-FYFPPA297-FYFPPA1110),1)</f>
        <v>0</v>
      </c>
      <c r="I97" s="102">
        <f>ROUND(SUM(FYFPPA324-FYFPPA831-FYFPPA327-FYFPPA1111),1)</f>
        <v>0</v>
      </c>
      <c r="J97" s="86"/>
      <c r="K97" s="97" t="s">
        <v>202</v>
      </c>
      <c r="IL97" s="77"/>
      <c r="IM97" s="77"/>
      <c r="IN97" s="77"/>
      <c r="IO97" s="77"/>
      <c r="IP97" s="77"/>
      <c r="IQ97" s="77"/>
    </row>
    <row r="98" spans="1:254" ht="3.75" customHeight="1">
      <c r="A98" s="14"/>
      <c r="C98" s="84"/>
      <c r="D98" s="85"/>
      <c r="E98" s="85"/>
      <c r="F98" s="85"/>
      <c r="G98" s="85"/>
      <c r="H98" s="85"/>
      <c r="I98" s="85"/>
      <c r="IL98" s="85"/>
      <c r="IM98" s="85"/>
      <c r="IN98" s="85"/>
      <c r="IO98" s="85"/>
      <c r="IP98" s="85"/>
      <c r="IQ98" s="85"/>
    </row>
    <row r="99" spans="1:254" ht="16" customHeight="1">
      <c r="A99" s="14"/>
      <c r="B99" s="57" t="s">
        <v>81</v>
      </c>
      <c r="C99" s="55"/>
      <c r="D99" s="55"/>
      <c r="E99" s="55"/>
      <c r="F99" s="55"/>
      <c r="G99" s="55"/>
      <c r="H99" s="55"/>
      <c r="I99" s="55"/>
      <c r="IL99" s="55"/>
      <c r="IM99" s="55"/>
      <c r="IN99" s="55"/>
      <c r="IO99" s="55"/>
      <c r="IP99" s="55"/>
      <c r="IQ99" s="55"/>
    </row>
    <row r="100" spans="1:254" ht="16" customHeight="1">
      <c r="A100" s="9"/>
      <c r="B100" s="16" t="s">
        <v>82</v>
      </c>
      <c r="C100" s="84" t="str">
        <f>ROW()&amp;" :"</f>
        <v>100 :</v>
      </c>
      <c r="D100" s="92"/>
      <c r="E100" s="92"/>
      <c r="F100" s="92"/>
      <c r="G100" s="92"/>
      <c r="H100" s="92"/>
      <c r="I100" s="92"/>
      <c r="J100" s="108"/>
      <c r="IL100" s="92">
        <v>1</v>
      </c>
      <c r="IM100" s="92">
        <v>1</v>
      </c>
      <c r="IN100" s="92">
        <v>1</v>
      </c>
      <c r="IO100" s="92">
        <v>1</v>
      </c>
      <c r="IP100" s="92">
        <v>1</v>
      </c>
      <c r="IQ100" s="92">
        <v>1</v>
      </c>
      <c r="IR100" s="69"/>
    </row>
    <row r="101" spans="1:254" ht="16" customHeight="1">
      <c r="A101" s="9"/>
      <c r="B101" s="16" t="s">
        <v>83</v>
      </c>
      <c r="C101" s="84" t="str">
        <f>ROW()&amp;" :"</f>
        <v>101 :</v>
      </c>
      <c r="D101" s="92"/>
      <c r="E101" s="92"/>
      <c r="F101" s="92"/>
      <c r="G101" s="92"/>
      <c r="H101" s="92"/>
      <c r="I101" s="92"/>
      <c r="J101" s="108"/>
      <c r="IL101" s="92">
        <v>1</v>
      </c>
      <c r="IM101" s="92">
        <v>1</v>
      </c>
      <c r="IN101" s="92">
        <v>1</v>
      </c>
      <c r="IO101" s="92">
        <v>1</v>
      </c>
      <c r="IP101" s="92">
        <v>1</v>
      </c>
      <c r="IQ101" s="92">
        <v>1</v>
      </c>
      <c r="IR101" s="69"/>
    </row>
    <row r="102" spans="1:254" ht="16" customHeight="1">
      <c r="A102" s="9"/>
      <c r="B102" s="16" t="s">
        <v>84</v>
      </c>
      <c r="C102" s="84" t="str">
        <f>ROW()&amp;" :"</f>
        <v>102 :</v>
      </c>
      <c r="D102" s="92"/>
      <c r="E102" s="92"/>
      <c r="F102" s="92"/>
      <c r="G102" s="92"/>
      <c r="H102" s="92"/>
      <c r="I102" s="92"/>
      <c r="J102" s="108"/>
      <c r="IL102" s="92">
        <v>1</v>
      </c>
      <c r="IM102" s="92">
        <v>1</v>
      </c>
      <c r="IN102" s="92">
        <v>1</v>
      </c>
      <c r="IO102" s="92">
        <v>1</v>
      </c>
      <c r="IP102" s="92">
        <v>1</v>
      </c>
      <c r="IQ102" s="92">
        <v>1</v>
      </c>
      <c r="IR102" s="69"/>
    </row>
    <row r="103" spans="1:254" ht="16" customHeight="1">
      <c r="A103" s="9"/>
      <c r="B103" s="16" t="s">
        <v>85</v>
      </c>
      <c r="C103" s="84" t="str">
        <f>ROW()&amp;" :"</f>
        <v>103 :</v>
      </c>
      <c r="D103" s="92"/>
      <c r="E103" s="92"/>
      <c r="F103" s="92"/>
      <c r="G103" s="92"/>
      <c r="H103" s="92"/>
      <c r="I103" s="92"/>
      <c r="J103" s="108"/>
      <c r="IL103" s="92">
        <v>1</v>
      </c>
      <c r="IM103" s="92">
        <v>1</v>
      </c>
      <c r="IN103" s="92">
        <v>1</v>
      </c>
      <c r="IO103" s="92">
        <v>1</v>
      </c>
      <c r="IP103" s="92">
        <v>1</v>
      </c>
      <c r="IQ103" s="92">
        <v>1</v>
      </c>
      <c r="IR103" s="69"/>
    </row>
    <row r="104" spans="1:254" ht="16" customHeight="1">
      <c r="A104" s="13"/>
      <c r="B104" s="30" t="s">
        <v>86</v>
      </c>
      <c r="C104" s="84" t="str">
        <f>ROW()&amp;" :"</f>
        <v>104 :</v>
      </c>
      <c r="D104" s="102">
        <f>ROUND(SUM(FYFPPA179+FYFPPA181+FYFPPA182+FYFPPA840),1)</f>
        <v>0</v>
      </c>
      <c r="E104" s="102">
        <f>ROUND(SUM(FYFPPA209+FYFPPA211+FYFPPA212+FYFPPA843),1)</f>
        <v>0</v>
      </c>
      <c r="F104" s="102">
        <f>ROUND(SUM(FYFPPA239+FYFPPA241+FYFPPA242+FYFPPA846),1)</f>
        <v>0</v>
      </c>
      <c r="G104" s="102">
        <f>ROUND(SUM(FYFPPA269+FYFPPA271+FYFPPA272+FYFPPA849),1)</f>
        <v>0</v>
      </c>
      <c r="H104" s="102">
        <f>ROUND(SUM(FYFPPA299+FYFPPA301+FYFPPA302+FYFPPA852),1)</f>
        <v>0</v>
      </c>
      <c r="I104" s="102">
        <f>ROUND(SUM(FYFPPA329+FYFPPA331+FYFPPA332+FYFPPA855),1)</f>
        <v>0</v>
      </c>
      <c r="J104" s="86"/>
      <c r="K104" s="97" t="s">
        <v>203</v>
      </c>
      <c r="IL104" s="77"/>
      <c r="IM104" s="77"/>
      <c r="IN104" s="77"/>
      <c r="IO104" s="77"/>
      <c r="IP104" s="77"/>
      <c r="IQ104" s="77"/>
    </row>
    <row r="105" spans="1:254" ht="3.75" customHeight="1">
      <c r="A105" s="13"/>
      <c r="B105" s="30"/>
      <c r="C105" s="84"/>
      <c r="D105" s="85"/>
      <c r="E105" s="85"/>
      <c r="F105" s="85"/>
      <c r="G105" s="85"/>
      <c r="H105" s="85"/>
      <c r="I105" s="85"/>
      <c r="J105" s="36"/>
      <c r="IL105" s="85"/>
      <c r="IM105" s="85"/>
      <c r="IN105" s="85"/>
      <c r="IO105" s="85"/>
      <c r="IP105" s="85"/>
      <c r="IQ105" s="85"/>
    </row>
    <row r="106" spans="1:254" ht="16" customHeight="1">
      <c r="A106" s="13"/>
      <c r="B106" s="10" t="s">
        <v>87</v>
      </c>
      <c r="C106" s="84" t="str">
        <f>ROW()&amp;" :"</f>
        <v>106 :</v>
      </c>
      <c r="D106" s="92"/>
      <c r="E106" s="92"/>
      <c r="F106" s="92"/>
      <c r="G106" s="92"/>
      <c r="H106" s="92"/>
      <c r="I106" s="92"/>
      <c r="J106" s="108"/>
      <c r="IL106" s="92">
        <v>1</v>
      </c>
      <c r="IM106" s="92">
        <v>1</v>
      </c>
      <c r="IN106" s="92">
        <v>1</v>
      </c>
      <c r="IO106" s="92">
        <v>1</v>
      </c>
      <c r="IP106" s="92">
        <v>1</v>
      </c>
      <c r="IQ106" s="92">
        <v>1</v>
      </c>
      <c r="IR106" s="69"/>
      <c r="IT106" s="37"/>
    </row>
    <row r="107" spans="1:254" ht="16" customHeight="1">
      <c r="A107" s="13"/>
      <c r="B107" s="10" t="s">
        <v>88</v>
      </c>
      <c r="C107" s="84" t="str">
        <f>ROW()&amp;" :"</f>
        <v>107 :</v>
      </c>
      <c r="D107" s="92"/>
      <c r="E107" s="92"/>
      <c r="F107" s="92"/>
      <c r="G107" s="92"/>
      <c r="H107" s="92"/>
      <c r="I107" s="92"/>
      <c r="J107" s="108"/>
      <c r="IL107" s="92">
        <v>1</v>
      </c>
      <c r="IM107" s="92">
        <v>1</v>
      </c>
      <c r="IN107" s="92">
        <v>1</v>
      </c>
      <c r="IO107" s="92">
        <v>1</v>
      </c>
      <c r="IP107" s="92">
        <v>1</v>
      </c>
      <c r="IQ107" s="92">
        <v>1</v>
      </c>
      <c r="IR107" s="69"/>
      <c r="IT107" s="37"/>
    </row>
    <row r="108" spans="1:254" ht="16" customHeight="1">
      <c r="A108" s="13"/>
      <c r="B108" s="10"/>
      <c r="C108" s="88"/>
      <c r="D108" s="88"/>
      <c r="E108" s="88"/>
      <c r="F108" s="88"/>
      <c r="G108" s="88"/>
      <c r="H108" s="88"/>
      <c r="I108" s="88"/>
      <c r="J108" s="36"/>
      <c r="IL108" s="77"/>
      <c r="IM108" s="77"/>
      <c r="IN108" s="77"/>
      <c r="IO108" s="77"/>
      <c r="IP108" s="77"/>
      <c r="IQ108" s="77"/>
    </row>
    <row r="109" spans="1:254" ht="16" customHeight="1">
      <c r="A109" s="13"/>
      <c r="B109" s="29" t="s">
        <v>89</v>
      </c>
      <c r="C109" s="88"/>
      <c r="D109" s="88"/>
      <c r="E109" s="88"/>
      <c r="F109" s="88"/>
      <c r="G109" s="88"/>
      <c r="H109" s="88"/>
      <c r="I109" s="88"/>
      <c r="IL109" s="88"/>
      <c r="IM109" s="88"/>
      <c r="IN109" s="88"/>
      <c r="IO109" s="88"/>
      <c r="IP109" s="88"/>
      <c r="IQ109" s="88"/>
    </row>
    <row r="110" spans="1:254" ht="3.75" customHeight="1">
      <c r="A110" s="13"/>
      <c r="B110" s="29"/>
      <c r="C110" s="88"/>
      <c r="D110" s="27"/>
      <c r="E110" s="27"/>
      <c r="F110" s="27"/>
      <c r="G110" s="27"/>
      <c r="H110" s="27"/>
      <c r="I110" s="27"/>
      <c r="IL110" s="27"/>
      <c r="IM110" s="27"/>
      <c r="IN110" s="27"/>
      <c r="IO110" s="27"/>
      <c r="IP110" s="27"/>
      <c r="IQ110" s="27"/>
    </row>
    <row r="111" spans="1:254" ht="16" customHeight="1">
      <c r="A111" s="13"/>
      <c r="B111" s="31" t="s">
        <v>90</v>
      </c>
      <c r="C111" s="88"/>
      <c r="D111" s="88"/>
      <c r="E111" s="88"/>
      <c r="F111" s="88"/>
      <c r="G111" s="88"/>
      <c r="H111" s="88"/>
      <c r="I111" s="88"/>
      <c r="IL111" s="88"/>
      <c r="IM111" s="88"/>
      <c r="IN111" s="88"/>
      <c r="IO111" s="88"/>
      <c r="IP111" s="88"/>
      <c r="IQ111" s="88"/>
    </row>
    <row r="112" spans="1:254" ht="16" customHeight="1">
      <c r="A112" s="9"/>
      <c r="B112" s="16" t="s">
        <v>91</v>
      </c>
      <c r="C112" s="84" t="str">
        <f t="shared" ref="C112:C120" si="5">ROW()&amp;" :"</f>
        <v>112 :</v>
      </c>
      <c r="D112" s="101">
        <f>ROUND(SUM(FYFPPA1000),1)</f>
        <v>0</v>
      </c>
      <c r="E112" s="101">
        <f>ROUND(SUM(FYFPPA1001),1)</f>
        <v>0</v>
      </c>
      <c r="F112" s="101">
        <f>ROUND(SUM(FYFPPA1002),1)</f>
        <v>0</v>
      </c>
      <c r="G112" s="101">
        <f>ROUND(SUM(FYFPPA1003),1)</f>
        <v>0</v>
      </c>
      <c r="H112" s="101">
        <f>ROUND(SUM(FYFPPA1004),1)</f>
        <v>0</v>
      </c>
      <c r="I112" s="101">
        <f>ROUND(SUM(FYFPPA1005),1)</f>
        <v>0</v>
      </c>
      <c r="J112" s="74"/>
      <c r="K112" s="97">
        <v>39</v>
      </c>
      <c r="IL112" s="87"/>
      <c r="IM112" s="87"/>
      <c r="IN112" s="87"/>
      <c r="IO112" s="87"/>
      <c r="IP112" s="87"/>
      <c r="IQ112" s="87"/>
    </row>
    <row r="113" spans="1:254" ht="16" customHeight="1">
      <c r="A113" s="9"/>
      <c r="B113" s="16" t="s">
        <v>92</v>
      </c>
      <c r="C113" s="84" t="str">
        <f t="shared" si="5"/>
        <v>113 :</v>
      </c>
      <c r="D113" s="92"/>
      <c r="E113" s="92"/>
      <c r="F113" s="92"/>
      <c r="G113" s="92"/>
      <c r="H113" s="92"/>
      <c r="I113" s="92"/>
      <c r="J113" s="108"/>
      <c r="IL113" s="92">
        <v>1</v>
      </c>
      <c r="IM113" s="92">
        <v>1</v>
      </c>
      <c r="IN113" s="92">
        <v>1</v>
      </c>
      <c r="IO113" s="92">
        <v>1</v>
      </c>
      <c r="IP113" s="92">
        <v>1</v>
      </c>
      <c r="IQ113" s="92">
        <v>1</v>
      </c>
      <c r="IR113" s="69"/>
    </row>
    <row r="114" spans="1:254" ht="16" customHeight="1">
      <c r="A114" s="9"/>
      <c r="B114" s="16" t="s">
        <v>93</v>
      </c>
      <c r="C114" s="84" t="str">
        <f t="shared" si="5"/>
        <v>114 :</v>
      </c>
      <c r="D114" s="92"/>
      <c r="E114" s="92"/>
      <c r="F114" s="92"/>
      <c r="G114" s="92"/>
      <c r="H114" s="92"/>
      <c r="I114" s="92"/>
      <c r="J114" s="108"/>
      <c r="IL114" s="92">
        <v>1</v>
      </c>
      <c r="IM114" s="92">
        <v>1</v>
      </c>
      <c r="IN114" s="92">
        <v>1</v>
      </c>
      <c r="IO114" s="92">
        <v>1</v>
      </c>
      <c r="IP114" s="92">
        <v>1</v>
      </c>
      <c r="IQ114" s="92">
        <v>1</v>
      </c>
      <c r="IR114" s="69"/>
    </row>
    <row r="115" spans="1:254" ht="16" customHeight="1">
      <c r="A115" s="9"/>
      <c r="B115" s="16" t="s">
        <v>94</v>
      </c>
      <c r="C115" s="84" t="str">
        <f t="shared" si="5"/>
        <v>115 :</v>
      </c>
      <c r="D115" s="82"/>
      <c r="E115" s="82"/>
      <c r="F115" s="82"/>
      <c r="G115" s="82"/>
      <c r="H115" s="82"/>
      <c r="I115" s="82"/>
      <c r="J115" s="108"/>
      <c r="IL115" s="82">
        <v>1</v>
      </c>
      <c r="IM115" s="82">
        <v>1</v>
      </c>
      <c r="IN115" s="82">
        <v>1</v>
      </c>
      <c r="IO115" s="82">
        <v>1</v>
      </c>
      <c r="IP115" s="82">
        <v>1</v>
      </c>
      <c r="IQ115" s="82">
        <v>1</v>
      </c>
      <c r="IR115" s="69"/>
    </row>
    <row r="116" spans="1:254" ht="16" customHeight="1">
      <c r="A116" s="9"/>
      <c r="B116" s="16" t="s">
        <v>95</v>
      </c>
      <c r="C116" s="84" t="str">
        <f t="shared" si="5"/>
        <v>116 :</v>
      </c>
      <c r="D116" s="92"/>
      <c r="E116" s="92"/>
      <c r="F116" s="92"/>
      <c r="G116" s="92"/>
      <c r="H116" s="92"/>
      <c r="I116" s="92"/>
      <c r="J116" s="108"/>
      <c r="IL116" s="92">
        <v>1</v>
      </c>
      <c r="IM116" s="92">
        <v>1</v>
      </c>
      <c r="IN116" s="92">
        <v>1</v>
      </c>
      <c r="IO116" s="92">
        <v>1</v>
      </c>
      <c r="IP116" s="92">
        <v>1</v>
      </c>
      <c r="IQ116" s="92">
        <v>1</v>
      </c>
      <c r="IR116" s="69"/>
      <c r="IT116" s="37"/>
    </row>
    <row r="117" spans="1:254" ht="16" customHeight="1">
      <c r="A117" s="9"/>
      <c r="B117" s="16" t="s">
        <v>96</v>
      </c>
      <c r="C117" s="84" t="str">
        <f t="shared" si="5"/>
        <v>117 :</v>
      </c>
      <c r="D117" s="92"/>
      <c r="E117" s="92"/>
      <c r="F117" s="92"/>
      <c r="G117" s="92"/>
      <c r="H117" s="92"/>
      <c r="I117" s="92"/>
      <c r="J117" s="108"/>
      <c r="IL117" s="92">
        <v>1</v>
      </c>
      <c r="IM117" s="92">
        <v>1</v>
      </c>
      <c r="IN117" s="92">
        <v>1</v>
      </c>
      <c r="IO117" s="92">
        <v>1</v>
      </c>
      <c r="IP117" s="92">
        <v>1</v>
      </c>
      <c r="IQ117" s="92">
        <v>1</v>
      </c>
      <c r="IR117" s="69"/>
    </row>
    <row r="118" spans="1:254" ht="16" customHeight="1">
      <c r="A118" s="9"/>
      <c r="B118" s="16" t="s">
        <v>97</v>
      </c>
      <c r="C118" s="84" t="str">
        <f t="shared" si="5"/>
        <v>118 :</v>
      </c>
      <c r="D118" s="92"/>
      <c r="E118" s="92"/>
      <c r="F118" s="92"/>
      <c r="G118" s="92"/>
      <c r="H118" s="92"/>
      <c r="I118" s="92"/>
      <c r="J118" s="108"/>
      <c r="IL118" s="92">
        <v>1</v>
      </c>
      <c r="IM118" s="92">
        <v>1</v>
      </c>
      <c r="IN118" s="92">
        <v>1</v>
      </c>
      <c r="IO118" s="92">
        <v>1</v>
      </c>
      <c r="IP118" s="92">
        <v>1</v>
      </c>
      <c r="IQ118" s="92">
        <v>1</v>
      </c>
      <c r="IR118" s="69"/>
    </row>
    <row r="119" spans="1:254" ht="16" customHeight="1">
      <c r="A119" s="9"/>
      <c r="B119" s="16" t="s">
        <v>98</v>
      </c>
      <c r="C119" s="84" t="str">
        <f t="shared" si="5"/>
        <v>119 :</v>
      </c>
      <c r="D119" s="92"/>
      <c r="E119" s="92"/>
      <c r="F119" s="92"/>
      <c r="G119" s="92"/>
      <c r="H119" s="92"/>
      <c r="I119" s="92"/>
      <c r="J119" s="108"/>
      <c r="IL119" s="92">
        <v>1</v>
      </c>
      <c r="IM119" s="92">
        <v>1</v>
      </c>
      <c r="IN119" s="92">
        <v>1</v>
      </c>
      <c r="IO119" s="92">
        <v>1</v>
      </c>
      <c r="IP119" s="92">
        <v>1</v>
      </c>
      <c r="IQ119" s="92">
        <v>1</v>
      </c>
      <c r="IR119" s="69"/>
      <c r="IT119" s="37"/>
    </row>
    <row r="120" spans="1:254" ht="16" customHeight="1">
      <c r="A120" s="9"/>
      <c r="B120" s="30" t="s">
        <v>99</v>
      </c>
      <c r="C120" s="84" t="str">
        <f t="shared" si="5"/>
        <v>120 :</v>
      </c>
      <c r="D120" s="102">
        <f>ROUND(SUM(FYFPPA523,FYFPPA524,FYFPPA525,FYFPPA526,FYFPPA527,FYFPPA528,FYFPPA529,FYFPPA530),1)</f>
        <v>0</v>
      </c>
      <c r="E120" s="102">
        <f>ROUND(SUM(FYFPPA555,FYFPPA556,FYFPPA557,FYFPPA558,FYFPPA560,FYFPPA559,FYFPPA561,FYFPPA562),1)</f>
        <v>0</v>
      </c>
      <c r="F120" s="102">
        <f>ROUND(SUM(FYFPPA587,FYFPPA588,FYFPPA589,FYFPPA590,FYFPPA591,FYFPPA592,FYFPPA593,FYFPPA594),1)</f>
        <v>0</v>
      </c>
      <c r="G120" s="102">
        <f>ROUND(SUM(FYFPPA619,FYFPPA620,FYFPPA621,FYFPPA622,FYFPPA623,FYFPPA624,FYFPPA625,FYFPPA626),1)</f>
        <v>0</v>
      </c>
      <c r="H120" s="102">
        <f>ROUND(SUM(FYFPPA651,FYFPPA652,FYFPPA653,FYFPPA654,FYFPPA655,FYFPPA656,FYFPPA657,FYFPPA658),1)</f>
        <v>0</v>
      </c>
      <c r="I120" s="102">
        <f>ROUND(SUM(FYFPPA683,FYFPPA684,FYFPPA685,FYFPPA686,FYFPPA687,FYFPPA688,FYFPPA689,FYFPPA690),1)</f>
        <v>0</v>
      </c>
      <c r="K120" s="97" t="s">
        <v>216</v>
      </c>
      <c r="IL120" s="77"/>
      <c r="IM120" s="77"/>
      <c r="IN120" s="77"/>
      <c r="IO120" s="77"/>
      <c r="IP120" s="77"/>
      <c r="IQ120" s="77"/>
    </row>
    <row r="121" spans="1:254" ht="16" customHeight="1">
      <c r="A121" s="9"/>
      <c r="B121" s="9"/>
      <c r="C121" s="88"/>
      <c r="D121" s="88"/>
      <c r="E121" s="88"/>
      <c r="F121" s="88"/>
      <c r="G121" s="88"/>
      <c r="H121" s="88"/>
      <c r="I121" s="88"/>
      <c r="IL121" s="88"/>
      <c r="IM121" s="88"/>
      <c r="IN121" s="88"/>
      <c r="IO121" s="88"/>
      <c r="IP121" s="88"/>
      <c r="IQ121" s="88"/>
    </row>
    <row r="122" spans="1:254" ht="16" customHeight="1">
      <c r="A122" s="9"/>
      <c r="B122" s="9" t="s">
        <v>100</v>
      </c>
      <c r="C122" s="84" t="str">
        <f>ROW()&amp;" :"</f>
        <v>122 :</v>
      </c>
      <c r="D122" s="92"/>
      <c r="E122" s="92"/>
      <c r="F122" s="92"/>
      <c r="G122" s="92"/>
      <c r="H122" s="92"/>
      <c r="I122" s="92"/>
      <c r="J122" s="108"/>
      <c r="IL122" s="92">
        <v>1</v>
      </c>
      <c r="IM122" s="92">
        <v>1</v>
      </c>
      <c r="IN122" s="92">
        <v>1</v>
      </c>
      <c r="IO122" s="92">
        <v>1</v>
      </c>
      <c r="IP122" s="92">
        <v>1</v>
      </c>
      <c r="IQ122" s="92">
        <v>1</v>
      </c>
      <c r="IR122" s="69"/>
      <c r="IT122" s="37"/>
    </row>
    <row r="123" spans="1:254" ht="3.75" customHeight="1">
      <c r="A123" s="9"/>
      <c r="B123" s="9"/>
      <c r="C123" s="88"/>
      <c r="D123" s="88"/>
      <c r="E123" s="88"/>
      <c r="F123" s="88"/>
      <c r="G123" s="88"/>
      <c r="H123" s="88"/>
      <c r="I123" s="88"/>
      <c r="IL123" s="88"/>
      <c r="IM123" s="88"/>
      <c r="IN123" s="88"/>
      <c r="IO123" s="88"/>
      <c r="IP123" s="88"/>
      <c r="IQ123" s="88"/>
    </row>
    <row r="124" spans="1:254" ht="16" customHeight="1">
      <c r="A124" s="9"/>
      <c r="B124" s="31" t="s">
        <v>101</v>
      </c>
      <c r="C124" s="88"/>
      <c r="D124" s="88"/>
      <c r="E124" s="88"/>
      <c r="F124" s="88"/>
      <c r="G124" s="88"/>
      <c r="H124" s="88"/>
      <c r="I124" s="88"/>
      <c r="IL124" s="88"/>
      <c r="IM124" s="88"/>
      <c r="IN124" s="88"/>
      <c r="IO124" s="88"/>
      <c r="IP124" s="88"/>
      <c r="IQ124" s="88"/>
    </row>
    <row r="125" spans="1:254" ht="16" customHeight="1">
      <c r="A125" s="9"/>
      <c r="B125" s="16" t="s">
        <v>102</v>
      </c>
      <c r="C125" s="84" t="str">
        <f>ROW()&amp;" :"</f>
        <v>125 :</v>
      </c>
      <c r="D125" s="92"/>
      <c r="E125" s="92"/>
      <c r="F125" s="92"/>
      <c r="G125" s="92"/>
      <c r="H125" s="92"/>
      <c r="I125" s="92"/>
      <c r="J125" s="108"/>
      <c r="IL125" s="92">
        <v>1</v>
      </c>
      <c r="IM125" s="92">
        <v>1</v>
      </c>
      <c r="IN125" s="92">
        <v>1</v>
      </c>
      <c r="IO125" s="92">
        <v>1</v>
      </c>
      <c r="IP125" s="92">
        <v>1</v>
      </c>
      <c r="IQ125" s="92">
        <v>1</v>
      </c>
      <c r="IR125" s="69"/>
    </row>
    <row r="126" spans="1:254" ht="16" customHeight="1">
      <c r="A126" s="9"/>
      <c r="B126" s="16" t="s">
        <v>103</v>
      </c>
      <c r="C126" s="84" t="str">
        <f>ROW()&amp;" :"</f>
        <v>126 :</v>
      </c>
      <c r="D126" s="92"/>
      <c r="E126" s="92"/>
      <c r="F126" s="92"/>
      <c r="G126" s="92"/>
      <c r="H126" s="92"/>
      <c r="I126" s="92"/>
      <c r="J126" s="108"/>
      <c r="IL126" s="92">
        <v>1</v>
      </c>
      <c r="IM126" s="92">
        <v>1</v>
      </c>
      <c r="IN126" s="92">
        <v>1</v>
      </c>
      <c r="IO126" s="92">
        <v>1</v>
      </c>
      <c r="IP126" s="92">
        <v>1</v>
      </c>
      <c r="IQ126" s="92">
        <v>1</v>
      </c>
      <c r="IR126" s="69"/>
      <c r="IT126" s="37"/>
    </row>
    <row r="127" spans="1:254" ht="16" customHeight="1">
      <c r="A127" s="9"/>
      <c r="B127" s="30" t="s">
        <v>104</v>
      </c>
      <c r="C127" s="84" t="str">
        <f>ROW()&amp;" :"</f>
        <v>127 :</v>
      </c>
      <c r="D127" s="102">
        <f>ROUND(SUM(FYFPPA533+FYFPPA534),1)</f>
        <v>0</v>
      </c>
      <c r="E127" s="102">
        <f>ROUND(SUM(FYFPPA565+FYFPPA566),1)</f>
        <v>0</v>
      </c>
      <c r="F127" s="102">
        <f>ROUND(SUM(FYFPPA597+FYFPPA598),1)</f>
        <v>0</v>
      </c>
      <c r="G127" s="102">
        <f>ROUND(SUM(FYFPPA629+FYFPPA630),1)</f>
        <v>0</v>
      </c>
      <c r="H127" s="102">
        <f>ROUND(SUM(FYFPPA661+FYFPPA662),1)</f>
        <v>0</v>
      </c>
      <c r="I127" s="102">
        <f>ROUND(SUM(FYFPPA693+FYFPPA694),1)</f>
        <v>0</v>
      </c>
      <c r="J127" s="86"/>
      <c r="K127" s="97" t="s">
        <v>204</v>
      </c>
      <c r="IL127" s="77"/>
      <c r="IM127" s="77"/>
      <c r="IN127" s="77"/>
      <c r="IO127" s="77"/>
      <c r="IP127" s="77"/>
      <c r="IQ127" s="77"/>
    </row>
    <row r="128" spans="1:254" ht="3.75" customHeight="1">
      <c r="A128" s="9"/>
      <c r="B128" s="9"/>
      <c r="C128" s="88"/>
      <c r="D128" s="88"/>
      <c r="E128" s="88"/>
      <c r="F128" s="88"/>
      <c r="G128" s="88"/>
      <c r="H128" s="88"/>
      <c r="I128" s="88"/>
      <c r="IL128" s="88"/>
      <c r="IM128" s="88"/>
      <c r="IN128" s="88"/>
      <c r="IO128" s="88"/>
      <c r="IP128" s="88"/>
      <c r="IQ128" s="88"/>
    </row>
    <row r="129" spans="1:254" ht="16" customHeight="1">
      <c r="A129" s="9"/>
      <c r="B129" s="31" t="s">
        <v>105</v>
      </c>
      <c r="C129" s="88"/>
      <c r="D129" s="88"/>
      <c r="E129" s="88"/>
      <c r="F129" s="88"/>
      <c r="G129" s="88"/>
      <c r="H129" s="88"/>
      <c r="I129" s="88"/>
      <c r="IL129" s="88"/>
      <c r="IM129" s="88"/>
      <c r="IN129" s="88"/>
      <c r="IO129" s="88"/>
      <c r="IP129" s="88"/>
      <c r="IQ129" s="88"/>
    </row>
    <row r="130" spans="1:254" ht="16" customHeight="1">
      <c r="A130" s="9"/>
      <c r="B130" s="16" t="s">
        <v>106</v>
      </c>
      <c r="C130" s="84" t="str">
        <f t="shared" ref="C130:C138" si="6">ROW()&amp;" :"</f>
        <v>130 :</v>
      </c>
      <c r="D130" s="92"/>
      <c r="E130" s="92"/>
      <c r="F130" s="92"/>
      <c r="G130" s="92"/>
      <c r="H130" s="92"/>
      <c r="I130" s="92"/>
      <c r="J130" s="108"/>
      <c r="IL130" s="92">
        <v>1</v>
      </c>
      <c r="IM130" s="92">
        <v>1</v>
      </c>
      <c r="IN130" s="92">
        <v>1</v>
      </c>
      <c r="IO130" s="92">
        <v>1</v>
      </c>
      <c r="IP130" s="92">
        <v>1</v>
      </c>
      <c r="IQ130" s="92">
        <v>1</v>
      </c>
      <c r="IR130" s="69"/>
    </row>
    <row r="131" spans="1:254" ht="16" customHeight="1">
      <c r="A131" s="9"/>
      <c r="B131" s="16" t="s">
        <v>107</v>
      </c>
      <c r="C131" s="84" t="str">
        <f t="shared" si="6"/>
        <v>131 :</v>
      </c>
      <c r="D131" s="92"/>
      <c r="E131" s="92"/>
      <c r="F131" s="92"/>
      <c r="G131" s="92"/>
      <c r="H131" s="92"/>
      <c r="I131" s="92"/>
      <c r="J131" s="108"/>
      <c r="IL131" s="92">
        <v>1</v>
      </c>
      <c r="IM131" s="92">
        <v>1</v>
      </c>
      <c r="IN131" s="92">
        <v>1</v>
      </c>
      <c r="IO131" s="92">
        <v>1</v>
      </c>
      <c r="IP131" s="92">
        <v>1</v>
      </c>
      <c r="IQ131" s="92">
        <v>1</v>
      </c>
      <c r="IR131" s="69"/>
    </row>
    <row r="132" spans="1:254" ht="16" customHeight="1">
      <c r="A132" s="9"/>
      <c r="B132" s="16" t="s">
        <v>108</v>
      </c>
      <c r="C132" s="84" t="str">
        <f t="shared" si="6"/>
        <v>132 :</v>
      </c>
      <c r="D132" s="92"/>
      <c r="E132" s="92"/>
      <c r="F132" s="92"/>
      <c r="G132" s="92"/>
      <c r="H132" s="92"/>
      <c r="I132" s="92"/>
      <c r="J132" s="108"/>
      <c r="IL132" s="92">
        <v>1</v>
      </c>
      <c r="IM132" s="92">
        <v>1</v>
      </c>
      <c r="IN132" s="92">
        <v>1</v>
      </c>
      <c r="IO132" s="92">
        <v>1</v>
      </c>
      <c r="IP132" s="92">
        <v>1</v>
      </c>
      <c r="IQ132" s="92">
        <v>1</v>
      </c>
      <c r="IR132" s="69"/>
    </row>
    <row r="133" spans="1:254" ht="16" customHeight="1">
      <c r="A133" s="9"/>
      <c r="B133" s="16" t="s">
        <v>109</v>
      </c>
      <c r="C133" s="84" t="str">
        <f t="shared" si="6"/>
        <v>133 :</v>
      </c>
      <c r="D133" s="92"/>
      <c r="E133" s="92"/>
      <c r="F133" s="92"/>
      <c r="G133" s="92"/>
      <c r="H133" s="92"/>
      <c r="I133" s="92"/>
      <c r="J133" s="108"/>
      <c r="IL133" s="92">
        <v>1</v>
      </c>
      <c r="IM133" s="92">
        <v>1</v>
      </c>
      <c r="IN133" s="92">
        <v>1</v>
      </c>
      <c r="IO133" s="92">
        <v>1</v>
      </c>
      <c r="IP133" s="92">
        <v>1</v>
      </c>
      <c r="IQ133" s="92">
        <v>1</v>
      </c>
      <c r="IR133" s="69"/>
    </row>
    <row r="134" spans="1:254" ht="16" customHeight="1">
      <c r="A134" s="9"/>
      <c r="B134" s="16" t="s">
        <v>110</v>
      </c>
      <c r="C134" s="84" t="str">
        <f t="shared" si="6"/>
        <v>134 :</v>
      </c>
      <c r="D134" s="92"/>
      <c r="E134" s="92"/>
      <c r="F134" s="92"/>
      <c r="G134" s="92"/>
      <c r="H134" s="92"/>
      <c r="I134" s="92"/>
      <c r="J134" s="108"/>
      <c r="IL134" s="92">
        <v>1</v>
      </c>
      <c r="IM134" s="92">
        <v>1</v>
      </c>
      <c r="IN134" s="92">
        <v>1</v>
      </c>
      <c r="IO134" s="92">
        <v>1</v>
      </c>
      <c r="IP134" s="92">
        <v>1</v>
      </c>
      <c r="IQ134" s="92">
        <v>1</v>
      </c>
      <c r="IR134" s="69"/>
    </row>
    <row r="135" spans="1:254" ht="16" customHeight="1">
      <c r="A135" s="9"/>
      <c r="B135" s="16" t="s">
        <v>111</v>
      </c>
      <c r="C135" s="84" t="str">
        <f t="shared" si="6"/>
        <v>135 :</v>
      </c>
      <c r="D135" s="92"/>
      <c r="E135" s="92"/>
      <c r="F135" s="92"/>
      <c r="G135" s="92"/>
      <c r="H135" s="92"/>
      <c r="I135" s="92"/>
      <c r="J135" s="108"/>
      <c r="IL135" s="92">
        <v>1</v>
      </c>
      <c r="IM135" s="92">
        <v>1</v>
      </c>
      <c r="IN135" s="92">
        <v>1</v>
      </c>
      <c r="IO135" s="92">
        <v>1</v>
      </c>
      <c r="IP135" s="92">
        <v>1</v>
      </c>
      <c r="IQ135" s="92">
        <v>1</v>
      </c>
      <c r="IR135" s="69"/>
      <c r="IT135" s="37"/>
    </row>
    <row r="136" spans="1:254" ht="16" customHeight="1">
      <c r="A136" s="9"/>
      <c r="B136" s="16" t="s">
        <v>112</v>
      </c>
      <c r="C136" s="84" t="str">
        <f t="shared" si="6"/>
        <v>136 :</v>
      </c>
      <c r="D136" s="92"/>
      <c r="E136" s="92"/>
      <c r="F136" s="92"/>
      <c r="G136" s="92"/>
      <c r="H136" s="92"/>
      <c r="I136" s="92"/>
      <c r="J136" s="108"/>
      <c r="IL136" s="92">
        <v>1</v>
      </c>
      <c r="IM136" s="92">
        <v>1</v>
      </c>
      <c r="IN136" s="92">
        <v>1</v>
      </c>
      <c r="IO136" s="92">
        <v>1</v>
      </c>
      <c r="IP136" s="92">
        <v>1</v>
      </c>
      <c r="IQ136" s="92">
        <v>1</v>
      </c>
      <c r="IR136" s="69"/>
    </row>
    <row r="137" spans="1:254" ht="16" customHeight="1">
      <c r="A137" s="9"/>
      <c r="B137" s="16" t="s">
        <v>113</v>
      </c>
      <c r="C137" s="84" t="str">
        <f t="shared" si="6"/>
        <v>137 :</v>
      </c>
      <c r="D137" s="92"/>
      <c r="E137" s="92"/>
      <c r="F137" s="92"/>
      <c r="G137" s="92"/>
      <c r="H137" s="92"/>
      <c r="I137" s="92"/>
      <c r="J137" s="108"/>
      <c r="IL137" s="92">
        <v>1</v>
      </c>
      <c r="IM137" s="92">
        <v>1</v>
      </c>
      <c r="IN137" s="92">
        <v>1</v>
      </c>
      <c r="IO137" s="92">
        <v>1</v>
      </c>
      <c r="IP137" s="92">
        <v>1</v>
      </c>
      <c r="IQ137" s="92">
        <v>1</v>
      </c>
      <c r="IR137" s="69"/>
      <c r="IT137" s="37"/>
    </row>
    <row r="138" spans="1:254" ht="16" customHeight="1">
      <c r="A138" s="9"/>
      <c r="B138" s="30" t="s">
        <v>114</v>
      </c>
      <c r="C138" s="84" t="str">
        <f t="shared" si="6"/>
        <v>138 :</v>
      </c>
      <c r="D138" s="102">
        <f>ROUND(SUM(FYFPPA536,FYFPPA537,FYFPPA538,FYFPPA539,FYFPPA540,FYFPPA541,FYFPPA542,FYFPPA543),1)</f>
        <v>0</v>
      </c>
      <c r="E138" s="102">
        <f>ROUND(SUM(FYFPPA568,FYFPPA569,FYFPPA570,FYFPPA571,FYFPPA572,FYFPPA573,FYFPPA574,FYFPPA575),1)</f>
        <v>0</v>
      </c>
      <c r="F138" s="102">
        <f>ROUND(SUM(FYFPPA600,FYFPPA601,FYFPPA602,FYFPPA603,FYFPPA604,FYFPPA605,FYFPPA606,FYFPPA607),1)</f>
        <v>0</v>
      </c>
      <c r="G138" s="102">
        <f>ROUND(SUM(FYFPPA632,FYFPPA633,FYFPPA634,FYFPPA635,FYFPPA636,FYFPPA637,FYFPPA638,FYFPPA639),1)</f>
        <v>0</v>
      </c>
      <c r="H138" s="102">
        <f>ROUND(SUM(FYFPPA664,FYFPPA665,FYFPPA666,FYFPPA667,FYFPPA668,FYFPPA669,FYFPPA670,FYFPPA671),1)</f>
        <v>0</v>
      </c>
      <c r="I138" s="102">
        <f>ROUND(SUM(FYFPPA696,FYFPPA697,FYFPPA698,FYFPPA699,FYFPPA700,FYFPPA701,FYFPPA702,FYFPPA703),1)</f>
        <v>0</v>
      </c>
      <c r="J138" s="86"/>
      <c r="K138" s="97" t="s">
        <v>205</v>
      </c>
      <c r="IL138" s="77"/>
      <c r="IM138" s="77"/>
      <c r="IN138" s="77"/>
      <c r="IO138" s="77"/>
      <c r="IP138" s="77"/>
      <c r="IQ138" s="77"/>
    </row>
    <row r="139" spans="1:254" ht="3.75" customHeight="1">
      <c r="A139" s="9"/>
      <c r="B139" s="9"/>
      <c r="C139" s="88"/>
      <c r="D139" s="88"/>
      <c r="E139" s="88"/>
      <c r="F139" s="88"/>
      <c r="G139" s="88"/>
      <c r="H139" s="88"/>
      <c r="I139" s="88"/>
      <c r="IL139" s="88"/>
      <c r="IM139" s="88"/>
      <c r="IN139" s="88"/>
      <c r="IO139" s="88"/>
      <c r="IP139" s="88"/>
      <c r="IQ139" s="88"/>
    </row>
    <row r="140" spans="1:254" ht="16" customHeight="1">
      <c r="A140" s="9"/>
      <c r="B140" s="30" t="s">
        <v>115</v>
      </c>
      <c r="C140" s="84" t="str">
        <f>ROW()&amp;" :"</f>
        <v>140 :</v>
      </c>
      <c r="D140" s="102">
        <f>ROUND(SUM(FYFPPA531+FYFPPA532+FYFPPA535+FYFPPA544),1)</f>
        <v>0</v>
      </c>
      <c r="E140" s="102">
        <f>ROUND(SUM(FYFPPA563+FYFPPA564+FYFPPA567+FYFPPA576),1)</f>
        <v>0</v>
      </c>
      <c r="F140" s="102">
        <f>ROUND(SUM(FYFPPA595+FYFPPA596+FYFPPA599+FYFPPA608),1)</f>
        <v>0</v>
      </c>
      <c r="G140" s="102">
        <f>ROUND(SUM(FYFPPA627+FYFPPA628+FYFPPA631+FYFPPA640),1)</f>
        <v>0</v>
      </c>
      <c r="H140" s="102">
        <f>ROUND(SUM(FYFPPA659+FYFPPA660+FYFPPA663+FYFPPA672),1)</f>
        <v>0</v>
      </c>
      <c r="I140" s="102">
        <f>ROUND(SUM(FYFPPA691+FYFPPA692+FYFPPA695+FYFPPA704),1)</f>
        <v>0</v>
      </c>
      <c r="J140" s="86"/>
      <c r="K140" s="97" t="s">
        <v>206</v>
      </c>
      <c r="IL140" s="77"/>
      <c r="IM140" s="77"/>
      <c r="IN140" s="77"/>
      <c r="IO140" s="77"/>
      <c r="IP140" s="77"/>
      <c r="IQ140" s="77"/>
    </row>
    <row r="141" spans="1:254" ht="3.75" customHeight="1">
      <c r="A141" s="9"/>
      <c r="B141" s="9"/>
      <c r="C141" s="88"/>
      <c r="D141" s="88"/>
      <c r="E141" s="88"/>
      <c r="F141" s="88"/>
      <c r="G141" s="88"/>
      <c r="H141" s="88"/>
      <c r="I141" s="88"/>
      <c r="IL141" s="88"/>
      <c r="IM141" s="88"/>
      <c r="IN141" s="88"/>
      <c r="IO141" s="88"/>
      <c r="IP141" s="88"/>
      <c r="IQ141" s="88"/>
    </row>
    <row r="142" spans="1:254" ht="16" customHeight="1">
      <c r="A142" s="9"/>
      <c r="B142" s="31" t="s">
        <v>116</v>
      </c>
      <c r="C142" s="88"/>
      <c r="D142" s="88"/>
      <c r="E142" s="88"/>
      <c r="F142" s="88"/>
      <c r="G142" s="88"/>
      <c r="H142" s="88"/>
      <c r="I142" s="88"/>
      <c r="IL142" s="88"/>
      <c r="IM142" s="88"/>
      <c r="IN142" s="88"/>
      <c r="IO142" s="88"/>
      <c r="IP142" s="88"/>
      <c r="IQ142" s="88"/>
    </row>
    <row r="143" spans="1:254" ht="16" customHeight="1">
      <c r="A143" s="9"/>
      <c r="B143" s="16" t="s">
        <v>117</v>
      </c>
      <c r="C143" s="84" t="str">
        <f>ROW()&amp;" :"</f>
        <v>143 :</v>
      </c>
      <c r="D143" s="92"/>
      <c r="E143" s="92"/>
      <c r="F143" s="92"/>
      <c r="G143" s="92"/>
      <c r="H143" s="92"/>
      <c r="I143" s="92"/>
      <c r="J143" s="108"/>
      <c r="IL143" s="92">
        <v>1</v>
      </c>
      <c r="IM143" s="92">
        <v>1</v>
      </c>
      <c r="IN143" s="92">
        <v>1</v>
      </c>
      <c r="IO143" s="92">
        <v>1</v>
      </c>
      <c r="IP143" s="92">
        <v>1</v>
      </c>
      <c r="IQ143" s="92">
        <v>1</v>
      </c>
      <c r="IR143" s="69"/>
    </row>
    <row r="144" spans="1:254" ht="16" customHeight="1">
      <c r="A144" s="9"/>
      <c r="B144" s="16" t="s">
        <v>118</v>
      </c>
      <c r="C144" s="84" t="str">
        <f>ROW()&amp;" :"</f>
        <v>144 :</v>
      </c>
      <c r="D144" s="92"/>
      <c r="E144" s="92"/>
      <c r="F144" s="92"/>
      <c r="G144" s="92"/>
      <c r="H144" s="92"/>
      <c r="I144" s="92"/>
      <c r="J144" s="108"/>
      <c r="IL144" s="92">
        <v>1</v>
      </c>
      <c r="IM144" s="92">
        <v>1</v>
      </c>
      <c r="IN144" s="92">
        <v>1</v>
      </c>
      <c r="IO144" s="92">
        <v>1</v>
      </c>
      <c r="IP144" s="92">
        <v>1</v>
      </c>
      <c r="IQ144" s="92">
        <v>1</v>
      </c>
      <c r="IR144" s="69"/>
    </row>
    <row r="145" spans="1:254" ht="16" customHeight="1">
      <c r="A145" s="9"/>
      <c r="B145" s="16" t="s">
        <v>119</v>
      </c>
      <c r="C145" s="84" t="str">
        <f>ROW()&amp;" :"</f>
        <v>145 :</v>
      </c>
      <c r="D145" s="92"/>
      <c r="E145" s="92"/>
      <c r="F145" s="92"/>
      <c r="G145" s="92"/>
      <c r="H145" s="92"/>
      <c r="I145" s="92"/>
      <c r="J145" s="108"/>
      <c r="IL145" s="92">
        <v>1</v>
      </c>
      <c r="IM145" s="92">
        <v>1</v>
      </c>
      <c r="IN145" s="92">
        <v>1</v>
      </c>
      <c r="IO145" s="92">
        <v>1</v>
      </c>
      <c r="IP145" s="92">
        <v>1</v>
      </c>
      <c r="IQ145" s="92">
        <v>1</v>
      </c>
      <c r="IR145" s="69"/>
      <c r="IT145" s="37"/>
    </row>
    <row r="146" spans="1:254" ht="16" customHeight="1">
      <c r="A146" s="9"/>
      <c r="B146" s="16" t="s">
        <v>120</v>
      </c>
      <c r="C146" s="84" t="str">
        <f>ROW()&amp;" :"</f>
        <v>146 :</v>
      </c>
      <c r="D146" s="92"/>
      <c r="E146" s="92"/>
      <c r="F146" s="92"/>
      <c r="G146" s="92"/>
      <c r="H146" s="92"/>
      <c r="I146" s="92"/>
      <c r="J146" s="108"/>
      <c r="IL146" s="92">
        <v>1</v>
      </c>
      <c r="IM146" s="92">
        <v>1</v>
      </c>
      <c r="IN146" s="92">
        <v>1</v>
      </c>
      <c r="IO146" s="92">
        <v>1</v>
      </c>
      <c r="IP146" s="92">
        <v>1</v>
      </c>
      <c r="IQ146" s="92">
        <v>1</v>
      </c>
      <c r="IR146" s="69"/>
    </row>
    <row r="147" spans="1:254" ht="16" customHeight="1">
      <c r="A147" s="9"/>
      <c r="B147" s="30" t="s">
        <v>121</v>
      </c>
      <c r="C147" s="84" t="str">
        <f>ROW()&amp;" :"</f>
        <v>147 :</v>
      </c>
      <c r="D147" s="102">
        <f>ROUND(SUM(FYFPPA546,FYFPPA547,FYFPPA548,FYFPPA549),1)</f>
        <v>0</v>
      </c>
      <c r="E147" s="102">
        <f>ROUND(SUM(FYFPPA578,FYFPPA579,FYFPPA580,FYFPPA581),1)</f>
        <v>0</v>
      </c>
      <c r="F147" s="102">
        <f>ROUND(SUM(FYFPPA610,FYFPPA611,FYFPPA612,FYFPPA613),1)</f>
        <v>0</v>
      </c>
      <c r="G147" s="102">
        <f>ROUND(SUM(FYFPPA642,FYFPPA643,FYFPPA644,FYFPPA645),1)</f>
        <v>0</v>
      </c>
      <c r="H147" s="102">
        <f>ROUND(SUM(FYFPPA674,FYFPPA675,FYFPPA676,FYFPPA677),1)</f>
        <v>0</v>
      </c>
      <c r="I147" s="102">
        <f>ROUND(SUM(FYFPPA706,FYFPPA707,FYFPPA708,FYFPPA709),1)</f>
        <v>0</v>
      </c>
      <c r="J147" s="86"/>
      <c r="K147" s="97" t="s">
        <v>207</v>
      </c>
      <c r="IL147" s="77"/>
      <c r="IM147" s="77"/>
      <c r="IN147" s="77"/>
      <c r="IO147" s="77"/>
      <c r="IP147" s="77"/>
      <c r="IQ147" s="77"/>
    </row>
    <row r="148" spans="1:254" ht="3.75" customHeight="1">
      <c r="A148" s="9"/>
      <c r="B148" s="9"/>
      <c r="C148" s="88"/>
      <c r="D148" s="88"/>
      <c r="E148" s="88"/>
      <c r="F148" s="88"/>
      <c r="G148" s="88"/>
      <c r="H148" s="88"/>
      <c r="I148" s="88"/>
      <c r="IL148" s="88"/>
      <c r="IM148" s="88"/>
      <c r="IN148" s="88"/>
      <c r="IO148" s="88"/>
      <c r="IP148" s="88"/>
      <c r="IQ148" s="88"/>
    </row>
    <row r="149" spans="1:254" ht="16" customHeight="1">
      <c r="A149" s="9"/>
      <c r="B149" s="30" t="s">
        <v>122</v>
      </c>
      <c r="C149" s="84" t="str">
        <f>ROW()&amp;" :"</f>
        <v>149 :</v>
      </c>
      <c r="D149" s="102">
        <f>ROUND(SUM(FYFPPA545+FYFPPA550),1)</f>
        <v>0</v>
      </c>
      <c r="E149" s="102">
        <f>ROUND(SUM(FYFPPA577+FYFPPA582),1)</f>
        <v>0</v>
      </c>
      <c r="F149" s="102">
        <f>ROUND(SUM(FYFPPA609+FYFPPA614),1)</f>
        <v>0</v>
      </c>
      <c r="G149" s="102">
        <f>ROUND(SUM(FYFPPA641+FYFPPA646),1)</f>
        <v>0</v>
      </c>
      <c r="H149" s="102">
        <f>ROUND(SUM(FYFPPA673+FYFPPA678),1)</f>
        <v>0</v>
      </c>
      <c r="I149" s="102">
        <f>ROUND(SUM(FYFPPA705+FYFPPA710),1)</f>
        <v>0</v>
      </c>
      <c r="J149" s="86"/>
      <c r="K149" s="97" t="s">
        <v>208</v>
      </c>
      <c r="IL149" s="77"/>
      <c r="IM149" s="77"/>
      <c r="IN149" s="77"/>
      <c r="IO149" s="77"/>
      <c r="IP149" s="77"/>
      <c r="IQ149" s="77"/>
    </row>
    <row r="150" spans="1:254" ht="3.75" customHeight="1">
      <c r="A150" s="9"/>
      <c r="B150" s="9"/>
      <c r="C150" s="88"/>
      <c r="D150" s="88"/>
      <c r="E150" s="88"/>
      <c r="F150" s="88"/>
      <c r="G150" s="88"/>
      <c r="H150" s="88"/>
      <c r="I150" s="88"/>
      <c r="IL150" s="88"/>
      <c r="IM150" s="88"/>
      <c r="IN150" s="88"/>
      <c r="IO150" s="88"/>
      <c r="IP150" s="88"/>
      <c r="IQ150" s="88"/>
    </row>
    <row r="151" spans="1:254" ht="16" customHeight="1">
      <c r="A151" s="9"/>
      <c r="B151" s="31" t="s">
        <v>123</v>
      </c>
      <c r="C151" s="88"/>
      <c r="D151" s="88"/>
      <c r="E151" s="88"/>
      <c r="F151" s="88"/>
      <c r="G151" s="88"/>
      <c r="H151" s="88"/>
      <c r="I151" s="88"/>
      <c r="IL151" s="88"/>
      <c r="IM151" s="88"/>
      <c r="IN151" s="88"/>
      <c r="IO151" s="88"/>
      <c r="IP151" s="88"/>
      <c r="IQ151" s="88"/>
    </row>
    <row r="152" spans="1:254" ht="16" customHeight="1">
      <c r="A152" s="9"/>
      <c r="B152" s="16" t="s">
        <v>124</v>
      </c>
      <c r="C152" s="84" t="str">
        <f>ROW()&amp;" :"</f>
        <v>152 :</v>
      </c>
      <c r="D152" s="92"/>
      <c r="E152" s="92"/>
      <c r="F152" s="101">
        <f>ROUND(FYFPPA586,1)</f>
        <v>0</v>
      </c>
      <c r="G152" s="101">
        <f>ROUND(FYFPPA618,1)</f>
        <v>0</v>
      </c>
      <c r="H152" s="101">
        <f>ROUND(FYFPPA650,1)</f>
        <v>0</v>
      </c>
      <c r="I152" s="101">
        <f>ROUND(FYFPPA682,1)</f>
        <v>0</v>
      </c>
      <c r="J152" s="108"/>
      <c r="K152" s="97" t="s">
        <v>209</v>
      </c>
      <c r="IL152" s="92">
        <v>1</v>
      </c>
      <c r="IM152" s="92">
        <v>1</v>
      </c>
      <c r="IN152" s="87"/>
      <c r="IO152" s="87"/>
      <c r="IP152" s="87"/>
      <c r="IQ152" s="87"/>
    </row>
    <row r="153" spans="1:254" ht="16" customHeight="1">
      <c r="A153" s="9"/>
      <c r="B153" s="16" t="s">
        <v>125</v>
      </c>
      <c r="C153" s="84" t="str">
        <f>ROW()&amp;" :"</f>
        <v>153 :</v>
      </c>
      <c r="D153" s="101">
        <f>ROUND(SUM(FYFPPA551),1)</f>
        <v>0</v>
      </c>
      <c r="E153" s="101">
        <f>ROUND(SUM(FYFPPA583),1)</f>
        <v>0</v>
      </c>
      <c r="F153" s="101">
        <f>ROUND(SUM(FYFPPA615),1)</f>
        <v>0</v>
      </c>
      <c r="G153" s="101">
        <f>ROUND(SUM(FYFPPA647),1)</f>
        <v>0</v>
      </c>
      <c r="H153" s="101">
        <f>ROUND(SUM(FYFPPA679),1)</f>
        <v>0</v>
      </c>
      <c r="I153" s="101">
        <f>ROUND(SUM(FYFPPA711),1)</f>
        <v>0</v>
      </c>
      <c r="J153" s="108"/>
      <c r="K153" s="97">
        <v>149</v>
      </c>
      <c r="IL153" s="87"/>
      <c r="IM153" s="87"/>
      <c r="IN153" s="87"/>
      <c r="IO153" s="87"/>
      <c r="IP153" s="87"/>
      <c r="IQ153" s="87"/>
    </row>
    <row r="154" spans="1:254" ht="16" customHeight="1">
      <c r="A154" s="9"/>
      <c r="B154" s="30" t="s">
        <v>126</v>
      </c>
      <c r="C154" s="84" t="str">
        <f>ROW()&amp;" :"</f>
        <v>154 :</v>
      </c>
      <c r="D154" s="102">
        <f>ROUND(SUM(FYFPPA552+FYFPPA553),1)</f>
        <v>0</v>
      </c>
      <c r="E154" s="102">
        <f>ROUND(SUM(FYFPPA584+FYFPPA585),1)</f>
        <v>0</v>
      </c>
      <c r="F154" s="102">
        <f>ROUND(SUM(FYFPPA616+FYFPPA617),1)</f>
        <v>0</v>
      </c>
      <c r="G154" s="102">
        <f>ROUND(SUM(FYFPPA648+FYFPPA649),1)</f>
        <v>0</v>
      </c>
      <c r="H154" s="102">
        <f>ROUND(SUM(FYFPPA680+FYFPPA681),1)</f>
        <v>0</v>
      </c>
      <c r="I154" s="102">
        <f>ROUND(SUM(FYFPPA712+FYFPPA713),1)</f>
        <v>0</v>
      </c>
      <c r="J154" s="108"/>
      <c r="K154" s="97" t="s">
        <v>210</v>
      </c>
      <c r="IL154" s="77"/>
      <c r="IM154" s="77"/>
      <c r="IN154" s="77"/>
      <c r="IO154" s="77"/>
      <c r="IP154" s="77"/>
      <c r="IQ154" s="77"/>
    </row>
    <row r="155" spans="1:254" ht="16" customHeight="1">
      <c r="A155" s="9"/>
      <c r="B155" s="9"/>
      <c r="C155" s="58"/>
      <c r="D155" s="58"/>
      <c r="E155" s="58"/>
      <c r="F155" s="58"/>
      <c r="G155" s="58"/>
      <c r="H155" s="58"/>
      <c r="I155" s="58"/>
      <c r="J155" s="36"/>
      <c r="K155" s="99"/>
      <c r="IL155" s="58"/>
      <c r="IM155" s="58"/>
      <c r="IN155" s="58"/>
      <c r="IO155" s="58"/>
      <c r="IP155" s="58"/>
      <c r="IQ155" s="58"/>
      <c r="IT155" s="37"/>
    </row>
    <row r="156" spans="1:254" ht="16" customHeight="1">
      <c r="A156" s="9"/>
      <c r="B156" s="29" t="s">
        <v>127</v>
      </c>
      <c r="C156" s="55"/>
      <c r="D156" s="83"/>
      <c r="E156" s="83"/>
      <c r="F156" s="83"/>
      <c r="G156" s="83"/>
      <c r="H156" s="83"/>
      <c r="I156" s="83"/>
      <c r="IL156" s="83"/>
      <c r="IM156" s="83"/>
      <c r="IN156" s="83"/>
      <c r="IO156" s="83"/>
      <c r="IP156" s="83"/>
      <c r="IQ156" s="83"/>
    </row>
    <row r="157" spans="1:254" ht="3.75" customHeight="1">
      <c r="A157" s="13"/>
      <c r="B157" s="29"/>
      <c r="C157" s="88"/>
      <c r="D157" s="27"/>
      <c r="E157" s="27"/>
      <c r="F157" s="27"/>
      <c r="G157" s="27"/>
      <c r="H157" s="27"/>
      <c r="I157" s="27"/>
      <c r="IL157" s="27"/>
      <c r="IM157" s="27"/>
      <c r="IN157" s="27"/>
      <c r="IO157" s="27"/>
      <c r="IP157" s="27"/>
      <c r="IQ157" s="27"/>
    </row>
    <row r="158" spans="1:254" ht="16" customHeight="1">
      <c r="A158" s="9"/>
      <c r="B158" s="96" t="s">
        <v>218</v>
      </c>
      <c r="C158" s="55"/>
      <c r="D158" s="83"/>
      <c r="E158" s="83"/>
      <c r="F158" s="83"/>
      <c r="G158" s="83"/>
      <c r="H158" s="83"/>
      <c r="I158" s="83"/>
      <c r="IL158" s="83"/>
      <c r="IM158" s="83"/>
      <c r="IN158" s="83"/>
      <c r="IO158" s="83"/>
      <c r="IP158" s="83"/>
      <c r="IQ158" s="83"/>
    </row>
    <row r="159" spans="1:254" ht="16" customHeight="1">
      <c r="A159" s="9"/>
      <c r="B159" s="16" t="s">
        <v>136</v>
      </c>
      <c r="C159" s="84" t="str">
        <f>ROW()&amp;" :"</f>
        <v>159 :</v>
      </c>
      <c r="D159" s="89"/>
      <c r="E159" s="89"/>
      <c r="F159" s="89"/>
      <c r="G159" s="89"/>
      <c r="H159" s="89"/>
      <c r="I159" s="89"/>
      <c r="J159" s="108"/>
      <c r="IL159" s="89">
        <v>1</v>
      </c>
      <c r="IM159" s="89">
        <v>1</v>
      </c>
      <c r="IN159" s="89">
        <v>1</v>
      </c>
      <c r="IO159" s="89">
        <v>1</v>
      </c>
      <c r="IP159" s="89">
        <v>1</v>
      </c>
      <c r="IQ159" s="89">
        <v>1</v>
      </c>
      <c r="IR159" s="69"/>
    </row>
    <row r="160" spans="1:254" ht="16" customHeight="1">
      <c r="B160" s="16" t="s">
        <v>137</v>
      </c>
      <c r="C160" s="84" t="str">
        <f>ROW()&amp;" :"</f>
        <v>160 :</v>
      </c>
      <c r="D160" s="89"/>
      <c r="E160" s="89"/>
      <c r="F160" s="89"/>
      <c r="G160" s="89"/>
      <c r="H160" s="89"/>
      <c r="I160" s="89"/>
      <c r="J160" s="108"/>
      <c r="IL160" s="89">
        <v>1</v>
      </c>
      <c r="IM160" s="89">
        <v>1</v>
      </c>
      <c r="IN160" s="89">
        <v>1</v>
      </c>
      <c r="IO160" s="89">
        <v>1</v>
      </c>
      <c r="IP160" s="89">
        <v>1</v>
      </c>
      <c r="IQ160" s="89">
        <v>1</v>
      </c>
      <c r="IR160" s="69"/>
    </row>
    <row r="161" spans="1:254" ht="16" customHeight="1">
      <c r="B161" s="16" t="s">
        <v>138</v>
      </c>
      <c r="C161" s="84" t="str">
        <f>ROW()&amp;" :"</f>
        <v>161 :</v>
      </c>
      <c r="D161" s="89"/>
      <c r="E161" s="89"/>
      <c r="F161" s="89"/>
      <c r="G161" s="89"/>
      <c r="H161" s="89"/>
      <c r="I161" s="89"/>
      <c r="J161" s="108"/>
      <c r="IL161" s="89">
        <v>1</v>
      </c>
      <c r="IM161" s="89">
        <v>1</v>
      </c>
      <c r="IN161" s="89">
        <v>1</v>
      </c>
      <c r="IO161" s="89">
        <v>1</v>
      </c>
      <c r="IP161" s="89">
        <v>1</v>
      </c>
      <c r="IQ161" s="89">
        <v>1</v>
      </c>
      <c r="IR161" s="69"/>
    </row>
    <row r="162" spans="1:254" ht="16" customHeight="1">
      <c r="B162" s="16" t="s">
        <v>139</v>
      </c>
      <c r="C162" s="84" t="str">
        <f>ROW()&amp;" :"</f>
        <v>162 :</v>
      </c>
      <c r="D162" s="89"/>
      <c r="E162" s="89"/>
      <c r="F162" s="89"/>
      <c r="G162" s="89"/>
      <c r="H162" s="89"/>
      <c r="I162" s="89"/>
      <c r="J162" s="108"/>
      <c r="IL162" s="89">
        <v>1</v>
      </c>
      <c r="IM162" s="89">
        <v>1</v>
      </c>
      <c r="IN162" s="89">
        <v>1</v>
      </c>
      <c r="IO162" s="89">
        <v>1</v>
      </c>
      <c r="IP162" s="89">
        <v>1</v>
      </c>
      <c r="IQ162" s="89">
        <v>1</v>
      </c>
      <c r="IR162" s="69"/>
      <c r="IT162" s="37"/>
    </row>
    <row r="163" spans="1:254" ht="16" customHeight="1">
      <c r="B163" s="59" t="s">
        <v>140</v>
      </c>
      <c r="C163" s="84" t="str">
        <f>ROW()&amp;" :"</f>
        <v>163 :</v>
      </c>
      <c r="D163" s="106">
        <f>ROUND(SUM(FYFPPA730+FYFPPA740+FYFPPA750+FYFPPA760),0)</f>
        <v>0</v>
      </c>
      <c r="E163" s="106">
        <f>ROUND(SUM(FYFPPA731+FYFPPA741+FYFPPA751+FYFPPA761),0)</f>
        <v>0</v>
      </c>
      <c r="F163" s="106">
        <f>ROUND(SUM(FYFPPA732+FYFPPA742+FYFPPA752+FYFPPA762),0)</f>
        <v>0</v>
      </c>
      <c r="G163" s="106">
        <f>ROUND(SUM(FYFPPA733+FYFPPA743+FYFPPA753+FYFPPA763),0)</f>
        <v>0</v>
      </c>
      <c r="H163" s="106">
        <f>ROUND(SUM(FYFPPA734+FYFPPA744+FYFPPA754+FYFPPA764),0)</f>
        <v>0</v>
      </c>
      <c r="I163" s="106">
        <f>ROUND(SUM(FYFPPA735+FYFPPA745+FYFPPA755+FYFPPA765),0)</f>
        <v>0</v>
      </c>
      <c r="J163" s="108"/>
      <c r="K163" s="97" t="s">
        <v>134</v>
      </c>
      <c r="IL163" s="78"/>
      <c r="IM163" s="78"/>
      <c r="IN163" s="78"/>
      <c r="IO163" s="78"/>
      <c r="IP163" s="78"/>
      <c r="IQ163" s="78"/>
    </row>
    <row r="164" spans="1:254" ht="16" customHeight="1">
      <c r="A164" s="14"/>
      <c r="B164" s="31"/>
      <c r="C164" s="55"/>
      <c r="D164" s="85"/>
      <c r="E164" s="85"/>
      <c r="F164" s="85"/>
      <c r="G164" s="85"/>
      <c r="H164" s="85"/>
      <c r="I164" s="85"/>
      <c r="IL164" s="85"/>
      <c r="IM164" s="85"/>
      <c r="IN164" s="85"/>
      <c r="IO164" s="85"/>
      <c r="IP164" s="85"/>
      <c r="IQ164" s="85"/>
      <c r="IT164" s="37"/>
    </row>
    <row r="165" spans="1:254" ht="16" customHeight="1">
      <c r="A165" s="14"/>
      <c r="B165" s="31" t="s">
        <v>149</v>
      </c>
      <c r="C165" s="55"/>
      <c r="D165" s="56"/>
      <c r="E165" s="56"/>
      <c r="F165" s="56"/>
      <c r="G165" s="56"/>
      <c r="H165" s="56"/>
      <c r="I165" s="56"/>
      <c r="IL165" s="56"/>
      <c r="IM165" s="56"/>
      <c r="IN165" s="56"/>
      <c r="IO165" s="56"/>
      <c r="IP165" s="56"/>
      <c r="IQ165" s="56"/>
    </row>
    <row r="166" spans="1:254" ht="16" customHeight="1">
      <c r="A166" s="9"/>
      <c r="B166" s="16" t="s">
        <v>150</v>
      </c>
      <c r="C166" s="84" t="str">
        <f>ROW()&amp;" :"</f>
        <v>166 :</v>
      </c>
      <c r="D166" s="89"/>
      <c r="E166" s="89"/>
      <c r="F166" s="89"/>
      <c r="G166" s="89"/>
      <c r="H166" s="89"/>
      <c r="I166" s="89"/>
      <c r="J166" s="108"/>
      <c r="IL166" s="89">
        <v>1</v>
      </c>
      <c r="IM166" s="89">
        <v>1</v>
      </c>
      <c r="IN166" s="89">
        <v>1</v>
      </c>
      <c r="IO166" s="89">
        <v>1</v>
      </c>
      <c r="IP166" s="89">
        <v>1</v>
      </c>
      <c r="IQ166" s="89">
        <v>1</v>
      </c>
      <c r="IR166" s="69"/>
    </row>
    <row r="167" spans="1:254" ht="16" customHeight="1">
      <c r="A167" s="9"/>
      <c r="B167" s="16" t="s">
        <v>151</v>
      </c>
      <c r="C167" s="84" t="str">
        <f>ROW()&amp;" :"</f>
        <v>167 :</v>
      </c>
      <c r="D167" s="89"/>
      <c r="E167" s="89"/>
      <c r="F167" s="89"/>
      <c r="G167" s="89"/>
      <c r="H167" s="89"/>
      <c r="I167" s="89"/>
      <c r="J167" s="108"/>
      <c r="IL167" s="89">
        <v>1</v>
      </c>
      <c r="IM167" s="89">
        <v>1</v>
      </c>
      <c r="IN167" s="89">
        <v>1</v>
      </c>
      <c r="IO167" s="89">
        <v>1</v>
      </c>
      <c r="IP167" s="89">
        <v>1</v>
      </c>
      <c r="IQ167" s="89">
        <v>1</v>
      </c>
      <c r="IR167" s="69"/>
    </row>
    <row r="168" spans="1:254" ht="16" customHeight="1">
      <c r="A168" s="9"/>
      <c r="B168" s="16" t="s">
        <v>147</v>
      </c>
      <c r="C168" s="84" t="str">
        <f>ROW()&amp;" :"</f>
        <v>168 :</v>
      </c>
      <c r="D168" s="89"/>
      <c r="E168" s="89"/>
      <c r="F168" s="89"/>
      <c r="G168" s="89"/>
      <c r="H168" s="89"/>
      <c r="I168" s="89"/>
      <c r="J168" s="108"/>
      <c r="IL168" s="89">
        <v>1</v>
      </c>
      <c r="IM168" s="89">
        <v>1</v>
      </c>
      <c r="IN168" s="89">
        <v>1</v>
      </c>
      <c r="IO168" s="89">
        <v>1</v>
      </c>
      <c r="IP168" s="89">
        <v>1</v>
      </c>
      <c r="IQ168" s="89">
        <v>1</v>
      </c>
      <c r="IR168" s="69"/>
      <c r="IT168" s="37"/>
    </row>
    <row r="169" spans="1:254" ht="16" customHeight="1">
      <c r="IL169" s="24"/>
      <c r="IM169" s="24"/>
      <c r="IN169" s="24"/>
      <c r="IO169" s="24"/>
      <c r="IP169" s="24"/>
      <c r="IQ169" s="24"/>
    </row>
    <row r="170" spans="1:254" ht="16" customHeight="1">
      <c r="A170" s="14"/>
      <c r="B170" s="31" t="s">
        <v>128</v>
      </c>
      <c r="C170" s="55"/>
      <c r="D170" s="55"/>
      <c r="E170" s="55"/>
      <c r="F170" s="55"/>
      <c r="G170" s="55"/>
      <c r="H170" s="55"/>
      <c r="I170" s="55"/>
      <c r="IL170" s="55"/>
      <c r="IM170" s="55"/>
      <c r="IN170" s="55"/>
      <c r="IO170" s="55"/>
      <c r="IP170" s="55"/>
      <c r="IQ170" s="55"/>
    </row>
    <row r="171" spans="1:254" ht="16" customHeight="1">
      <c r="A171" s="14"/>
      <c r="B171" s="16" t="s">
        <v>129</v>
      </c>
      <c r="C171" s="84" t="str">
        <f>ROW()&amp;" :"</f>
        <v>171 :</v>
      </c>
      <c r="D171" s="89"/>
      <c r="E171" s="89"/>
      <c r="F171" s="89"/>
      <c r="G171" s="89"/>
      <c r="H171" s="89"/>
      <c r="I171" s="89"/>
      <c r="J171" s="108"/>
      <c r="IL171" s="89">
        <v>1</v>
      </c>
      <c r="IM171" s="89">
        <v>1</v>
      </c>
      <c r="IN171" s="89">
        <v>1</v>
      </c>
      <c r="IO171" s="89">
        <v>1</v>
      </c>
      <c r="IP171" s="89">
        <v>1</v>
      </c>
      <c r="IQ171" s="89">
        <v>1</v>
      </c>
    </row>
    <row r="172" spans="1:254" ht="16" customHeight="1">
      <c r="A172" s="14"/>
      <c r="B172" s="16" t="s">
        <v>130</v>
      </c>
      <c r="C172" s="84" t="str">
        <f>ROW()&amp;" :"</f>
        <v>172 :</v>
      </c>
      <c r="D172" s="89"/>
      <c r="E172" s="89"/>
      <c r="F172" s="89"/>
      <c r="G172" s="89"/>
      <c r="H172" s="89"/>
      <c r="I172" s="89"/>
      <c r="J172" s="108"/>
      <c r="IL172" s="89">
        <v>1</v>
      </c>
      <c r="IM172" s="89">
        <v>1</v>
      </c>
      <c r="IN172" s="89">
        <v>1</v>
      </c>
      <c r="IO172" s="89">
        <v>1</v>
      </c>
      <c r="IP172" s="89">
        <v>1</v>
      </c>
      <c r="IQ172" s="89">
        <v>1</v>
      </c>
    </row>
    <row r="173" spans="1:254" ht="16" customHeight="1">
      <c r="A173" s="14"/>
      <c r="B173" s="16" t="s">
        <v>131</v>
      </c>
      <c r="C173" s="84" t="str">
        <f>ROW()&amp;" :"</f>
        <v>173 :</v>
      </c>
      <c r="D173" s="89"/>
      <c r="E173" s="89"/>
      <c r="F173" s="89"/>
      <c r="G173" s="89"/>
      <c r="H173" s="89"/>
      <c r="I173" s="89"/>
      <c r="J173" s="108"/>
      <c r="IL173" s="89">
        <v>1</v>
      </c>
      <c r="IM173" s="89">
        <v>1</v>
      </c>
      <c r="IN173" s="89">
        <v>1</v>
      </c>
      <c r="IO173" s="89">
        <v>1</v>
      </c>
      <c r="IP173" s="89">
        <v>1</v>
      </c>
      <c r="IQ173" s="89">
        <v>1</v>
      </c>
    </row>
    <row r="174" spans="1:254" ht="16" customHeight="1">
      <c r="A174" s="14"/>
      <c r="B174" s="16" t="s">
        <v>132</v>
      </c>
      <c r="C174" s="84" t="str">
        <f>ROW()&amp;" :"</f>
        <v>174 :</v>
      </c>
      <c r="D174" s="89"/>
      <c r="E174" s="89"/>
      <c r="F174" s="89"/>
      <c r="G174" s="89"/>
      <c r="H174" s="89"/>
      <c r="I174" s="89"/>
      <c r="J174" s="108"/>
      <c r="IL174" s="89">
        <v>1</v>
      </c>
      <c r="IM174" s="89">
        <v>1</v>
      </c>
      <c r="IN174" s="89">
        <v>1</v>
      </c>
      <c r="IO174" s="89">
        <v>1</v>
      </c>
      <c r="IP174" s="89">
        <v>1</v>
      </c>
      <c r="IQ174" s="89">
        <v>1</v>
      </c>
    </row>
    <row r="175" spans="1:254" ht="16" customHeight="1">
      <c r="A175" s="9"/>
      <c r="B175" s="59" t="s">
        <v>133</v>
      </c>
      <c r="C175" s="84" t="str">
        <f>ROW()&amp;" :"</f>
        <v>175 :</v>
      </c>
      <c r="D175" s="107">
        <f>ROUND(SUM(FYFPPA1024+FYFPPA1025+FYFPPA1026+FYFPPA1027),0)</f>
        <v>0</v>
      </c>
      <c r="E175" s="107">
        <f>ROUND(SUM(FYFPPA1028+FYFPPA1029+FYFPPA1030+FYFPPA1031),0)</f>
        <v>0</v>
      </c>
      <c r="F175" s="107">
        <f>ROUND(SUM(FYFPPA1032+FYFPPA1033+FYFPPA1034+FYFPPA1035),0)</f>
        <v>0</v>
      </c>
      <c r="G175" s="107">
        <f>ROUND(SUM(FYFPPA1036+FYFPPA1037+FYFPPA1038+FYFPPA1039),0)</f>
        <v>0</v>
      </c>
      <c r="H175" s="107">
        <f>ROUND(SUM(FYFPPA1040+FYFPPA1041+FYFPPA1042+FYFPPA1043),0)</f>
        <v>0</v>
      </c>
      <c r="I175" s="107">
        <f>ROUND(SUM(FYFPPA1044+FYFPPA1045+FYFPPA1046+FYFPPA1047),0)</f>
        <v>0</v>
      </c>
      <c r="J175" s="36"/>
      <c r="K175" s="97" t="s">
        <v>215</v>
      </c>
      <c r="IL175" s="78"/>
      <c r="IM175" s="78"/>
      <c r="IN175" s="78"/>
      <c r="IO175" s="78"/>
      <c r="IP175" s="78"/>
      <c r="IQ175" s="78"/>
    </row>
    <row r="176" spans="1:254" ht="16" customHeight="1">
      <c r="A176" s="9"/>
      <c r="B176" s="10"/>
      <c r="C176" s="84"/>
      <c r="D176" s="83"/>
      <c r="E176" s="83"/>
      <c r="F176" s="83"/>
      <c r="G176" s="83"/>
      <c r="H176" s="83"/>
      <c r="I176" s="83"/>
      <c r="J176" s="86"/>
      <c r="IL176" s="88"/>
      <c r="IM176" s="88"/>
      <c r="IN176" s="88"/>
      <c r="IO176" s="88"/>
      <c r="IP176" s="88"/>
      <c r="IQ176" s="88"/>
    </row>
    <row r="177" spans="1:254" ht="16" customHeight="1">
      <c r="A177" s="9"/>
      <c r="B177" s="10" t="s">
        <v>135</v>
      </c>
      <c r="C177" s="84" t="str">
        <f>ROW()&amp;" :"</f>
        <v>177 :</v>
      </c>
      <c r="D177" s="89"/>
      <c r="E177" s="89"/>
      <c r="F177" s="89"/>
      <c r="G177" s="89"/>
      <c r="H177" s="89"/>
      <c r="I177" s="109"/>
      <c r="J177" s="110"/>
      <c r="IL177" s="89">
        <v>1</v>
      </c>
      <c r="IM177" s="89">
        <v>1</v>
      </c>
      <c r="IN177" s="89">
        <v>1</v>
      </c>
      <c r="IO177" s="89">
        <v>1</v>
      </c>
      <c r="IP177" s="89">
        <v>1</v>
      </c>
      <c r="IQ177" s="89">
        <v>1</v>
      </c>
      <c r="IR177" s="69"/>
    </row>
    <row r="178" spans="1:254" ht="16" customHeight="1">
      <c r="A178" s="9"/>
      <c r="B178" s="9"/>
      <c r="C178" s="88"/>
      <c r="D178" s="56"/>
      <c r="E178" s="56"/>
      <c r="F178" s="56"/>
      <c r="G178" s="88"/>
      <c r="H178" s="88"/>
      <c r="I178" s="88"/>
      <c r="IL178" s="56"/>
      <c r="IM178" s="56"/>
      <c r="IN178" s="56"/>
      <c r="IO178" s="88"/>
      <c r="IP178" s="88"/>
      <c r="IQ178" s="88"/>
    </row>
    <row r="179" spans="1:254" ht="16" customHeight="1">
      <c r="A179" s="9"/>
      <c r="B179" s="31" t="s">
        <v>141</v>
      </c>
      <c r="C179" s="55"/>
      <c r="D179" s="56"/>
      <c r="E179" s="56"/>
      <c r="F179" s="56"/>
      <c r="G179" s="56"/>
      <c r="H179" s="56"/>
      <c r="I179" s="56"/>
      <c r="IL179" s="56"/>
      <c r="IM179" s="56"/>
      <c r="IN179" s="56"/>
      <c r="IO179" s="56"/>
      <c r="IP179" s="56"/>
      <c r="IQ179" s="56"/>
    </row>
    <row r="180" spans="1:254" ht="16" customHeight="1">
      <c r="A180" s="9"/>
      <c r="B180" s="16" t="s">
        <v>142</v>
      </c>
      <c r="C180" s="84" t="str">
        <f t="shared" ref="C180:C186" si="7">ROW()&amp;" :"</f>
        <v>180 :</v>
      </c>
      <c r="D180" s="92"/>
      <c r="E180" s="92"/>
      <c r="F180" s="92"/>
      <c r="G180" s="92"/>
      <c r="H180" s="92"/>
      <c r="I180" s="92"/>
      <c r="J180" s="108"/>
      <c r="IL180" s="92">
        <v>1</v>
      </c>
      <c r="IM180" s="92">
        <v>1</v>
      </c>
      <c r="IN180" s="92">
        <v>1</v>
      </c>
      <c r="IO180" s="92">
        <v>1</v>
      </c>
      <c r="IP180" s="92">
        <v>1</v>
      </c>
      <c r="IQ180" s="92">
        <v>1</v>
      </c>
      <c r="IR180" s="69"/>
    </row>
    <row r="181" spans="1:254" ht="16" customHeight="1">
      <c r="A181" s="9"/>
      <c r="B181" s="16" t="s">
        <v>143</v>
      </c>
      <c r="C181" s="84" t="str">
        <f t="shared" si="7"/>
        <v>181 :</v>
      </c>
      <c r="D181" s="92"/>
      <c r="E181" s="92"/>
      <c r="F181" s="92"/>
      <c r="G181" s="92"/>
      <c r="H181" s="92"/>
      <c r="I181" s="92"/>
      <c r="J181" s="108"/>
      <c r="IL181" s="92">
        <v>1</v>
      </c>
      <c r="IM181" s="92">
        <v>1</v>
      </c>
      <c r="IN181" s="92">
        <v>1</v>
      </c>
      <c r="IO181" s="92">
        <v>1</v>
      </c>
      <c r="IP181" s="92">
        <v>1</v>
      </c>
      <c r="IQ181" s="92">
        <v>1</v>
      </c>
      <c r="IR181" s="69"/>
    </row>
    <row r="182" spans="1:254" ht="16" customHeight="1">
      <c r="A182" s="9"/>
      <c r="B182" s="16" t="s">
        <v>144</v>
      </c>
      <c r="C182" s="84" t="str">
        <f t="shared" si="7"/>
        <v>182 :</v>
      </c>
      <c r="D182" s="92"/>
      <c r="E182" s="92"/>
      <c r="F182" s="92"/>
      <c r="G182" s="92"/>
      <c r="H182" s="92"/>
      <c r="I182" s="92"/>
      <c r="J182" s="108"/>
      <c r="IL182" s="92">
        <v>1</v>
      </c>
      <c r="IM182" s="92">
        <v>1</v>
      </c>
      <c r="IN182" s="92">
        <v>1</v>
      </c>
      <c r="IO182" s="92">
        <v>1</v>
      </c>
      <c r="IP182" s="92">
        <v>1</v>
      </c>
      <c r="IQ182" s="92">
        <v>1</v>
      </c>
      <c r="IR182" s="69"/>
    </row>
    <row r="183" spans="1:254" ht="16" customHeight="1">
      <c r="A183" s="9"/>
      <c r="B183" s="16" t="s">
        <v>145</v>
      </c>
      <c r="C183" s="84" t="str">
        <f t="shared" si="7"/>
        <v>183 :</v>
      </c>
      <c r="D183" s="92"/>
      <c r="E183" s="92"/>
      <c r="F183" s="92"/>
      <c r="G183" s="92"/>
      <c r="H183" s="92"/>
      <c r="I183" s="92"/>
      <c r="J183" s="108"/>
      <c r="IL183" s="92">
        <v>1</v>
      </c>
      <c r="IM183" s="92">
        <v>1</v>
      </c>
      <c r="IN183" s="92">
        <v>1</v>
      </c>
      <c r="IO183" s="92">
        <v>1</v>
      </c>
      <c r="IP183" s="92">
        <v>1</v>
      </c>
      <c r="IQ183" s="92">
        <v>1</v>
      </c>
      <c r="IR183" s="69"/>
    </row>
    <row r="184" spans="1:254" ht="16" customHeight="1">
      <c r="A184" s="9"/>
      <c r="B184" s="16" t="s">
        <v>146</v>
      </c>
      <c r="C184" s="84" t="str">
        <f t="shared" si="7"/>
        <v>184 :</v>
      </c>
      <c r="D184" s="92"/>
      <c r="E184" s="92"/>
      <c r="F184" s="92"/>
      <c r="G184" s="92"/>
      <c r="H184" s="92"/>
      <c r="I184" s="92"/>
      <c r="J184" s="108"/>
      <c r="IL184" s="92">
        <v>1</v>
      </c>
      <c r="IM184" s="92">
        <v>1</v>
      </c>
      <c r="IN184" s="92">
        <v>1</v>
      </c>
      <c r="IO184" s="92">
        <v>1</v>
      </c>
      <c r="IP184" s="92">
        <v>1</v>
      </c>
      <c r="IQ184" s="92">
        <v>1</v>
      </c>
      <c r="IR184" s="69"/>
    </row>
    <row r="185" spans="1:254" ht="16" customHeight="1">
      <c r="A185" s="9"/>
      <c r="B185" s="16" t="s">
        <v>147</v>
      </c>
      <c r="C185" s="84" t="str">
        <f t="shared" si="7"/>
        <v>185 :</v>
      </c>
      <c r="D185" s="92"/>
      <c r="E185" s="92"/>
      <c r="F185" s="92"/>
      <c r="G185" s="92"/>
      <c r="H185" s="92"/>
      <c r="I185" s="92"/>
      <c r="J185" s="108"/>
      <c r="IL185" s="92">
        <v>1</v>
      </c>
      <c r="IM185" s="92">
        <v>1</v>
      </c>
      <c r="IN185" s="92">
        <v>1</v>
      </c>
      <c r="IO185" s="92">
        <v>1</v>
      </c>
      <c r="IP185" s="92">
        <v>1</v>
      </c>
      <c r="IQ185" s="92">
        <v>1</v>
      </c>
      <c r="IR185" s="69"/>
      <c r="IT185" s="37"/>
    </row>
    <row r="186" spans="1:254" ht="16" customHeight="1">
      <c r="A186" s="13"/>
      <c r="B186" s="30" t="s">
        <v>148</v>
      </c>
      <c r="C186" s="84" t="str">
        <f t="shared" si="7"/>
        <v>186 :</v>
      </c>
      <c r="D186" s="102">
        <f>ROUND(SUM(FYFPPA340,FYFPPA341,FYFPPA342,FYFPPA343,FYFPPA344,FYFPPA345),1)</f>
        <v>0</v>
      </c>
      <c r="E186" s="102">
        <f>ROUND(SUM(FYFPPA371,FYFPPA372,FYFPPA373,FYFPPA374,FYFPPA375,FYFPPA376),1)</f>
        <v>0</v>
      </c>
      <c r="F186" s="102">
        <f>ROUND(SUM(FYFPPA402,FYFPPA403,FYFPPA404,FYFPPA405,FYFPPA406,FYFPPA407),1)</f>
        <v>0</v>
      </c>
      <c r="G186" s="102">
        <f>ROUND(SUM(FYFPPA433,FYFPPA434,FYFPPA435,FYFPPA436,FYFPPA437,FYFPPA438),1)</f>
        <v>0</v>
      </c>
      <c r="H186" s="102">
        <f>ROUND(SUM(FYFPPA464,FYFPPA465,FYFPPA466,FYFPPA467,FYFPPA468,FYFPPA469),1)</f>
        <v>0</v>
      </c>
      <c r="I186" s="102">
        <f>ROUND(SUM(FYFPPA495,FYFPPA496,FYFPPA497,FYFPPA498,FYFPPA499,FYFPPA500),1)</f>
        <v>0</v>
      </c>
      <c r="J186" s="108"/>
      <c r="K186" s="97" t="s">
        <v>217</v>
      </c>
      <c r="IL186" s="77"/>
      <c r="IM186" s="77"/>
      <c r="IN186" s="77"/>
      <c r="IO186" s="77"/>
      <c r="IP186" s="77"/>
      <c r="IQ186" s="77"/>
    </row>
    <row r="187" spans="1:254" ht="16" customHeight="1">
      <c r="A187" s="9"/>
      <c r="B187" s="16"/>
      <c r="C187" s="84"/>
      <c r="D187" s="85"/>
      <c r="E187" s="85"/>
      <c r="F187" s="85"/>
      <c r="G187" s="85"/>
      <c r="H187" s="85"/>
      <c r="I187" s="85"/>
      <c r="J187" s="36"/>
      <c r="IL187" s="85"/>
      <c r="IM187" s="85"/>
      <c r="IN187" s="85"/>
      <c r="IO187" s="85"/>
      <c r="IP187" s="85"/>
      <c r="IQ187" s="85"/>
    </row>
    <row r="188" spans="1:254" ht="16" customHeight="1">
      <c r="A188" s="14"/>
      <c r="B188" s="31" t="s">
        <v>152</v>
      </c>
      <c r="C188" s="55"/>
      <c r="D188" s="56"/>
      <c r="E188" s="56"/>
      <c r="F188" s="56"/>
      <c r="G188" s="56"/>
      <c r="H188" s="56"/>
      <c r="I188" s="56"/>
      <c r="J188" s="12"/>
      <c r="IL188" s="55"/>
      <c r="IM188" s="55"/>
      <c r="IN188" s="55"/>
      <c r="IO188" s="55"/>
      <c r="IP188" s="55"/>
      <c r="IQ188" s="55"/>
    </row>
    <row r="189" spans="1:254" ht="16" customHeight="1">
      <c r="A189" s="9"/>
      <c r="B189" s="16" t="s">
        <v>153</v>
      </c>
      <c r="C189" s="84" t="str">
        <f t="shared" ref="C189:C197" si="8">ROW()&amp;" :"</f>
        <v>189 :</v>
      </c>
      <c r="D189" s="92"/>
      <c r="E189" s="92"/>
      <c r="F189" s="92"/>
      <c r="G189" s="92"/>
      <c r="H189" s="92"/>
      <c r="I189" s="92"/>
      <c r="J189" s="108"/>
      <c r="IL189" s="92">
        <v>1</v>
      </c>
      <c r="IM189" s="92">
        <v>1</v>
      </c>
      <c r="IN189" s="92">
        <v>1</v>
      </c>
      <c r="IO189" s="92">
        <v>1</v>
      </c>
      <c r="IP189" s="92">
        <v>1</v>
      </c>
      <c r="IQ189" s="92">
        <v>1</v>
      </c>
      <c r="IR189" s="69"/>
    </row>
    <row r="190" spans="1:254" ht="16" customHeight="1">
      <c r="A190" s="9"/>
      <c r="B190" s="16" t="s">
        <v>154</v>
      </c>
      <c r="C190" s="84" t="str">
        <f t="shared" si="8"/>
        <v>190 :</v>
      </c>
      <c r="D190" s="92"/>
      <c r="E190" s="92"/>
      <c r="F190" s="92"/>
      <c r="G190" s="92"/>
      <c r="H190" s="92"/>
      <c r="I190" s="92"/>
      <c r="J190" s="108"/>
      <c r="IL190" s="92">
        <v>1</v>
      </c>
      <c r="IM190" s="92">
        <v>1</v>
      </c>
      <c r="IN190" s="92">
        <v>1</v>
      </c>
      <c r="IO190" s="92">
        <v>1</v>
      </c>
      <c r="IP190" s="92">
        <v>1</v>
      </c>
      <c r="IQ190" s="92">
        <v>1</v>
      </c>
      <c r="IR190" s="69"/>
    </row>
    <row r="191" spans="1:254" ht="16" customHeight="1">
      <c r="A191" s="9"/>
      <c r="B191" s="16" t="s">
        <v>155</v>
      </c>
      <c r="C191" s="84" t="str">
        <f t="shared" si="8"/>
        <v>191 :</v>
      </c>
      <c r="D191" s="92"/>
      <c r="E191" s="92"/>
      <c r="F191" s="92"/>
      <c r="G191" s="92"/>
      <c r="H191" s="92"/>
      <c r="I191" s="92"/>
      <c r="J191" s="108"/>
      <c r="IL191" s="92">
        <v>1</v>
      </c>
      <c r="IM191" s="92">
        <v>1</v>
      </c>
      <c r="IN191" s="92">
        <v>1</v>
      </c>
      <c r="IO191" s="92">
        <v>1</v>
      </c>
      <c r="IP191" s="92">
        <v>1</v>
      </c>
      <c r="IQ191" s="92">
        <v>1</v>
      </c>
      <c r="IR191" s="69"/>
    </row>
    <row r="192" spans="1:254" ht="16" customHeight="1">
      <c r="A192" s="9"/>
      <c r="B192" s="16" t="s">
        <v>156</v>
      </c>
      <c r="C192" s="84" t="str">
        <f t="shared" si="8"/>
        <v>192 :</v>
      </c>
      <c r="D192" s="92"/>
      <c r="E192" s="92"/>
      <c r="F192" s="92"/>
      <c r="G192" s="92"/>
      <c r="H192" s="92"/>
      <c r="I192" s="92"/>
      <c r="J192" s="108"/>
      <c r="IL192" s="92">
        <v>1</v>
      </c>
      <c r="IM192" s="92">
        <v>1</v>
      </c>
      <c r="IN192" s="92">
        <v>1</v>
      </c>
      <c r="IO192" s="92">
        <v>1</v>
      </c>
      <c r="IP192" s="92">
        <v>1</v>
      </c>
      <c r="IQ192" s="92">
        <v>1</v>
      </c>
      <c r="IR192" s="69"/>
    </row>
    <row r="193" spans="1:254" ht="16" customHeight="1">
      <c r="A193" s="9"/>
      <c r="B193" s="16" t="s">
        <v>157</v>
      </c>
      <c r="C193" s="84" t="str">
        <f t="shared" si="8"/>
        <v>193 :</v>
      </c>
      <c r="D193" s="92"/>
      <c r="E193" s="92"/>
      <c r="F193" s="92"/>
      <c r="G193" s="92"/>
      <c r="H193" s="92"/>
      <c r="I193" s="92"/>
      <c r="J193" s="108"/>
      <c r="IL193" s="92">
        <v>1</v>
      </c>
      <c r="IM193" s="92">
        <v>1</v>
      </c>
      <c r="IN193" s="92">
        <v>1</v>
      </c>
      <c r="IO193" s="92">
        <v>1</v>
      </c>
      <c r="IP193" s="92">
        <v>1</v>
      </c>
      <c r="IQ193" s="92">
        <v>1</v>
      </c>
      <c r="IR193" s="69"/>
    </row>
    <row r="194" spans="1:254" ht="16" customHeight="1">
      <c r="A194" s="9"/>
      <c r="B194" s="16" t="s">
        <v>158</v>
      </c>
      <c r="C194" s="84" t="str">
        <f t="shared" si="8"/>
        <v>194 :</v>
      </c>
      <c r="D194" s="92"/>
      <c r="E194" s="92"/>
      <c r="F194" s="92"/>
      <c r="G194" s="92"/>
      <c r="H194" s="92"/>
      <c r="I194" s="92"/>
      <c r="J194" s="108"/>
      <c r="IL194" s="92">
        <v>1</v>
      </c>
      <c r="IM194" s="92">
        <v>1</v>
      </c>
      <c r="IN194" s="92">
        <v>1</v>
      </c>
      <c r="IO194" s="92">
        <v>1</v>
      </c>
      <c r="IP194" s="92">
        <v>1</v>
      </c>
      <c r="IQ194" s="92">
        <v>1</v>
      </c>
      <c r="IR194" s="69"/>
    </row>
    <row r="195" spans="1:254" ht="16" customHeight="1">
      <c r="A195" s="9"/>
      <c r="B195" s="16" t="s">
        <v>159</v>
      </c>
      <c r="C195" s="84" t="str">
        <f t="shared" si="8"/>
        <v>195 :</v>
      </c>
      <c r="D195" s="92"/>
      <c r="E195" s="92"/>
      <c r="F195" s="92"/>
      <c r="G195" s="92"/>
      <c r="H195" s="92"/>
      <c r="I195" s="92"/>
      <c r="J195" s="108"/>
      <c r="IL195" s="92">
        <v>1</v>
      </c>
      <c r="IM195" s="92">
        <v>1</v>
      </c>
      <c r="IN195" s="92">
        <v>1</v>
      </c>
      <c r="IO195" s="92">
        <v>1</v>
      </c>
      <c r="IP195" s="92">
        <v>1</v>
      </c>
      <c r="IQ195" s="92">
        <v>1</v>
      </c>
      <c r="IR195" s="69"/>
    </row>
    <row r="196" spans="1:254" ht="16" customHeight="1">
      <c r="A196" s="9"/>
      <c r="B196" s="16" t="s">
        <v>160</v>
      </c>
      <c r="C196" s="84" t="str">
        <f t="shared" si="8"/>
        <v>196 :</v>
      </c>
      <c r="D196" s="92"/>
      <c r="E196" s="92"/>
      <c r="F196" s="92"/>
      <c r="G196" s="92"/>
      <c r="H196" s="92"/>
      <c r="I196" s="92"/>
      <c r="J196" s="108"/>
      <c r="IL196" s="92">
        <v>1</v>
      </c>
      <c r="IM196" s="92">
        <v>1</v>
      </c>
      <c r="IN196" s="92">
        <v>1</v>
      </c>
      <c r="IO196" s="92">
        <v>1</v>
      </c>
      <c r="IP196" s="92">
        <v>1</v>
      </c>
      <c r="IQ196" s="92">
        <v>1</v>
      </c>
      <c r="IR196" s="69"/>
    </row>
    <row r="197" spans="1:254" ht="16" customHeight="1">
      <c r="A197" s="9"/>
      <c r="B197" s="16" t="s">
        <v>161</v>
      </c>
      <c r="C197" s="84" t="str">
        <f t="shared" si="8"/>
        <v>197 :</v>
      </c>
      <c r="D197" s="92"/>
      <c r="E197" s="92"/>
      <c r="F197" s="92"/>
      <c r="G197" s="92"/>
      <c r="H197" s="92"/>
      <c r="I197" s="92"/>
      <c r="J197" s="108"/>
      <c r="IL197" s="92">
        <v>1</v>
      </c>
      <c r="IM197" s="92">
        <v>1</v>
      </c>
      <c r="IN197" s="92">
        <v>1</v>
      </c>
      <c r="IO197" s="92">
        <v>1</v>
      </c>
      <c r="IP197" s="92">
        <v>1</v>
      </c>
      <c r="IQ197" s="92">
        <v>1</v>
      </c>
      <c r="IR197" s="69"/>
      <c r="IT197" s="37"/>
    </row>
    <row r="198" spans="1:254" ht="16" customHeight="1">
      <c r="A198" s="14"/>
      <c r="B198" s="16" t="s">
        <v>211</v>
      </c>
      <c r="C198" s="84" t="str">
        <f>ROW()&amp;" :"</f>
        <v>198 :</v>
      </c>
      <c r="D198" s="92"/>
      <c r="E198" s="92"/>
      <c r="F198" s="92"/>
      <c r="G198" s="92"/>
      <c r="H198" s="92"/>
      <c r="I198" s="92"/>
      <c r="J198" s="108"/>
      <c r="IL198" s="92">
        <v>1</v>
      </c>
      <c r="IM198" s="92">
        <v>1</v>
      </c>
      <c r="IN198" s="92">
        <v>1</v>
      </c>
      <c r="IO198" s="92">
        <v>1</v>
      </c>
      <c r="IP198" s="92">
        <v>1</v>
      </c>
      <c r="IQ198" s="92">
        <v>1</v>
      </c>
      <c r="IR198" s="69"/>
    </row>
    <row r="199" spans="1:254" ht="16" customHeight="1">
      <c r="A199" s="14"/>
      <c r="B199" s="16" t="s">
        <v>212</v>
      </c>
      <c r="C199" s="84" t="str">
        <f>ROW()&amp;" :"</f>
        <v>199 :</v>
      </c>
      <c r="D199" s="92"/>
      <c r="E199" s="92"/>
      <c r="F199" s="92"/>
      <c r="G199" s="92"/>
      <c r="H199" s="92"/>
      <c r="I199" s="92"/>
      <c r="J199" s="108"/>
      <c r="IL199" s="92">
        <v>1</v>
      </c>
      <c r="IM199" s="92">
        <v>1</v>
      </c>
      <c r="IN199" s="92">
        <v>1</v>
      </c>
      <c r="IO199" s="92">
        <v>1</v>
      </c>
      <c r="IP199" s="92">
        <v>1</v>
      </c>
      <c r="IQ199" s="92">
        <v>1</v>
      </c>
      <c r="IR199" s="69"/>
    </row>
    <row r="200" spans="1:254" ht="16" customHeight="1">
      <c r="A200" s="14"/>
      <c r="B200" s="16" t="s">
        <v>213</v>
      </c>
      <c r="C200" s="84" t="str">
        <f>ROW()&amp;" :"</f>
        <v>200 :</v>
      </c>
      <c r="D200" s="92"/>
      <c r="E200" s="92"/>
      <c r="F200" s="92"/>
      <c r="G200" s="92"/>
      <c r="H200" s="92"/>
      <c r="I200" s="92"/>
      <c r="J200" s="108"/>
      <c r="IL200" s="92">
        <v>1</v>
      </c>
      <c r="IM200" s="92">
        <v>1</v>
      </c>
      <c r="IN200" s="92">
        <v>1</v>
      </c>
      <c r="IO200" s="92">
        <v>1</v>
      </c>
      <c r="IP200" s="92">
        <v>1</v>
      </c>
      <c r="IQ200" s="92">
        <v>1</v>
      </c>
      <c r="IR200" s="69"/>
    </row>
    <row r="201" spans="1:254" ht="16" customHeight="1">
      <c r="A201" s="9"/>
      <c r="B201" s="9"/>
      <c r="C201" s="88"/>
      <c r="D201" s="88"/>
      <c r="E201" s="88"/>
      <c r="F201" s="88"/>
      <c r="G201" s="88"/>
      <c r="H201" s="88"/>
      <c r="I201" s="88"/>
      <c r="J201" s="36"/>
      <c r="IL201" s="88"/>
      <c r="IM201" s="88"/>
      <c r="IN201" s="88"/>
      <c r="IO201" s="88"/>
      <c r="IP201" s="88"/>
      <c r="IQ201" s="88"/>
    </row>
    <row r="202" spans="1:254" ht="16" customHeight="1">
      <c r="A202" s="14"/>
      <c r="B202" s="16" t="s">
        <v>162</v>
      </c>
      <c r="C202" s="84" t="str">
        <f>ROW()&amp;" :"</f>
        <v>202 :</v>
      </c>
      <c r="D202" s="92"/>
      <c r="E202" s="92"/>
      <c r="F202" s="92"/>
      <c r="G202" s="92"/>
      <c r="H202" s="92"/>
      <c r="I202" s="92"/>
      <c r="J202" s="108"/>
      <c r="IL202" s="92">
        <v>1</v>
      </c>
      <c r="IM202" s="92">
        <v>1</v>
      </c>
      <c r="IN202" s="92">
        <v>1</v>
      </c>
      <c r="IO202" s="92">
        <v>1</v>
      </c>
      <c r="IP202" s="92">
        <v>1</v>
      </c>
      <c r="IQ202" s="92">
        <v>1</v>
      </c>
      <c r="IR202" s="69"/>
    </row>
    <row r="203" spans="1:254" s="1" customFormat="1" ht="16" customHeight="1">
      <c r="A203" s="14"/>
      <c r="B203" s="16" t="s">
        <v>163</v>
      </c>
      <c r="C203" s="84" t="str">
        <f>ROW()&amp;" :"</f>
        <v>203 :</v>
      </c>
      <c r="D203" s="92"/>
      <c r="E203" s="92"/>
      <c r="F203" s="92"/>
      <c r="G203" s="92"/>
      <c r="H203" s="92"/>
      <c r="I203" s="92"/>
      <c r="J203" s="108"/>
      <c r="K203" s="97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IL203" s="92">
        <v>1</v>
      </c>
      <c r="IM203" s="92">
        <v>1</v>
      </c>
      <c r="IN203" s="92">
        <v>1</v>
      </c>
      <c r="IO203" s="92">
        <v>1</v>
      </c>
      <c r="IP203" s="92">
        <v>1</v>
      </c>
      <c r="IQ203" s="92">
        <v>1</v>
      </c>
      <c r="IR203" s="69"/>
    </row>
    <row r="204" spans="1:254" ht="16" customHeight="1">
      <c r="A204" s="14"/>
      <c r="C204" s="60"/>
      <c r="D204" s="61"/>
      <c r="IL204" s="61"/>
      <c r="IM204" s="24"/>
      <c r="IN204" s="24"/>
      <c r="IO204" s="24"/>
      <c r="IP204" s="24"/>
      <c r="IQ204" s="24"/>
    </row>
    <row r="205" spans="1:254" s="1" customFormat="1" ht="16" customHeight="1">
      <c r="A205" s="14"/>
      <c r="B205" s="16" t="s">
        <v>167</v>
      </c>
      <c r="C205" s="84" t="str">
        <f>ROW()&amp;" :"</f>
        <v>205 :</v>
      </c>
      <c r="D205" s="92"/>
      <c r="E205" s="92"/>
      <c r="F205" s="92"/>
      <c r="G205" s="92"/>
      <c r="H205" s="92"/>
      <c r="I205" s="92"/>
      <c r="J205" s="108"/>
      <c r="K205" s="9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IL205" s="92">
        <v>1</v>
      </c>
      <c r="IM205" s="92">
        <v>1</v>
      </c>
      <c r="IN205" s="92">
        <v>1</v>
      </c>
      <c r="IO205" s="92">
        <v>1</v>
      </c>
      <c r="IP205" s="92">
        <v>1</v>
      </c>
      <c r="IQ205" s="92">
        <v>1</v>
      </c>
      <c r="IR205" s="69"/>
    </row>
    <row r="206" spans="1:254" s="1" customFormat="1" ht="16" customHeight="1">
      <c r="A206" s="14"/>
      <c r="B206" s="16" t="s">
        <v>164</v>
      </c>
      <c r="C206" s="84" t="str">
        <f>ROW()&amp;" :"</f>
        <v>206 :</v>
      </c>
      <c r="D206" s="92"/>
      <c r="E206" s="92"/>
      <c r="F206" s="92"/>
      <c r="G206" s="92"/>
      <c r="H206" s="92"/>
      <c r="I206" s="92"/>
      <c r="J206" s="108"/>
      <c r="K206" s="9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2">
        <v>1</v>
      </c>
      <c r="IM206" s="92">
        <v>1</v>
      </c>
      <c r="IN206" s="92">
        <v>1</v>
      </c>
      <c r="IO206" s="92">
        <v>1</v>
      </c>
      <c r="IP206" s="92">
        <v>1</v>
      </c>
      <c r="IQ206" s="92">
        <v>1</v>
      </c>
      <c r="IR206" s="69"/>
    </row>
    <row r="207" spans="1:254" s="1" customFormat="1" ht="16" customHeight="1">
      <c r="A207" s="14"/>
      <c r="B207" s="16" t="s">
        <v>165</v>
      </c>
      <c r="C207" s="84" t="str">
        <f>ROW()&amp;" :"</f>
        <v>207 :</v>
      </c>
      <c r="D207" s="91"/>
      <c r="E207" s="91"/>
      <c r="F207" s="90"/>
      <c r="G207" s="91"/>
      <c r="H207" s="91"/>
      <c r="I207" s="91"/>
      <c r="J207" s="108"/>
      <c r="K207" s="97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2">
        <v>1</v>
      </c>
      <c r="IM207" s="92">
        <v>1</v>
      </c>
      <c r="IN207" s="92">
        <v>1</v>
      </c>
      <c r="IO207" s="92">
        <v>1</v>
      </c>
      <c r="IP207" s="92">
        <v>1</v>
      </c>
      <c r="IQ207" s="92">
        <v>1</v>
      </c>
      <c r="IR207" s="69"/>
    </row>
    <row r="208" spans="1:254" s="1" customFormat="1" ht="16" customHeight="1">
      <c r="A208" s="14"/>
      <c r="B208" s="16" t="s">
        <v>166</v>
      </c>
      <c r="C208" s="84" t="str">
        <f>ROW()&amp;" :"</f>
        <v>208 :</v>
      </c>
      <c r="D208" s="91"/>
      <c r="E208" s="91"/>
      <c r="F208" s="91"/>
      <c r="G208" s="91"/>
      <c r="H208" s="91"/>
      <c r="I208" s="91"/>
      <c r="J208" s="108"/>
      <c r="K208" s="97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2">
        <v>1</v>
      </c>
      <c r="IM208" s="92">
        <v>1</v>
      </c>
      <c r="IN208" s="92">
        <v>1</v>
      </c>
      <c r="IO208" s="92">
        <v>1</v>
      </c>
      <c r="IP208" s="92">
        <v>1</v>
      </c>
      <c r="IQ208" s="92">
        <v>1</v>
      </c>
      <c r="IR208" s="69"/>
    </row>
    <row r="209" spans="1:251" ht="16" customHeight="1">
      <c r="C209" s="60"/>
      <c r="D209" s="93"/>
      <c r="E209" s="93"/>
      <c r="F209" s="93"/>
      <c r="G209" s="93"/>
      <c r="H209" s="93"/>
      <c r="I209" s="93"/>
    </row>
    <row r="210" spans="1:251" ht="15.75" customHeight="1">
      <c r="B210" s="95" t="s">
        <v>223</v>
      </c>
      <c r="C210" s="60"/>
      <c r="D210" s="93"/>
      <c r="E210" s="93"/>
      <c r="F210" s="93"/>
      <c r="G210" s="93"/>
      <c r="H210" s="93"/>
      <c r="I210" s="93"/>
    </row>
    <row r="211" spans="1:251" ht="15" hidden="1" customHeight="1">
      <c r="C211" s="60"/>
      <c r="D211" s="93"/>
      <c r="E211" s="93"/>
      <c r="F211" s="93"/>
      <c r="G211" s="93"/>
      <c r="H211" s="93"/>
      <c r="I211" s="93"/>
    </row>
    <row r="212" spans="1:251" ht="15" hidden="1" customHeight="1">
      <c r="C212" s="60"/>
      <c r="D212" s="93">
        <f>FYFPPA354</f>
        <v>0</v>
      </c>
      <c r="E212" s="93">
        <f>FYFPPA385</f>
        <v>0</v>
      </c>
      <c r="F212" s="93">
        <f>FYFPPA416</f>
        <v>0</v>
      </c>
      <c r="G212" s="93">
        <f>FYFPPA447</f>
        <v>0</v>
      </c>
      <c r="H212" s="93">
        <f>FYFPPA478</f>
        <v>0</v>
      </c>
      <c r="I212" s="93">
        <f>FYFPPA509</f>
        <v>0</v>
      </c>
    </row>
    <row r="213" spans="1:251" ht="16.5" hidden="1" customHeight="1">
      <c r="C213" s="60"/>
      <c r="D213" s="93"/>
      <c r="E213" s="75"/>
      <c r="F213" s="93"/>
      <c r="G213" s="93"/>
      <c r="H213" s="93"/>
      <c r="I213" s="93"/>
    </row>
    <row r="214" spans="1:251" ht="15" hidden="1" customHeight="1">
      <c r="C214" s="60"/>
      <c r="D214" s="93">
        <f>D193</f>
        <v>0</v>
      </c>
      <c r="E214" s="93">
        <f>E193</f>
        <v>0</v>
      </c>
      <c r="F214" s="93"/>
      <c r="G214" s="93"/>
      <c r="H214" s="93"/>
      <c r="I214" s="93"/>
    </row>
    <row r="215" spans="1:251" s="1" customFormat="1" ht="12.75" hidden="1" customHeight="1">
      <c r="A215" s="86"/>
      <c r="C215" s="86"/>
      <c r="D215" s="93"/>
      <c r="E215" s="93"/>
      <c r="F215" s="93"/>
      <c r="G215" s="93"/>
      <c r="H215" s="93"/>
      <c r="I215" s="93"/>
      <c r="J215" s="36"/>
      <c r="K215" s="98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 ht="13.5" hidden="1" customHeight="1">
      <c r="C216" s="60"/>
      <c r="D216" s="93"/>
      <c r="E216" s="93">
        <f>E152</f>
        <v>0</v>
      </c>
      <c r="F216" s="93"/>
      <c r="G216" s="93"/>
      <c r="H216" s="93"/>
      <c r="I216" s="93"/>
    </row>
    <row r="217" spans="1:251" ht="14.25" customHeight="1">
      <c r="C217" s="60"/>
      <c r="D217" s="93"/>
      <c r="E217" s="93"/>
      <c r="F217" s="93"/>
      <c r="G217" s="93"/>
      <c r="H217" s="93"/>
      <c r="I217" s="93"/>
    </row>
    <row r="218" spans="1:251" ht="15.75" customHeight="1">
      <c r="C218" s="60"/>
      <c r="D218" s="93"/>
      <c r="E218" s="93"/>
      <c r="F218" s="93"/>
      <c r="G218" s="93"/>
      <c r="H218" s="93"/>
      <c r="I218" s="93"/>
    </row>
    <row r="219" spans="1:251" ht="14.25" customHeight="1">
      <c r="C219" s="60"/>
      <c r="D219" s="93"/>
      <c r="E219" s="93"/>
      <c r="F219" s="93"/>
      <c r="G219" s="93"/>
      <c r="H219" s="93"/>
      <c r="I219" s="93"/>
    </row>
    <row r="220" spans="1:251" ht="15" customHeight="1">
      <c r="C220" s="60"/>
      <c r="D220" s="93"/>
      <c r="E220" s="93"/>
      <c r="F220" s="93"/>
      <c r="G220" s="93"/>
      <c r="H220" s="93"/>
      <c r="I220" s="93"/>
    </row>
    <row r="221" spans="1:251" ht="15" customHeight="1">
      <c r="C221" s="60"/>
      <c r="D221" s="93"/>
      <c r="E221" s="93"/>
      <c r="F221" s="93"/>
      <c r="G221" s="93"/>
      <c r="H221" s="93"/>
      <c r="I221" s="93"/>
    </row>
    <row r="222" spans="1:251" ht="15.75" customHeight="1">
      <c r="C222" s="60"/>
      <c r="D222" s="93"/>
      <c r="E222" s="93"/>
      <c r="F222" s="93"/>
      <c r="G222" s="93"/>
      <c r="H222" s="93"/>
      <c r="I222" s="93"/>
    </row>
    <row r="223" spans="1:251" ht="15.75" customHeight="1">
      <c r="C223" s="60"/>
      <c r="D223" s="93"/>
      <c r="E223" s="93"/>
      <c r="F223" s="93"/>
      <c r="G223" s="93"/>
      <c r="H223" s="93"/>
      <c r="I223" s="93"/>
    </row>
    <row r="224" spans="1:251" ht="16.5" customHeight="1">
      <c r="C224" s="60"/>
      <c r="D224" s="93"/>
      <c r="E224" s="93"/>
      <c r="F224" s="93"/>
      <c r="G224" s="93"/>
      <c r="H224" s="93"/>
      <c r="I224" s="93"/>
    </row>
    <row r="225" spans="2:9" ht="16.5" customHeight="1">
      <c r="C225" s="60"/>
    </row>
    <row r="226" spans="2:9" ht="16" customHeight="1">
      <c r="B226" s="41"/>
      <c r="C226" s="60"/>
      <c r="D226" s="93"/>
      <c r="E226" s="76"/>
      <c r="F226" s="76"/>
      <c r="G226" s="76"/>
      <c r="H226" s="76"/>
      <c r="I226" s="76"/>
    </row>
    <row r="233" spans="2:9" ht="0.75" customHeight="1"/>
    <row r="241" ht="13.15" customHeight="1"/>
  </sheetData>
  <sheetProtection algorithmName="SHA-512" hashValue="jQoYde8PJRp6qWRgzcwP5ND4PIzN8QZXD4vWHiEPcony2MjFMTS04NPvWecJizA9S2X37nnVWOa0xPhSyV4YUQ==" saltValue="a8fYRtXRe5R+aRjI9pIZ9g==" spinCount="100000" sheet="1" objects="1" scenarios="1"/>
  <mergeCells count="1">
    <mergeCell ref="D2:I2"/>
  </mergeCells>
  <conditionalFormatting sqref="D10:I10">
    <cfRule type="expression" priority="22" stopIfTrue="1">
      <formula>ISBLANK</formula>
    </cfRule>
  </conditionalFormatting>
  <conditionalFormatting sqref="D97:I97 D104:I104 D120:I120 D127:I127 D138:I138 D140:I140 D147:I147 D149:I149 F152:I152 D153:I154">
    <cfRule type="expression" dxfId="78" priority="16" stopIfTrue="1">
      <formula>#REF!="Y"</formula>
    </cfRule>
  </conditionalFormatting>
  <conditionalFormatting sqref="C97:C98 C104:C105 D105:I105 D98:I98">
    <cfRule type="expression" dxfId="77" priority="15" stopIfTrue="1">
      <formula>#REF!="Y"</formula>
    </cfRule>
  </conditionalFormatting>
  <conditionalFormatting sqref="C77 C154 C171:C174">
    <cfRule type="expression" dxfId="76" priority="14" stopIfTrue="1">
      <formula>#REF!="Y"</formula>
    </cfRule>
  </conditionalFormatting>
  <conditionalFormatting sqref="C84:C85 C94 C115 D85:I85">
    <cfRule type="expression" dxfId="75" priority="12" stopIfTrue="1">
      <formula>#REF!="Y"</formula>
    </cfRule>
  </conditionalFormatting>
  <conditionalFormatting sqref="IL10:IQ10">
    <cfRule type="expression" priority="11" stopIfTrue="1">
      <formula>ISBLANK</formula>
    </cfRule>
  </conditionalFormatting>
  <conditionalFormatting sqref="IQ108">
    <cfRule type="expression" dxfId="74" priority="10" stopIfTrue="1">
      <formula>#REF!="Y"</formula>
    </cfRule>
  </conditionalFormatting>
  <conditionalFormatting sqref="IP108">
    <cfRule type="expression" dxfId="73" priority="9" stopIfTrue="1">
      <formula>#REF!="Y"</formula>
    </cfRule>
  </conditionalFormatting>
  <conditionalFormatting sqref="IO108">
    <cfRule type="expression" dxfId="72" priority="8" stopIfTrue="1">
      <formula>#REF!="Y"</formula>
    </cfRule>
  </conditionalFormatting>
  <conditionalFormatting sqref="IN108">
    <cfRule type="expression" dxfId="71" priority="7" stopIfTrue="1">
      <formula>#REF!="Y"</formula>
    </cfRule>
  </conditionalFormatting>
  <conditionalFormatting sqref="IL108:IM108">
    <cfRule type="expression" dxfId="70" priority="6" stopIfTrue="1">
      <formula>#REF!="Y"</formula>
    </cfRule>
  </conditionalFormatting>
  <conditionalFormatting sqref="IL97:IQ97 IL104:IQ104 IL120:IQ120 IL127:IQ127 IL138:IQ138 IL140:IQ140 IL147:IQ147 IL149:IQ149 IN152:IQ152 IL153:IQ154">
    <cfRule type="expression" dxfId="69" priority="5" stopIfTrue="1">
      <formula>#REF!="Y"</formula>
    </cfRule>
  </conditionalFormatting>
  <conditionalFormatting sqref="IL105:IQ105 IL98:IQ98">
    <cfRule type="expression" dxfId="68" priority="4" stopIfTrue="1">
      <formula>#REF!="Y"</formula>
    </cfRule>
  </conditionalFormatting>
  <conditionalFormatting sqref="IL85:IQ85">
    <cfRule type="expression" dxfId="67" priority="2" stopIfTrue="1">
      <formula>#REF!="Y"</formula>
    </cfRule>
  </conditionalFormatting>
  <conditionalFormatting sqref="D175:I175">
    <cfRule type="expression" dxfId="66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6 E149:I149 D112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5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5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5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5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5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5">
      <formula1>0</formula1>
    </dataValidation>
    <dataValidation type="custom" showInputMessage="1" showErrorMessage="1" errorTitle="Projections &amp; Assumptions" error="Provisions for Liabilities and Charges [Year 0] must be entered to one decimal place" sqref="IL95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5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5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5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5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5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0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0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0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0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0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0">
      <formula1>0</formula1>
    </dataValidation>
    <dataValidation type="custom" showInputMessage="1" showErrorMessage="1" errorTitle="Projections &amp; Assumptions" error="Share Capital [Year 0] must be entered to one decimal place" sqref="IL100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0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0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0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0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0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1">
      <formula1>0</formula1>
    </dataValidation>
    <dataValidation type="decimal" operator="greaterThanOrEqual" showInputMessage="1" showErrorMessage="1" error="Revaluation Reserve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1">
      <formula1>0</formula1>
    </dataValidation>
    <dataValidation type="custom" showInputMessage="1" showErrorMessage="1" errorTitle="Projections &amp; Assumptions" error="Revaluation Reserve [Year 0] must be entered to one decimal place" sqref="IL101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1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1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1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1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1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2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2">
      <formula1>0</formula1>
    </dataValidation>
    <dataValidation type="custom" showInputMessage="1" showErrorMessage="1" errorTitle="Projections &amp; Assumptions" error="Restricted Reserves [Year 0] must be entered to one decimal place" sqref="IL102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2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2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2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2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2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3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3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3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3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3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3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3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3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3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3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3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3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6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6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6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6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6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6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6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6">
      <formula1>0</formula1>
    </dataValidation>
    <dataValidation type="custom" showInputMessage="1" showErrorMessage="1" errorTitle="Projections &amp; Assumptions" error="Inter-group receivables [Year 0] must be entered to one decimal place" sqref="IL106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6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6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6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6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6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7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7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7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7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7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7">
      <formula1>0</formula1>
    </dataValidation>
    <dataValidation type="custom" showInputMessage="1" showErrorMessage="1" errorTitle="Projections &amp; Assumptions" error="Inter-group payables [Year 0] must be entered to one decimal place" sqref="IL107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7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7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7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7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7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8"/>
    <dataValidation allowBlank="1" showInputMessage="1" showErrorMessage="1" errorTitle="Projections &amp; Assumptions" error="Net Assets [Year 1] must = Total Capital and Reserves [Year 1] " sqref="E108"/>
    <dataValidation allowBlank="1" showInputMessage="1" showErrorMessage="1" errorTitle="Projections &amp; Assumptions" error="Net Assets [Year 2] must = Total Capital and Reserves [Year 2] " sqref="F108"/>
    <dataValidation allowBlank="1" showInputMessage="1" showErrorMessage="1" errorTitle="Projections &amp; Assumptions" error="Net Assets [Year 3] must = Total Capital and Reserves [Year 3] " sqref="G108"/>
    <dataValidation allowBlank="1" showInputMessage="1" showErrorMessage="1" errorTitle="Projections &amp; Assumptions" error="Net Assets [Year 4] must = Total Capital and Reserves [Year 4] " sqref="H108"/>
    <dataValidation allowBlank="1" showInputMessage="1" showErrorMessage="1" errorTitle="Projections &amp; Assumptions" error="Net Assets [Year 5] must = Total Capital and Reserves [Year 5] " sqref="I108"/>
    <dataValidation type="decimal" operator="greaterThanOrEqual" showInputMessage="1" showErrorMessage="1" errorTitle="Projections &amp; Assumptions" error="Depreciation &amp; Amortisation [Year 0] Please enter &quot;0&quot; for nil values or a positive amount." sqref="D113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3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3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3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3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3">
      <formula1>0</formula1>
    </dataValidation>
    <dataValidation type="custom" showInputMessage="1" showErrorMessage="1" errorTitle="Projections &amp; Assumptions" error="Depreciation &amp; Amortisation [Year 0] must be entered to one decimal place" sqref="IL113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3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3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3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3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3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4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4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4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4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4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4">
      <formula1>-99999999999</formula1>
    </dataValidation>
    <dataValidation type="custom" showInputMessage="1" showErrorMessage="1" errorTitle="Projections &amp; Assumptions" error="Impairments [Year 0] must be entered to one decimal place" sqref="IL114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4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4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4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4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4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5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5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5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5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5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5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5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5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5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5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5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5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6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6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6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6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6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6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6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6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6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6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6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6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7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7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7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7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7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7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7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8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8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8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8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8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8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8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8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8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8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8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8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19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19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19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19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19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19">
      <formula1>-99999999999</formula1>
    </dataValidation>
    <dataValidation type="custom" showInputMessage="1" showErrorMessage="1" errorTitle="Projections &amp; Assumptions" error="Other non-cash adjustements [Year 0] must be entered to one decimal place" sqref="IL119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19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19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19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19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19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2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2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2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2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2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2">
      <formula1>-99999999999</formula1>
    </dataValidation>
    <dataValidation type="custom" showInputMessage="1" showErrorMessage="1" errorTitle="Projections &amp; Assumptions" error="Tax Paid / Refunded [Year 0] must be entered to one decimal place" sqref="IL122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2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2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2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2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2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5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5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5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5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5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5">
      <formula1>0</formula1>
    </dataValidation>
    <dataValidation type="custom" showInputMessage="1" showErrorMessage="1" errorTitle="Projections &amp; Assumptions" error="Interest Received [Year 0] .must be entered to one decimal place" sqref="IL125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5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5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5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5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5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6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6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6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6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6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6">
      <formula1>0</formula1>
    </dataValidation>
    <dataValidation type="custom" showInputMessage="1" showErrorMessage="1" errorTitle="Projections &amp; Assumptions" error="Interest Paid [Year 0] must be entered to one decimal place" sqref="IL126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6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6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6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6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6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0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0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0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0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0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0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0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0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0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0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0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0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1">
      <formula1>0</formula1>
    </dataValidation>
    <dataValidation type="decimal" operator="lessThanOrEqual" showInputMessage="1" showErrorMessage="1" error="Improvement of Housing [Year 5] Please enter as a negative value, using &quot;0&quot; for nil values." sqref="I131">
      <formula1>0</formula1>
    </dataValidation>
    <dataValidation type="custom" showInputMessage="1" showErrorMessage="1" errorTitle="Projections &amp; Assumptions" error="Improvement of Housing [Year 0] must be entered to one decimal place" sqref="IL131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1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1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1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1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1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2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2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2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2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2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2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2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2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3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3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3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3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3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3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4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4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4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4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4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4">
      <formula1>0</formula1>
    </dataValidation>
    <dataValidation type="custom" showInputMessage="1" showErrorMessage="1" errorTitle="Projections &amp; Assumptions" error="Sale of Social Housing Properties [Year 0] must be entered to one decimal place" sqref="IL134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4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4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4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4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4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5">
      <formula1>0</formula1>
    </dataValidation>
    <dataValidation type="custom" showInputMessage="1" showErrorMessage="1" errorTitle="Projections &amp; Assumptions" error="Sale of Other Land &amp; Buildings [Year 0] must be entered to one decimal place" sqref="IL135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5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5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5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5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5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non_Current Assets [Year 0] must be entered to one decimal place" sqref="IL136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6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6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6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6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6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7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7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7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7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7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7">
      <formula1>-99999999999</formula1>
    </dataValidation>
    <dataValidation type="custom" showInputMessage="1" showErrorMessage="1" errorTitle="Projections &amp; Assumptions" error="Grants Paid / Received [Year 0] must be entered to one decimal place" sqref="IL137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7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7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7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7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7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3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3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3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3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3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3">
      <formula1>0</formula1>
    </dataValidation>
    <dataValidation type="custom" showInputMessage="1" showErrorMessage="1" errorTitle="Projections &amp; Assumptions" error="Equity Drawdown [Year 0] must be entered to one decimal place" sqref="IL143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3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3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3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3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3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4">
      <formula1>0</formula1>
    </dataValidation>
    <dataValidation type="custom" showInputMessage="1" showErrorMessage="1" errorTitle="Projections &amp; Assumptions" error="Debt Drawdown [Year 0] must be entered to one decimal place" sqref="IL144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4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4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4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4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4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5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5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5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5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5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5">
      <formula1>0</formula1>
    </dataValidation>
    <dataValidation type="custom" showInputMessage="1" showErrorMessage="1" errorTitle="Projections &amp; Assumptions" error="Debt Repayment [Year 0] must be entered to one decimal place" sqref="IL145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5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5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5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5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5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6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6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6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6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6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6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6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6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6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6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6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6">
      <formula1>IF(ISERROR(SEARCH(".",FYFPPA709)),0,LEN(FYFPPA709)-SEARCH(".",FYFPPA709))&lt;=1</formula1>
    </dataValidation>
    <dataValidation showInputMessage="1" sqref="D149 E175:I175"/>
    <dataValidation type="decimal" operator="greaterThanOrEqual" showInputMessage="1" showErrorMessage="1" errorTitle="Projections &amp; Assumptions" error="Balance Brought Forward [Year 0] Please enter &quot;0&quot; for nil values" sqref="D152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2">
      <formula1>-99999999999</formula1>
    </dataValidation>
    <dataValidation type="custom" showInputMessage="1" showErrorMessage="1" errorTitle="Projections &amp; Assumptions" error="Balance Brought forward [Year 0] must be entered to one decimal place" sqref="IL152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2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1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1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1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1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1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1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1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1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1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1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1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1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MMR Properties [Year 0] must be  a whole number" sqref="IL172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2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2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2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2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2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3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3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3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3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3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3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4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4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4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4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4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4">
      <formula1>IF(ISERROR(SEARCH(".",FYFPPA1047)),0,1)=0</formula1>
    </dataValidation>
    <dataValidation showInputMessage="1" errorTitle="Units added and lost" sqref="D175 D163:I163"/>
    <dataValidation type="whole" allowBlank="1" showInputMessage="1" showErrorMessage="1" errorTitle="Units added and lost" error="Number of units owned at end of period [Year 0] must be a positive value. Please enter &quot;0&quot; for nil values" sqref="D176">
      <formula1>0</formula1>
      <formula2>99999999</formula2>
    </dataValidation>
    <dataValidation allowBlank="1" showInputMessage="1" sqref="F213:I213 D213 H176 E176:F176"/>
    <dataValidation allowBlank="1" showInputMessage="1" errorTitle="Units added and lost" sqref="G176 I176"/>
    <dataValidation type="whole" showInputMessage="1" showErrorMessage="1" errorTitle="Units added and lost" error="Number of units managed at end of period (exclude factored units) [Year 0] must be a positive value. Please enter &quot;0&quot; for nil values" sqref="D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7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7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7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7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7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7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7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59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59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59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59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59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59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59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59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59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59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59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59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0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0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0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0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0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0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0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1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1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1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1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1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1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2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2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2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2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2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2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0">
      <formula1>0</formula1>
    </dataValidation>
    <dataValidation type="custom" showInputMessage="1" showErrorMessage="1" errorTitle="Projections &amp; Assumptions" error="Scottish Housing Grants [Year 0] must be entered to one decimal place" sqref="IL180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0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0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0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0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0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1">
      <formula1>0</formula1>
    </dataValidation>
    <dataValidation type="custom" showInputMessage="1" showErrorMessage="1" errorTitle="Projections &amp; Assumptions" error="Other Public Subsidy [Year 0] must be entered to one decimal place" sqref="IL181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1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1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1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1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1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2">
      <formula1>0</formula1>
    </dataValidation>
    <dataValidation type="custom" showInputMessage="1" showErrorMessage="1" errorTitle="Projections &amp; Assumptions" error="Private Finance [Year 0] must be entered to one decimal place" sqref="IL182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2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2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2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2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2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3">
      <formula1>0</formula1>
    </dataValidation>
    <dataValidation type="custom" showInputMessage="1" showErrorMessage="1" errorTitle="Projections &amp; Assumptions" error="Sales [Year 0] must be entered to one decimal place" sqref="IL183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3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3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3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3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3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4">
      <formula1>0</formula1>
    </dataValidation>
    <dataValidation type="custom" showInputMessage="1" showErrorMessage="1" errorTitle="Projections &amp; Assumptions" error="Cash Reserves [Year 0] must be entered to one decimal place" sqref="IL184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4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4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4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4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4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5">
      <formula1>0</formula1>
    </dataValidation>
    <dataValidation type="custom" showInputMessage="1" showErrorMessage="1" errorTitle="Projections &amp; Assumptions" error="Other Financing [Year 0] must be entered to one decimal place" sqref="IL185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5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5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5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5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5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6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6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6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6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6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6">
      <formula1>0</formula1>
    </dataValidation>
    <dataValidation type="custom" showInputMessage="1" showErrorMessage="1" errorTitle="Projections &amp; Assumptions" error="Sales (Incl RTB) [Year 0] must be  a whole number" sqref="IL166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6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6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6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6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6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7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7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7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7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7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7">
      <formula1>0</formula1>
      <formula2>99999999</formula2>
    </dataValidation>
    <dataValidation type="custom" showInputMessage="1" showErrorMessage="1" errorTitle="Projections &amp; Assumptions" error="Demolition [Year 0] must be  a whole number" sqref="IL167">
      <formula1>IF(ISERROR(SEARCH(".",FYFPPA353)),0,1)=0</formula1>
    </dataValidation>
    <dataValidation type="custom" showInputMessage="1" showErrorMessage="1" errorTitle="Projections &amp; Assumptions" error="Demolition [Year 1] must be a whole number" sqref="IM167">
      <formula1>IF(ISERROR(SEARCH(".",FYFPPA384)),0,1)=0</formula1>
    </dataValidation>
    <dataValidation type="custom" showInputMessage="1" showErrorMessage="1" errorTitle="Projections &amp; Assumptions" error="Demolition [Year 2] must be a whole number" sqref="IN167">
      <formula1>IF(ISERROR(SEARCH(".",FYFPPA732)),0,1)=0</formula1>
    </dataValidation>
    <dataValidation type="custom" showInputMessage="1" showErrorMessage="1" errorTitle="Projections &amp; Assumptions" error="Demolition [Year 3] must be a whole number" sqref="IO167">
      <formula1>IF(ISERROR(SEARCH(".",FYFPPA446)),0,1)=0</formula1>
    </dataValidation>
    <dataValidation type="custom" showInputMessage="1" showErrorMessage="1" errorTitle="Projections &amp; Assumptions" error="Demolition [Year 4] must be a whole number" sqref="IP167">
      <formula1>IF(ISERROR(SEARCH(".",FYFPPA477)),0,1)=0</formula1>
    </dataValidation>
    <dataValidation type="custom" showInputMessage="1" showErrorMessage="1" errorTitle="Projections &amp; Assumptions" error="Demolition [Year 5] must be a whole number" sqref="IQ167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8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8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8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8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8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8">
      <formula1>0</formula1>
    </dataValidation>
    <dataValidation type="custom" showInputMessage="1" showErrorMessage="1" errorTitle="Projections &amp; Assumptions" error="Other Losses [Year 0] must be  a whole number" sqref="IL168">
      <formula1>IF(ISERROR(SEARCH(".",FYFPPA354)),0,1)=0</formula1>
    </dataValidation>
    <dataValidation type="custom" showInputMessage="1" showErrorMessage="1" errorTitle="Projections &amp; Assumptions" error="Other Losses [Year 1] must be a whole number" sqref="IM168">
      <formula1>IF(ISERROR(SEARCH(".",FYFPPA385)),0,1)=0</formula1>
    </dataValidation>
    <dataValidation type="custom" showInputMessage="1" showErrorMessage="1" errorTitle="Projections &amp; Assumptions" error="Other Losses [Year 2] must be a whole number" sqref="IN168">
      <formula1>IF(ISERROR(SEARCH(".",FYFPPA742)),0,1)=0</formula1>
    </dataValidation>
    <dataValidation type="custom" showInputMessage="1" showErrorMessage="1" errorTitle="Projections &amp; Assumptions" error="Other Losses [Year 3] must be a whole number" sqref="IO168">
      <formula1>IF(ISERROR(SEARCH(".",FYFPPA447)),0,1)=0</formula1>
    </dataValidation>
    <dataValidation type="custom" showInputMessage="1" showErrorMessage="1" errorTitle="Projections &amp; Assumptions" error="Other Losses [Year 4] must be a whole number" sqref="IP168">
      <formula1>IF(ISERROR(SEARCH(".",FYFPPA478)),0,1)=0</formula1>
    </dataValidation>
    <dataValidation type="custom" showInputMessage="1" showErrorMessage="1" errorTitle="Projections &amp; Assumptions" error="Other Losses [Year 5] must be a whole number" sqref="IQ168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89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89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89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89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89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89">
      <formula1>-99999999999</formula1>
    </dataValidation>
    <dataValidation type="custom" showInputMessage="1" showErrorMessage="1" errorTitle="Projections &amp; Assumptions" error="General Inflation [Year 0] must be entered to one decimal place" sqref="IL189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89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89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89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89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89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0">
      <formula1>-99999999999</formula1>
    </dataValidation>
    <dataValidation type="custom" showInputMessage="1" showErrorMessage="1" errorTitle="Projections &amp; Assumptions" error="Rent Increase [Year 0] must be entered to one decimal place" sqref="IL190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0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0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0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0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0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Operating Cost Increase [Year 0] must be entered to one decimal place" sqref="IL191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1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1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1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1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1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2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2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2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2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2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2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3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3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3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3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3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3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3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3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3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3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3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3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4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4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4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4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4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4">
      <formula1>0</formula1>
    </dataValidation>
    <dataValidation type="custom" showInputMessage="1" showErrorMessage="1" errorTitle="Projections &amp; Assumptions" error="Average Costs of Borowing [Year 0] must be entered to one decimal place" sqref="IL194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4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4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4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4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4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5">
      <formula1>0</formula1>
    </dataValidation>
    <dataValidation type="custom" showInputMessage="1" showErrorMessage="1" errorTitle="Projections &amp; Assumptions" error="Employers Contributions for Pensions (%) [Year 0] must be entered to one decimal place" sqref="IL195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5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5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5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5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5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6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6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6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6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6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6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7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7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7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7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7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7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7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2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2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2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2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2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2">
      <formula1>0</formula1>
    </dataValidation>
    <dataValidation type="custom" showInputMessage="1" showErrorMessage="1" errorTitle="Projections &amp; Assumptions" error="Total Staf Costs [Year 0] must be entered to one decimal place" sqref="IL202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2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2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2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2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2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3">
      <formula1>0</formula1>
    </dataValidation>
    <dataValidation type="custom" showInputMessage="1" showErrorMessage="1" errorTitle="Projections &amp; Assumptions" error="Full time Equivalent Staff [Year 0] must be entered to one decimal place" sqref="IL203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3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3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3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3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3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Capital Expenditure [Year 0] must be entered to one decimal place" sqref="IL206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6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6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6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6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6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7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7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7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7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7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7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7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7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7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7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7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7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8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8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8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8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8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8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8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8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8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8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8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8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5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5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5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5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5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5">
      <formula1>0</formula1>
    </dataValidation>
    <dataValidation type="custom" showInputMessage="1" showErrorMessage="1" errorTitle="Projections &amp; Assumptions" error="EESSH Revenue Expenditure [Year 0] must be entered to one decimal place" sqref="IL205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5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5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5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5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5">
      <formula1>IF(ISERROR(SEARCH(".",FYFPPA998)),0,LEN(FYFPPA998)-SEARCH(".",FYFPPA998))&lt;=1</formula1>
    </dataValidation>
    <dataValidation allowBlank="1" showInputMessage="1" showErrorMessage="1" errorTitle="MyTest" sqref="D209"/>
    <dataValidation allowBlank="1" showInputMessage="1" showErrorMessage="1" error="Refers to Row  98 - Please enter a numeric value less than or equal to Payables due after one year (2015/2016), using “0” for zero values" sqref="D210"/>
    <dataValidation allowBlank="1" showInputMessage="1" showErrorMessage="1" error="Refers to Row  98 - Please enter a numeric value less than or equal to Payables due after one year (2016/2017), using “0” for zero values" sqref="E210"/>
    <dataValidation allowBlank="1" showInputMessage="1" showErrorMessage="1" error="Refers to Row  98 - Please enter a numeric value less than or equal to Payables due after one year (2017/2018), using “0” for zero values" sqref="F210"/>
    <dataValidation allowBlank="1" showInputMessage="1" showErrorMessage="1" error="Refers to Row  98 - Please enter a numeric value less than or equal to Payables due after one year (2018/2019), using “0” for zero values" sqref="G210"/>
    <dataValidation allowBlank="1" showInputMessage="1" showErrorMessage="1" error="Refers to Row  98 - Please enter a numeric value less than or equal to Payables due after one year (2019/2020), using “0” for zero values" sqref="H210"/>
    <dataValidation allowBlank="1" showInputMessage="1" showErrorMessage="1" error="Refers to Row  98 - Please enter a numeric value less than or equal to Payables due after one year (2020/2021), using “0” for zero values" sqref="I210"/>
    <dataValidation allowBlank="1" showInputMessage="1" showErrorMessage="1" error="Refers to Row  99 - Please enter a numeric value less than or equal to total Receivables value (2015/2016), using “0” for zero values " sqref="D211"/>
    <dataValidation allowBlank="1" showInputMessage="1" showErrorMessage="1" error="Refers to Row  99 - Please enter a numeric value less than or equal to total Receivables value (2016/2017), using “0” for zero values " sqref="E211"/>
    <dataValidation allowBlank="1" showInputMessage="1" showErrorMessage="1" error="Refers to Row  99 - Please enter a numeric value less than or equal to total Receivables value (2017/2018), using “0” for zero values " sqref="F211"/>
    <dataValidation allowBlank="1" showInputMessage="1" showErrorMessage="1" error="Refers to Row  99 - Please enter a numeric value less than or equal to total Receivables value (2018/2019), using “0” for zero values " sqref="G211"/>
    <dataValidation allowBlank="1" showInputMessage="1" showErrorMessage="1" error="Refers to Row  99 - Please enter a numeric value less than or equal to total Receivables value (2019/2020), using “0” for zero values " sqref="H211"/>
    <dataValidation allowBlank="1" showInputMessage="1" showErrorMessage="1" error="Refers to Row  99 - Please enter a numeric value less than or equal to total Receivables value (2020/2021), using “0” for zero values " sqref="I211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2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2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2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2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2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2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4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4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5"/>
    <dataValidation allowBlank="1" showInputMessage="1" showErrorMessage="1" error="There is a difference between this field and (Cash on Balance Sheet for current year +1) minus ( Cash on Balance sheet for current year)." sqref="E215"/>
    <dataValidation errorStyle="warning" allowBlank="1" showInputMessage="1" showErrorMessage="1" error="There is a difference between this field and (Cash on Balance Sheet for current year +2) minus ( Cash on Balance sheet for current year +1) ." sqref="F215"/>
    <dataValidation errorStyle="warning" allowBlank="1" showInputMessage="1" showErrorMessage="1" error="There is a difference between this field and (Cash on Balance Sheet for current year +3) minus (Cash on Balance sheet for current year +2)." sqref="G215"/>
    <dataValidation errorStyle="warning" allowBlank="1" showInputMessage="1" showErrorMessage="1" error="There is a difference between this field and (Cash on Balance Sheet for current year +4) minus ( Cash on Balance sheet for current year +3). " sqref="H215"/>
    <dataValidation errorStyle="warning" allowBlank="1" showInputMessage="1" showErrorMessage="1" error="There is a difference between this field and (Cash on Balance Sheet for current year +5) minus ( Cash on Balance sheet for current year +4)." sqref="I215"/>
    <dataValidation type="custom" allowBlank="1" showInputMessage="1" showErrorMessage="1" error="Refers to Rows 152 / 154 - If Closing Balance [Year 0]  and Balance Brought Forward [Year 1] are different. please enter a comment in Row 154" sqref="E216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6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6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6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6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6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8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8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0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6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6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6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6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6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8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199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0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8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199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0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8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199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0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8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199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0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8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199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0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8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199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0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0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2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3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0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2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3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0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2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3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0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2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3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0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2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3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5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168</v>
      </c>
      <c r="C2" s="114">
        <f>'Projections &amp; Assumptions'!D2</f>
        <v>2021</v>
      </c>
      <c r="D2" s="115"/>
      <c r="E2" s="115"/>
      <c r="F2" s="115"/>
      <c r="G2" s="115"/>
      <c r="H2" s="115"/>
      <c r="I2" s="62"/>
      <c r="J2" s="28"/>
    </row>
    <row r="3" spans="1:10" ht="23.25" customHeight="1">
      <c r="A3" s="38"/>
      <c r="B3" s="38" t="str">
        <f>OrganisationName</f>
        <v>Anytown RSL Name</v>
      </c>
      <c r="C3" s="38"/>
      <c r="D3" s="38"/>
      <c r="E3" s="38"/>
      <c r="F3" s="38"/>
      <c r="G3" s="38"/>
      <c r="H3" s="39">
        <f>RSLNumber</f>
        <v>666</v>
      </c>
      <c r="I3" s="63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4" t="str">
        <f t="shared" si="0"/>
        <v>2022/23</v>
      </c>
      <c r="F5" s="64" t="str">
        <f t="shared" si="0"/>
        <v>2023/24</v>
      </c>
      <c r="G5" s="64" t="str">
        <f t="shared" si="0"/>
        <v>2024/25</v>
      </c>
      <c r="H5" s="64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169</v>
      </c>
      <c r="C8" s="65"/>
      <c r="D8" s="65"/>
      <c r="E8" s="65"/>
      <c r="F8" s="65"/>
      <c r="G8" s="65"/>
      <c r="H8" s="65"/>
      <c r="I8" s="26"/>
      <c r="J8" s="26"/>
    </row>
    <row r="9" spans="1:10" ht="18" customHeight="1">
      <c r="B9" s="66" t="s">
        <v>170</v>
      </c>
      <c r="C9" s="112" t="e">
        <f>100*((FYFPPA531+FYFPPA533)/(-FYFPPA534))</f>
        <v>#DIV/0!</v>
      </c>
      <c r="D9" s="112" t="e">
        <f>100*((FYFPPA563+FYFPPA565)/(-FYFPPA566))</f>
        <v>#DIV/0!</v>
      </c>
      <c r="E9" s="112" t="e">
        <f>100*((FYFPPA595+FYFPPA597)/(-FYFPPA598))</f>
        <v>#DIV/0!</v>
      </c>
      <c r="F9" s="112" t="e">
        <f>100*((FYFPPA627+FYFPPA629)/(-FYFPPA630))</f>
        <v>#DIV/0!</v>
      </c>
      <c r="G9" s="112" t="e">
        <f>100*((FYFPPA659+FYFPPA661)/(-FYFPPA662))</f>
        <v>#DIV/0!</v>
      </c>
      <c r="H9" s="112" t="e">
        <f>100*((FYFPPA691+FYFPPA693)/(-FYFPPA694))</f>
        <v>#DIV/0!</v>
      </c>
      <c r="I9" s="35"/>
      <c r="J9" s="24"/>
    </row>
    <row r="10" spans="1:10" ht="18" customHeight="1">
      <c r="B10" s="66" t="s">
        <v>171</v>
      </c>
      <c r="C10" s="112" t="e">
        <f>100*((FYFPPA171+FYFPPA824+FYFPPA175-FYFPPA169)/(FYFPPA183))</f>
        <v>#DIV/0!</v>
      </c>
      <c r="D10" s="112" t="e">
        <f>100*((FYFPPA201+FYFPPA825+FYFPPA205-FYFPPA199)/(FYFPPA213))</f>
        <v>#DIV/0!</v>
      </c>
      <c r="E10" s="112" t="e">
        <f>100*((FYFPPA231+FYFPPA826+FYFPPA235-FYFPPA229)/(FYFPPA243))</f>
        <v>#DIV/0!</v>
      </c>
      <c r="F10" s="112" t="e">
        <f>100*((FYFPPA261+FYFPPA827+FYFPPA265-FYFPPA259)/(FYFPPA273))</f>
        <v>#DIV/0!</v>
      </c>
      <c r="G10" s="112" t="e">
        <f>100*((FYFPPA291+FYFPPA828+FYFPPA295-FYFPPA289)/(FYFPPA303))</f>
        <v>#DIV/0!</v>
      </c>
      <c r="H10" s="112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7"/>
      <c r="D11" s="67"/>
      <c r="E11" s="67"/>
      <c r="F11" s="67"/>
      <c r="G11" s="67"/>
      <c r="H11" s="67"/>
      <c r="I11" s="24"/>
      <c r="J11" s="24"/>
    </row>
    <row r="12" spans="1:10" ht="18" customHeight="1">
      <c r="B12" s="30" t="s">
        <v>172</v>
      </c>
      <c r="C12" s="67"/>
      <c r="D12" s="67"/>
      <c r="E12" s="67"/>
      <c r="F12" s="67"/>
      <c r="G12" s="67"/>
      <c r="H12" s="67"/>
      <c r="I12" s="33"/>
      <c r="J12" s="24"/>
    </row>
    <row r="13" spans="1:10" ht="18" customHeight="1">
      <c r="B13" s="66" t="s">
        <v>173</v>
      </c>
      <c r="C13" s="112" t="e">
        <f>(FYFPPA004/FYFPPA003)*100</f>
        <v>#DIV/0!</v>
      </c>
      <c r="D13" s="112" t="e">
        <f>(FYFPPA030/FYFPPA029)*100</f>
        <v>#DIV/0!</v>
      </c>
      <c r="E13" s="112" t="e">
        <f>(FYFPPA056/FYFPPA055)*100</f>
        <v>#DIV/0!</v>
      </c>
      <c r="F13" s="112" t="e">
        <f>(FYFPPA082/FYFPPA081)*100</f>
        <v>#DIV/0!</v>
      </c>
      <c r="G13" s="112" t="e">
        <f>(FYFPPA108/FYFPPA107)*100</f>
        <v>#DIV/0!</v>
      </c>
      <c r="H13" s="112" t="e">
        <f>(FYFPPA134/FYFPPA133)*100</f>
        <v>#DIV/0!</v>
      </c>
      <c r="I13" s="35"/>
      <c r="J13" s="24"/>
    </row>
    <row r="14" spans="1:10" ht="18" customHeight="1">
      <c r="B14" s="66" t="s">
        <v>174</v>
      </c>
      <c r="C14" s="112" t="e">
        <f>(FYFPPA166/FYFPPA005)*100</f>
        <v>#DIV/0!</v>
      </c>
      <c r="D14" s="112" t="e">
        <f>(FYFPPA196/FYFPPA031)*100</f>
        <v>#DIV/0!</v>
      </c>
      <c r="E14" s="112" t="e">
        <f>(FYFPPA226/FYFPPA057)*100</f>
        <v>#DIV/0!</v>
      </c>
      <c r="F14" s="112" t="e">
        <f>(FYFPPA256/FYFPPA083)*100</f>
        <v>#DIV/0!</v>
      </c>
      <c r="G14" s="112" t="e">
        <f>(FYFPPA286/FYFPPA109)*100</f>
        <v>#DIV/0!</v>
      </c>
      <c r="H14" s="112" t="e">
        <f>(FYFPPA316/FYFPPA135)*100</f>
        <v>#DIV/0!</v>
      </c>
      <c r="I14" s="35"/>
      <c r="J14" s="24"/>
    </row>
    <row r="15" spans="1:10" ht="18" customHeight="1">
      <c r="B15" s="66" t="s">
        <v>175</v>
      </c>
      <c r="C15" s="112" t="e">
        <f>(FYFPPA015/FYFPPA005)*100</f>
        <v>#DIV/0!</v>
      </c>
      <c r="D15" s="112" t="e">
        <f>(FYFPPA041/FYFPPA031)*100</f>
        <v>#DIV/0!</v>
      </c>
      <c r="E15" s="112" t="e">
        <f>(FYFPPA067/FYFPPA057)*100</f>
        <v>#DIV/0!</v>
      </c>
      <c r="F15" s="112" t="e">
        <f>(FYFPPA093/FYFPPA083)*100</f>
        <v>#DIV/0!</v>
      </c>
      <c r="G15" s="112" t="e">
        <f>(FYFPPA119/FYFPPA109)*100</f>
        <v>#DIV/0!</v>
      </c>
      <c r="H15" s="112" t="e">
        <f>(FYFPPA145/FYFPPA135)*100</f>
        <v>#DIV/0!</v>
      </c>
      <c r="I15" s="35"/>
      <c r="J15" s="24"/>
    </row>
    <row r="16" spans="1:10" ht="18" customHeight="1">
      <c r="B16" s="66" t="s">
        <v>176</v>
      </c>
      <c r="C16" s="112" t="e">
        <f>(FYFPPA367/(FYFPPA008))*100</f>
        <v>#DIV/0!</v>
      </c>
      <c r="D16" s="112" t="e">
        <f>(FYFPPA398/(FYFPPA034))*100</f>
        <v>#DIV/0!</v>
      </c>
      <c r="E16" s="112" t="e">
        <f>(FYFPPA429/(FYFPPA060))*100</f>
        <v>#DIV/0!</v>
      </c>
      <c r="F16" s="112" t="e">
        <f>(FYFPPA460/(FYFPPA086))*100</f>
        <v>#DIV/0!</v>
      </c>
      <c r="G16" s="112" t="e">
        <f>(FYFPPA491/(FYFPPA112))*100</f>
        <v>#DIV/0!</v>
      </c>
      <c r="H16" s="112" t="e">
        <f>(FYFPPA522/(FYFPPA138))*100</f>
        <v>#DIV/0!</v>
      </c>
      <c r="I16" s="35"/>
      <c r="J16" s="24"/>
    </row>
    <row r="17" spans="2:10" ht="18" customHeight="1">
      <c r="B17" s="66" t="s">
        <v>177</v>
      </c>
      <c r="C17" s="111" t="e">
        <f>((FYFPPA008)/(FYFPPA337))*1000</f>
        <v>#DIV/0!</v>
      </c>
      <c r="D17" s="111" t="e">
        <f>((FYFPPA034)/(FYFPPA368))*1000</f>
        <v>#DIV/0!</v>
      </c>
      <c r="E17" s="111" t="e">
        <f>((FYFPPA060)/(FYFPPA399))*1000</f>
        <v>#DIV/0!</v>
      </c>
      <c r="F17" s="111" t="e">
        <f>((FYFPPA086)/(FYFPPA430))*1000</f>
        <v>#DIV/0!</v>
      </c>
      <c r="G17" s="111" t="e">
        <f>((FYFPPA112)/(FYFPPA461))*1000</f>
        <v>#DIV/0!</v>
      </c>
      <c r="H17" s="111" t="e">
        <f>((FYFPPA138)/(FYFPPA492))*1000</f>
        <v>#DIV/0!</v>
      </c>
      <c r="I17" s="35"/>
      <c r="J17" s="24"/>
    </row>
    <row r="18" spans="2:10" ht="15" customHeight="1">
      <c r="B18" s="66" t="s">
        <v>222</v>
      </c>
      <c r="C18" s="52" t="e">
        <f>((FYFPPA012-FYFPPA537)/FYFPPA013)</f>
        <v>#DIV/0!</v>
      </c>
      <c r="D18" s="52" t="e">
        <f>((FYFPPA038-FYFPPA569)/FYFPPA039)</f>
        <v>#DIV/0!</v>
      </c>
      <c r="E18" s="52" t="e">
        <f>((FYFPPA064-FYFPPA601)/FYFPPA065)</f>
        <v>#DIV/0!</v>
      </c>
      <c r="F18" s="52" t="e">
        <f>((FYFPPA090-FYFPPA633)/FYFPPA091)</f>
        <v>#DIV/0!</v>
      </c>
      <c r="G18" s="52" t="e">
        <f>((FYFPPA116-FYFPPA665)/FYFPPA117)</f>
        <v>#DIV/0!</v>
      </c>
      <c r="H18" s="52" t="e">
        <f>((FYFPPA142-FYFPPA697)/FYFPPA143)</f>
        <v>#DIV/0!</v>
      </c>
    </row>
    <row r="19" spans="2:10" ht="18" customHeight="1">
      <c r="B19" s="41"/>
      <c r="C19" s="67"/>
      <c r="D19" s="67"/>
      <c r="E19" s="67"/>
      <c r="F19" s="67"/>
      <c r="G19" s="67"/>
      <c r="H19" s="67"/>
      <c r="I19" s="24"/>
      <c r="J19" s="24"/>
    </row>
    <row r="20" spans="2:10" ht="18" customHeight="1">
      <c r="B20" s="30" t="s">
        <v>178</v>
      </c>
      <c r="C20" s="67"/>
      <c r="D20" s="67"/>
      <c r="E20" s="67"/>
      <c r="F20" s="67"/>
      <c r="G20" s="67"/>
      <c r="H20" s="67"/>
      <c r="I20" s="24"/>
      <c r="J20" s="24"/>
    </row>
    <row r="21" spans="2:10" ht="18" customHeight="1">
      <c r="B21" s="66" t="s">
        <v>179</v>
      </c>
      <c r="C21" s="52" t="e">
        <f>(FYFPPA170/FYFPPA806)</f>
        <v>#DIV/0!</v>
      </c>
      <c r="D21" s="52" t="e">
        <f>(FYFPPA200/FYFPPA832)</f>
        <v>#DIV/0!</v>
      </c>
      <c r="E21" s="52" t="e">
        <f>(FYFPPA230/FYFPPA808)</f>
        <v>#DIV/0!</v>
      </c>
      <c r="F21" s="52" t="e">
        <f>(FYFPPA260/FYFPPA809)</f>
        <v>#DIV/0!</v>
      </c>
      <c r="G21" s="52" t="e">
        <f>(FYFPPA290/FYFPPA810)</f>
        <v>#DIV/0!</v>
      </c>
      <c r="H21" s="52" t="e">
        <f>(FYFPPA320/FYFPPA836)</f>
        <v>#DIV/0!</v>
      </c>
      <c r="I21" s="35"/>
      <c r="J21" s="24"/>
    </row>
    <row r="22" spans="2:10" ht="18" customHeight="1">
      <c r="B22" s="41"/>
      <c r="C22" s="67"/>
      <c r="D22" s="67"/>
      <c r="E22" s="67"/>
      <c r="F22" s="67"/>
      <c r="G22" s="67"/>
      <c r="H22" s="67"/>
      <c r="I22" s="24"/>
      <c r="J22" s="24"/>
    </row>
    <row r="23" spans="2:10" ht="18" customHeight="1">
      <c r="B23" s="30" t="s">
        <v>180</v>
      </c>
      <c r="C23" s="67"/>
      <c r="D23" s="67"/>
      <c r="E23" s="67"/>
      <c r="F23" s="67"/>
      <c r="G23" s="67"/>
      <c r="H23" s="67"/>
      <c r="I23" s="24"/>
      <c r="J23" s="24"/>
    </row>
    <row r="24" spans="2:10" ht="18" customHeight="1">
      <c r="B24" s="66" t="s">
        <v>181</v>
      </c>
      <c r="C24" s="112" t="e">
        <f>((FYFPPA1000)/(FYFPPA008))*100</f>
        <v>#DIV/0!</v>
      </c>
      <c r="D24" s="112" t="e">
        <f>((FYFPPA1001)/(FYFPPA034))*100</f>
        <v>#DIV/0!</v>
      </c>
      <c r="E24" s="112" t="e">
        <f>((FYFPPA1002)/(FYFPPA060))*100</f>
        <v>#DIV/0!</v>
      </c>
      <c r="F24" s="112" t="e">
        <f>((FYFPPA1003)/(FYFPPA086))*100</f>
        <v>#DIV/0!</v>
      </c>
      <c r="G24" s="112" t="e">
        <f>((FYFPPA1004)/(FYFPPA112))*100</f>
        <v>#DIV/0!</v>
      </c>
      <c r="H24" s="112" t="e">
        <f>((FYFPPA1005)/(FYFPPA138))*100</f>
        <v>#DIV/0!</v>
      </c>
      <c r="I24" s="35"/>
      <c r="J24" s="24"/>
    </row>
    <row r="25" spans="2:10" ht="18" customHeight="1">
      <c r="B25" s="66" t="s">
        <v>182</v>
      </c>
      <c r="C25" s="112" t="e">
        <f>((FYFPPA026)/(FYFPPA008))*100</f>
        <v>#DIV/0!</v>
      </c>
      <c r="D25" s="112" t="e">
        <f>((FYFPPA052)/(FYFPPA034))*100</f>
        <v>#DIV/0!</v>
      </c>
      <c r="E25" s="112" t="e">
        <f>((FYFPPA078)/(FYFPPA060))*100</f>
        <v>#DIV/0!</v>
      </c>
      <c r="F25" s="112" t="e">
        <f>((FYFPPA104)/(FYFPPA086))*100</f>
        <v>#DIV/0!</v>
      </c>
      <c r="G25" s="112" t="e">
        <f>((FYFPPA130)/(FYFPPA112))*100</f>
        <v>#DIV/0!</v>
      </c>
      <c r="H25" s="112" t="e">
        <f>((FYFPPA156)/(FYFPPA138))*100</f>
        <v>#DIV/0!</v>
      </c>
      <c r="I25" s="35"/>
      <c r="J25" s="24"/>
    </row>
    <row r="26" spans="2:10" ht="15" customHeight="1">
      <c r="B26" s="66" t="s">
        <v>183</v>
      </c>
      <c r="C26" s="112" t="e">
        <f>(((FYFPPA1000+FYFPA009+FYFPPA010+FYFPPA537)/FYFPPA008)*100)</f>
        <v>#NAME?</v>
      </c>
      <c r="D26" s="112" t="e">
        <f>(((FYFPPA1001+FYFPA035+FYFPPA036+FYFPPA569)/FYFPPA034)*100)</f>
        <v>#NAME?</v>
      </c>
      <c r="E26" s="112" t="e">
        <f>(((FYFPPA1002+FYFPA061+FYFPPA062+FYFPPA601)/FYFPPA060)*100)</f>
        <v>#NAME?</v>
      </c>
      <c r="F26" s="112" t="e">
        <f>(((FYFPPA1003+FYFPA087+FYFPPA088+FYFPPA633)/FYFPPA086)*100)</f>
        <v>#NAME?</v>
      </c>
      <c r="G26" s="112" t="e">
        <f>(((FYFPPA1004+FYFPA113+FYFPPA114+FYFPPA665)/FYFPPA112)*100)</f>
        <v>#NAME?</v>
      </c>
      <c r="H26" s="112" t="e">
        <f>(((FYFPPA1005+FYFPA139+FYFPPA140+FYFPPA697)/FYFPPA138)*100)</f>
        <v>#NAME?</v>
      </c>
    </row>
    <row r="27" spans="2:10" ht="18" customHeight="1">
      <c r="B27" s="41"/>
      <c r="C27" s="67"/>
      <c r="D27" s="67"/>
      <c r="E27" s="67"/>
      <c r="F27" s="67"/>
      <c r="G27" s="67"/>
      <c r="H27" s="67"/>
      <c r="I27" s="24"/>
      <c r="J27" s="24"/>
    </row>
    <row r="28" spans="2:10" ht="18" customHeight="1">
      <c r="B28" s="30" t="s">
        <v>116</v>
      </c>
      <c r="C28" s="65"/>
      <c r="D28" s="65"/>
      <c r="E28" s="65"/>
      <c r="F28" s="65"/>
      <c r="G28" s="65"/>
      <c r="H28" s="65"/>
      <c r="I28" s="26"/>
      <c r="J28" s="26"/>
    </row>
    <row r="29" spans="2:10" ht="18" customHeight="1">
      <c r="B29" s="66" t="s">
        <v>221</v>
      </c>
      <c r="C29" s="52" t="e">
        <f>((FYFPPA171+FYFPPA824+FYFPPA175)/(FYFPPA008))</f>
        <v>#DIV/0!</v>
      </c>
      <c r="D29" s="52" t="e">
        <f>(FYFPPA201+FYFPPA825+FYFPPA205)/(FYFPPA034)</f>
        <v>#DIV/0!</v>
      </c>
      <c r="E29" s="52" t="e">
        <f>(FYFPPA231+FYFPPA826+FYFPPA235)/(FYFPPA060)</f>
        <v>#DIV/0!</v>
      </c>
      <c r="F29" s="52" t="e">
        <f>(FYFPPA261+FYFPPA827+FYFPPA265)/(FYFPPA086)</f>
        <v>#DIV/0!</v>
      </c>
      <c r="G29" s="52" t="e">
        <f>(FYFPPA291+FYFPPA828+FYFPPA295)/(FYFPPA112)</f>
        <v>#DIV/0!</v>
      </c>
      <c r="H29" s="52" t="e">
        <f>(FYFPPA321+FYFPPA829+FYFPPA325)/(FYFPPA138)</f>
        <v>#DIV/0!</v>
      </c>
      <c r="I29" s="35"/>
      <c r="J29" s="24"/>
    </row>
    <row r="30" spans="2:10" ht="18" customHeight="1">
      <c r="B30" s="66" t="s">
        <v>184</v>
      </c>
      <c r="C30" s="111" t="e">
        <f>((FYFPPA171+FYFPPA824+FYFPPA175-FYFPPA169)/(FYFPPA337))*1000</f>
        <v>#DIV/0!</v>
      </c>
      <c r="D30" s="111" t="e">
        <f>((FYFPPA201+FYFPPA825+FYFPPA205-FYFPPA199)/(FYFPPA368))*1000</f>
        <v>#DIV/0!</v>
      </c>
      <c r="E30" s="111" t="e">
        <f>((FYFPPA231+FYFPPA826+FYFPPA235-FYFPPA229)/(FYFPPA399))*1000</f>
        <v>#DIV/0!</v>
      </c>
      <c r="F30" s="111" t="e">
        <f>((FYFPPA261+FYFPPA827+FYFPPA265-FYFPPA259)/(FYFPPA430))*1000</f>
        <v>#DIV/0!</v>
      </c>
      <c r="G30" s="111" t="e">
        <f>((FYFPPA291+FYFPPA828+FYFPPA295-FYFPPA289)/(FYFPPA461))*1000</f>
        <v>#DIV/0!</v>
      </c>
      <c r="H30" s="111" t="e">
        <f>((FYFPPA321+FYFPPA829+FYFPPA325-FYFPPA319)/(FYFPPA492))*1000</f>
        <v>#DIV/0!</v>
      </c>
      <c r="I30" s="35"/>
      <c r="J30" s="24"/>
    </row>
    <row r="31" spans="2:10" ht="18" customHeight="1">
      <c r="B31" s="66" t="s">
        <v>185</v>
      </c>
      <c r="C31" s="111" t="e">
        <f>((FYFPPA171+FYFPPA824+FYFPPA175)/(FYFPPA337))*1000</f>
        <v>#DIV/0!</v>
      </c>
      <c r="D31" s="111" t="e">
        <f>((FYFPPA201+FYFPPA825+FYFPPA205)/(FYFPPA368))*1000</f>
        <v>#DIV/0!</v>
      </c>
      <c r="E31" s="111" t="e">
        <f>((FYFPPA231+FYFPPA826+FYFPPA235)/(FYFPPA399))*1000</f>
        <v>#DIV/0!</v>
      </c>
      <c r="F31" s="111" t="e">
        <f>((FYFPPA261+FYFPPA827+FYFPPA265)/(FYFPPA430))*1000</f>
        <v>#DIV/0!</v>
      </c>
      <c r="G31" s="111" t="e">
        <f>((FYFPPA291+FYFPPA828+FYFPPA295)/(FYFPPA461))*1000</f>
        <v>#DIV/0!</v>
      </c>
      <c r="H31" s="111" t="e">
        <f>((FYFPPA321+FYFPPA829+FYFPPA325)/(FYFPPA492))*1000</f>
        <v>#DIV/0!</v>
      </c>
      <c r="I31" s="35"/>
      <c r="J31" s="24"/>
    </row>
    <row r="32" spans="2:10" ht="18" customHeight="1">
      <c r="B32" s="41"/>
      <c r="C32" s="67"/>
      <c r="D32" s="67"/>
      <c r="E32" s="67"/>
      <c r="F32" s="67"/>
      <c r="G32" s="67"/>
      <c r="H32" s="67"/>
      <c r="I32" s="33"/>
      <c r="J32" s="24"/>
    </row>
    <row r="33" spans="2:10" ht="18" customHeight="1">
      <c r="B33" s="30" t="s">
        <v>186</v>
      </c>
      <c r="C33" s="67"/>
      <c r="D33" s="67"/>
      <c r="E33" s="67"/>
      <c r="F33" s="67"/>
      <c r="G33" s="67"/>
      <c r="H33" s="67"/>
      <c r="I33" s="24"/>
      <c r="J33" s="24"/>
    </row>
    <row r="34" spans="2:10" ht="18" customHeight="1">
      <c r="B34" s="66" t="s">
        <v>187</v>
      </c>
      <c r="C34" s="112" t="e">
        <f>((FYFPPA008-FYFPPA006-FYFPPA005)/(FYFPPA008-FYFPPA006))*100</f>
        <v>#DIV/0!</v>
      </c>
      <c r="D34" s="112" t="e">
        <f>((FYFPPA034-FYFPPA032-FYFPPA031)/(FYFPPA034-FYFPPA032))*100</f>
        <v>#DIV/0!</v>
      </c>
      <c r="E34" s="112" t="e">
        <f>((FYFPPA060-FYFPPA058-FYFPPA057)/(FYFPPA060-FYFPPA058))*100</f>
        <v>#DIV/0!</v>
      </c>
      <c r="F34" s="112" t="e">
        <f>((FYFPPA086-FYFPPA084-FYFPPA083)/(FYFPPA086-FYFPPA084))*100</f>
        <v>#DIV/0!</v>
      </c>
      <c r="G34" s="112" t="e">
        <f>((FYFPPA112-FYFPPA110-FYFPPA109)/(FYFPPA112-FYFPPA110))*100</f>
        <v>#DIV/0!</v>
      </c>
      <c r="H34" s="112" t="e">
        <f>((FYFPPA138-FYFPPA136-FYFPPA135)/(FYFPPA138-FYFPPA136))*100</f>
        <v>#DIV/0!</v>
      </c>
      <c r="I34" s="35"/>
      <c r="J34" s="24"/>
    </row>
    <row r="36" spans="2:10" ht="15" hidden="1" customHeight="1">
      <c r="C36" s="68"/>
    </row>
    <row r="37" spans="2:10" ht="15" hidden="1" customHeight="1"/>
    <row r="38" spans="2:10" ht="15" hidden="1" customHeight="1"/>
    <row r="39" spans="2:10" ht="15" customHeight="1">
      <c r="C39" s="94"/>
    </row>
    <row r="40" spans="2:10" ht="15" customHeight="1">
      <c r="C40" s="94"/>
    </row>
    <row r="41" spans="2:10" ht="15" customHeight="1">
      <c r="C41" s="94"/>
    </row>
    <row r="42" spans="2:10" ht="15" customHeight="1">
      <c r="C42" s="94"/>
    </row>
    <row r="43" spans="2:10" ht="15" customHeight="1">
      <c r="C43" s="94"/>
    </row>
    <row r="44" spans="2:10" ht="15" customHeight="1">
      <c r="C44" s="94"/>
    </row>
  </sheetData>
  <sheetProtection algorithmName="SHA-512" hashValue="PKDZP8JF6UBb8iDNt9ppexDNBQzDUJCkjyQA3H+bpkp8YMHTknxgEXS2vnhNXZBvTZEhBKFRF41dFF5EbJzRDQ==" saltValue="L+LQS/lH42N9HQnM2ukjUQ==" spinCount="100000" sheet="1" objects="1" scenarios="1"/>
  <mergeCells count="1">
    <mergeCell ref="C2:H2"/>
  </mergeCells>
  <conditionalFormatting sqref="C9">
    <cfRule type="expression" dxfId="65" priority="123" stopIfTrue="1">
      <formula>ISERROR($C$9:$C$9)</formula>
    </cfRule>
  </conditionalFormatting>
  <conditionalFormatting sqref="C17">
    <cfRule type="expression" dxfId="64" priority="87" stopIfTrue="1">
      <formula>ISERROR($C$17:$C$17)</formula>
    </cfRule>
  </conditionalFormatting>
  <conditionalFormatting sqref="D17">
    <cfRule type="expression" dxfId="63" priority="86" stopIfTrue="1">
      <formula>ISERROR($D$17:$D$17)</formula>
    </cfRule>
  </conditionalFormatting>
  <conditionalFormatting sqref="E17">
    <cfRule type="expression" dxfId="62" priority="85" stopIfTrue="1">
      <formula>ISERROR($E$17:$E$17)</formula>
    </cfRule>
  </conditionalFormatting>
  <conditionalFormatting sqref="F17">
    <cfRule type="expression" dxfId="61" priority="84" stopIfTrue="1">
      <formula>ISERROR($F$17:$F$17)</formula>
    </cfRule>
  </conditionalFormatting>
  <conditionalFormatting sqref="G17">
    <cfRule type="expression" dxfId="60" priority="83" stopIfTrue="1">
      <formula>ISERROR($G$17:$G$17)</formula>
    </cfRule>
  </conditionalFormatting>
  <conditionalFormatting sqref="H17">
    <cfRule type="expression" dxfId="59" priority="82" stopIfTrue="1">
      <formula>ISERROR($H$17:$H$17)</formula>
    </cfRule>
  </conditionalFormatting>
  <conditionalFormatting sqref="C21">
    <cfRule type="expression" dxfId="58" priority="81" stopIfTrue="1">
      <formula>ISERROR($C$21:$C$21)</formula>
    </cfRule>
  </conditionalFormatting>
  <conditionalFormatting sqref="D21">
    <cfRule type="expression" dxfId="57" priority="80" stopIfTrue="1">
      <formula>ISERROR($D$21:$D$21)</formula>
    </cfRule>
  </conditionalFormatting>
  <conditionalFormatting sqref="E21">
    <cfRule type="expression" dxfId="56" priority="79" stopIfTrue="1">
      <formula>ISERROR($E$21:$E$21)</formula>
    </cfRule>
  </conditionalFormatting>
  <conditionalFormatting sqref="F21">
    <cfRule type="expression" dxfId="55" priority="78" stopIfTrue="1">
      <formula>ISERROR($F$21:$F$21)</formula>
    </cfRule>
  </conditionalFormatting>
  <conditionalFormatting sqref="G21">
    <cfRule type="expression" dxfId="54" priority="77" stopIfTrue="1">
      <formula>ISERROR($G$21:$G$21)</formula>
    </cfRule>
  </conditionalFormatting>
  <conditionalFormatting sqref="H21">
    <cfRule type="expression" dxfId="53" priority="76" stopIfTrue="1">
      <formula>ISERROR($H$21:$H$21)</formula>
    </cfRule>
  </conditionalFormatting>
  <conditionalFormatting sqref="C24">
    <cfRule type="expression" dxfId="52" priority="75" stopIfTrue="1">
      <formula>ISERROR($C$24:$C$24)</formula>
    </cfRule>
  </conditionalFormatting>
  <conditionalFormatting sqref="D24">
    <cfRule type="expression" dxfId="51" priority="74" stopIfTrue="1">
      <formula>ISERROR($D$24:$D$24)</formula>
    </cfRule>
  </conditionalFormatting>
  <conditionalFormatting sqref="E24">
    <cfRule type="expression" dxfId="50" priority="73" stopIfTrue="1">
      <formula>ISERROR($E$24:$E$24)</formula>
    </cfRule>
  </conditionalFormatting>
  <conditionalFormatting sqref="F24">
    <cfRule type="expression" dxfId="49" priority="72" stopIfTrue="1">
      <formula>ISERROR($F$24:$F$24)</formula>
    </cfRule>
  </conditionalFormatting>
  <conditionalFormatting sqref="G24">
    <cfRule type="expression" dxfId="48" priority="71" stopIfTrue="1">
      <formula>ISERROR($G$24:$G$24)</formula>
    </cfRule>
  </conditionalFormatting>
  <conditionalFormatting sqref="H24">
    <cfRule type="expression" dxfId="47" priority="70" stopIfTrue="1">
      <formula>ISERROR($H$24:$H$24)</formula>
    </cfRule>
  </conditionalFormatting>
  <conditionalFormatting sqref="C25">
    <cfRule type="expression" dxfId="46" priority="69" stopIfTrue="1">
      <formula>ISERROR($C$25:$C$25)</formula>
    </cfRule>
  </conditionalFormatting>
  <conditionalFormatting sqref="D25">
    <cfRule type="expression" dxfId="45" priority="68" stopIfTrue="1">
      <formula>ISERROR($D$25:$D$25)</formula>
    </cfRule>
  </conditionalFormatting>
  <conditionalFormatting sqref="E25">
    <cfRule type="expression" dxfId="44" priority="67" stopIfTrue="1">
      <formula>ISERROR($E$25:$E$25)</formula>
    </cfRule>
  </conditionalFormatting>
  <conditionalFormatting sqref="F25">
    <cfRule type="expression" dxfId="43" priority="66" stopIfTrue="1">
      <formula>ISERROR($F$25:$F$25)</formula>
    </cfRule>
  </conditionalFormatting>
  <conditionalFormatting sqref="G25">
    <cfRule type="expression" dxfId="42" priority="65" stopIfTrue="1">
      <formula>ISERROR($G$25:$G$25)</formula>
    </cfRule>
  </conditionalFormatting>
  <conditionalFormatting sqref="H25">
    <cfRule type="expression" dxfId="41" priority="64" stopIfTrue="1">
      <formula>ISERROR($H$25:$H$25)</formula>
    </cfRule>
  </conditionalFormatting>
  <conditionalFormatting sqref="C29">
    <cfRule type="expression" dxfId="40" priority="63" stopIfTrue="1">
      <formula>ISERROR($C$29:$C$29)</formula>
    </cfRule>
  </conditionalFormatting>
  <conditionalFormatting sqref="D29">
    <cfRule type="expression" dxfId="39" priority="62" stopIfTrue="1">
      <formula>ISERROR($D$29:$D$29)</formula>
    </cfRule>
  </conditionalFormatting>
  <conditionalFormatting sqref="E29">
    <cfRule type="expression" dxfId="38" priority="61" stopIfTrue="1">
      <formula>ISERROR($E$29:$E$29)</formula>
    </cfRule>
  </conditionalFormatting>
  <conditionalFormatting sqref="F29">
    <cfRule type="expression" dxfId="37" priority="60" stopIfTrue="1">
      <formula>ISERROR($F$29:$F$29)</formula>
    </cfRule>
  </conditionalFormatting>
  <conditionalFormatting sqref="G29">
    <cfRule type="expression" dxfId="36" priority="59" stopIfTrue="1">
      <formula>ISERROR($G$29:$G$29)</formula>
    </cfRule>
  </conditionalFormatting>
  <conditionalFormatting sqref="H29">
    <cfRule type="expression" dxfId="35" priority="58" stopIfTrue="1">
      <formula>ISERROR($H$29:$H$29)</formula>
    </cfRule>
  </conditionalFormatting>
  <conditionalFormatting sqref="C30">
    <cfRule type="expression" dxfId="34" priority="57" stopIfTrue="1">
      <formula>ISERROR($C$30:$C$30)</formula>
    </cfRule>
  </conditionalFormatting>
  <conditionalFormatting sqref="D30">
    <cfRule type="expression" dxfId="33" priority="56" stopIfTrue="1">
      <formula>ISERROR($D$30:$D$30)</formula>
    </cfRule>
  </conditionalFormatting>
  <conditionalFormatting sqref="E30">
    <cfRule type="expression" dxfId="32" priority="55" stopIfTrue="1">
      <formula>ISERROR($E$30:$E$30)</formula>
    </cfRule>
  </conditionalFormatting>
  <conditionalFormatting sqref="F30">
    <cfRule type="expression" dxfId="31" priority="54" stopIfTrue="1">
      <formula>ISERROR($F$30:$F$30)</formula>
    </cfRule>
  </conditionalFormatting>
  <conditionalFormatting sqref="G30">
    <cfRule type="expression" dxfId="30" priority="53" stopIfTrue="1">
      <formula>ISERROR($G$30:$G$30)</formula>
    </cfRule>
  </conditionalFormatting>
  <conditionalFormatting sqref="H30">
    <cfRule type="expression" dxfId="29" priority="52" stopIfTrue="1">
      <formula>ISERROR($H$30:$H$30)</formula>
    </cfRule>
  </conditionalFormatting>
  <conditionalFormatting sqref="C31">
    <cfRule type="expression" dxfId="28" priority="51" stopIfTrue="1">
      <formula>ISERROR($C$31:$C$31)</formula>
    </cfRule>
  </conditionalFormatting>
  <conditionalFormatting sqref="D31">
    <cfRule type="expression" dxfId="27" priority="50" stopIfTrue="1">
      <formula>ISERROR($D$31:$D$31)</formula>
    </cfRule>
  </conditionalFormatting>
  <conditionalFormatting sqref="E31">
    <cfRule type="expression" dxfId="26" priority="49" stopIfTrue="1">
      <formula>ISERROR($E$31:$E$31)</formula>
    </cfRule>
  </conditionalFormatting>
  <conditionalFormatting sqref="F31">
    <cfRule type="expression" dxfId="25" priority="48" stopIfTrue="1">
      <formula>ISERROR($F$31:$F$31)</formula>
    </cfRule>
  </conditionalFormatting>
  <conditionalFormatting sqref="G31">
    <cfRule type="expression" dxfId="24" priority="47" stopIfTrue="1">
      <formula>ISERROR($G$31:$G$31)</formula>
    </cfRule>
  </conditionalFormatting>
  <conditionalFormatting sqref="H31">
    <cfRule type="expression" dxfId="23" priority="46" stopIfTrue="1">
      <formula>ISERROR($H$31:$H$31)</formula>
    </cfRule>
  </conditionalFormatting>
  <conditionalFormatting sqref="C18">
    <cfRule type="expression" dxfId="22" priority="33" stopIfTrue="1">
      <formula>ISERROR($C$18:$C$18)</formula>
    </cfRule>
  </conditionalFormatting>
  <conditionalFormatting sqref="D18">
    <cfRule type="expression" dxfId="21" priority="32" stopIfTrue="1">
      <formula>ISERROR($D$18:$D$18)</formula>
    </cfRule>
  </conditionalFormatting>
  <conditionalFormatting sqref="E18">
    <cfRule type="expression" dxfId="20" priority="31" stopIfTrue="1">
      <formula>ISERROR($E$18:$E$18)</formula>
    </cfRule>
  </conditionalFormatting>
  <conditionalFormatting sqref="F18">
    <cfRule type="expression" dxfId="19" priority="30" stopIfTrue="1">
      <formula>ISERROR($F$18:$F$18)</formula>
    </cfRule>
  </conditionalFormatting>
  <conditionalFormatting sqref="G18">
    <cfRule type="expression" dxfId="18" priority="29" stopIfTrue="1">
      <formula>ISERROR($C$18:$C$18)</formula>
    </cfRule>
  </conditionalFormatting>
  <conditionalFormatting sqref="H18">
    <cfRule type="expression" dxfId="17" priority="28" stopIfTrue="1">
      <formula>ISERROR($H$18:$H$18)</formula>
    </cfRule>
  </conditionalFormatting>
  <conditionalFormatting sqref="C26">
    <cfRule type="expression" dxfId="16" priority="27" stopIfTrue="1">
      <formula>ISERROR($C$26:$C$26)</formula>
    </cfRule>
  </conditionalFormatting>
  <conditionalFormatting sqref="D26">
    <cfRule type="expression" dxfId="15" priority="16" stopIfTrue="1">
      <formula>ISERROR($C$26:$C$26)</formula>
    </cfRule>
  </conditionalFormatting>
  <conditionalFormatting sqref="E26">
    <cfRule type="expression" dxfId="14" priority="15" stopIfTrue="1">
      <formula>ISERROR($C$26:$C$26)</formula>
    </cfRule>
  </conditionalFormatting>
  <conditionalFormatting sqref="F26">
    <cfRule type="expression" dxfId="13" priority="14" stopIfTrue="1">
      <formula>ISERROR($C$26:$C$26)</formula>
    </cfRule>
  </conditionalFormatting>
  <conditionalFormatting sqref="G26">
    <cfRule type="expression" dxfId="12" priority="13" stopIfTrue="1">
      <formula>ISERROR($C$26:$C$26)</formula>
    </cfRule>
  </conditionalFormatting>
  <conditionalFormatting sqref="H26">
    <cfRule type="expression" dxfId="11" priority="12" stopIfTrue="1">
      <formula>ISERROR($C$26:$C$26)</formula>
    </cfRule>
  </conditionalFormatting>
  <conditionalFormatting sqref="D9:H9">
    <cfRule type="expression" dxfId="10" priority="11" stopIfTrue="1">
      <formula>ISERROR($C$9:$C$9)</formula>
    </cfRule>
  </conditionalFormatting>
  <conditionalFormatting sqref="C10">
    <cfRule type="expression" dxfId="9" priority="10" stopIfTrue="1">
      <formula>ISERROR($C$9:$C$9)</formula>
    </cfRule>
  </conditionalFormatting>
  <conditionalFormatting sqref="D10:H10">
    <cfRule type="expression" dxfId="8" priority="9" stopIfTrue="1">
      <formula>ISERROR($C$9:$C$9)</formula>
    </cfRule>
  </conditionalFormatting>
  <conditionalFormatting sqref="C13:C16">
    <cfRule type="expression" dxfId="7" priority="8" stopIfTrue="1">
      <formula>ISERROR($C$9:$C$9)</formula>
    </cfRule>
  </conditionalFormatting>
  <conditionalFormatting sqref="D13:H16">
    <cfRule type="expression" dxfId="6" priority="7" stopIfTrue="1">
      <formula>ISERROR($C$9:$C$9)</formula>
    </cfRule>
  </conditionalFormatting>
  <conditionalFormatting sqref="C34">
    <cfRule type="expression" dxfId="5" priority="6" stopIfTrue="1">
      <formula>ISERROR($C$24:$C$24)</formula>
    </cfRule>
  </conditionalFormatting>
  <conditionalFormatting sqref="D34">
    <cfRule type="expression" dxfId="4" priority="5" stopIfTrue="1">
      <formula>ISERROR($D$24:$D$24)</formula>
    </cfRule>
  </conditionalFormatting>
  <conditionalFormatting sqref="E34">
    <cfRule type="expression" dxfId="3" priority="4" stopIfTrue="1">
      <formula>ISERROR($E$24:$E$24)</formula>
    </cfRule>
  </conditionalFormatting>
  <conditionalFormatting sqref="F34">
    <cfRule type="expression" dxfId="2" priority="3" stopIfTrue="1">
      <formula>ISERROR($F$24:$F$24)</formula>
    </cfRule>
  </conditionalFormatting>
  <conditionalFormatting sqref="G34">
    <cfRule type="expression" dxfId="1" priority="2" stopIfTrue="1">
      <formula>ISERROR($G$24:$G$24)</formula>
    </cfRule>
  </conditionalFormatting>
  <conditionalFormatting sqref="H34">
    <cfRule type="expression" dxfId="0" priority="1" stopIfTrue="1">
      <formula>ISERROR($H$24:$H$24)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1767</vt:i4>
      </vt:variant>
    </vt:vector>
  </HeadingPairs>
  <TitlesOfParts>
    <vt:vector size="1769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AI_Total_number_new_affordable_housing_units_added_during_year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CF_Cash_Balance_Increase_Decrease_In_Net_Cash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OrganisationName</vt:lpstr>
      <vt:lpstr>'Projections &amp; Assumptions'!Print_Area</vt:lpstr>
      <vt:lpstr>'Projections &amp; Assumptions'!Print_Titles</vt:lpstr>
      <vt:lpstr>RSLNumber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2021-03-26T16:12:40Z</dcterms:modified>
</cp:coreProperties>
</file>