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an/Desktop/github/balancingBot/docs/"/>
    </mc:Choice>
  </mc:AlternateContent>
  <xr:revisionPtr revIDLastSave="0" documentId="13_ncr:1_{21FCA3D6-2418-2441-A843-DA3F231375AE}" xr6:coauthVersionLast="45" xr6:coauthVersionMax="45" xr10:uidLastSave="{00000000-0000-0000-0000-000000000000}"/>
  <bookViews>
    <workbookView xWindow="0" yWindow="460" windowWidth="28800" windowHeight="16240" tabRatio="500" xr2:uid="{00000000-000D-0000-FFFF-FFFF00000000}"/>
  </bookViews>
  <sheets>
    <sheet name="Sheet1" sheetId="1" r:id="rId1"/>
    <sheet name="New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3" l="1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14" i="3"/>
  <c r="B15" i="3"/>
  <c r="C15" i="3" s="1"/>
  <c r="G15" i="3" s="1"/>
  <c r="H15" i="3" s="1"/>
  <c r="C17" i="3"/>
  <c r="C18" i="3"/>
  <c r="C25" i="3"/>
  <c r="C26" i="3"/>
  <c r="C33" i="3"/>
  <c r="C34" i="3"/>
  <c r="C37" i="3"/>
  <c r="C41" i="3"/>
  <c r="C42" i="3"/>
  <c r="C49" i="3"/>
  <c r="C50" i="3"/>
  <c r="C57" i="3"/>
  <c r="C58" i="3"/>
  <c r="B59" i="3"/>
  <c r="B58" i="3"/>
  <c r="B57" i="3"/>
  <c r="B56" i="3"/>
  <c r="B55" i="3"/>
  <c r="C55" i="3" s="1"/>
  <c r="B54" i="3"/>
  <c r="C54" i="3" s="1"/>
  <c r="B53" i="3"/>
  <c r="C53" i="3" s="1"/>
  <c r="B52" i="3"/>
  <c r="B51" i="3"/>
  <c r="B50" i="3"/>
  <c r="B49" i="3"/>
  <c r="B48" i="3"/>
  <c r="B47" i="3"/>
  <c r="C47" i="3" s="1"/>
  <c r="B46" i="3"/>
  <c r="C46" i="3" s="1"/>
  <c r="B45" i="3"/>
  <c r="C45" i="3" s="1"/>
  <c r="B44" i="3"/>
  <c r="B43" i="3"/>
  <c r="B42" i="3"/>
  <c r="B41" i="3"/>
  <c r="B40" i="3"/>
  <c r="B39" i="3"/>
  <c r="C39" i="3" s="1"/>
  <c r="B38" i="3"/>
  <c r="C38" i="3" s="1"/>
  <c r="B37" i="3"/>
  <c r="B36" i="3"/>
  <c r="B35" i="3"/>
  <c r="B34" i="3"/>
  <c r="B33" i="3"/>
  <c r="B32" i="3"/>
  <c r="B31" i="3"/>
  <c r="C31" i="3" s="1"/>
  <c r="B30" i="3"/>
  <c r="C30" i="3" s="1"/>
  <c r="B29" i="3"/>
  <c r="C29" i="3" s="1"/>
  <c r="B28" i="3"/>
  <c r="B27" i="3"/>
  <c r="B26" i="3"/>
  <c r="B25" i="3"/>
  <c r="B24" i="3"/>
  <c r="C24" i="3" s="1"/>
  <c r="B23" i="3"/>
  <c r="C23" i="3" s="1"/>
  <c r="B22" i="3"/>
  <c r="C22" i="3" s="1"/>
  <c r="B21" i="3"/>
  <c r="C21" i="3" s="1"/>
  <c r="B20" i="3"/>
  <c r="B19" i="3"/>
  <c r="B18" i="3"/>
  <c r="B17" i="3"/>
  <c r="B16" i="3"/>
  <c r="C16" i="3" s="1"/>
  <c r="B14" i="3"/>
  <c r="C14" i="3" s="1"/>
  <c r="B2" i="3"/>
  <c r="C56" i="3" l="1"/>
  <c r="G56" i="3" s="1"/>
  <c r="H56" i="3" s="1"/>
  <c r="C48" i="3"/>
  <c r="G48" i="3" s="1"/>
  <c r="H48" i="3" s="1"/>
  <c r="C40" i="3"/>
  <c r="G40" i="3" s="1"/>
  <c r="H40" i="3" s="1"/>
  <c r="C32" i="3"/>
  <c r="G32" i="3" s="1"/>
  <c r="H32" i="3" s="1"/>
  <c r="G24" i="3"/>
  <c r="H24" i="3" s="1"/>
  <c r="G23" i="3"/>
  <c r="H23" i="3" s="1"/>
  <c r="G16" i="3"/>
  <c r="H16" i="3" s="1"/>
  <c r="C52" i="3"/>
  <c r="G52" i="3" s="1"/>
  <c r="H52" i="3" s="1"/>
  <c r="C44" i="3"/>
  <c r="G44" i="3" s="1"/>
  <c r="H44" i="3" s="1"/>
  <c r="C36" i="3"/>
  <c r="G36" i="3" s="1"/>
  <c r="H36" i="3" s="1"/>
  <c r="C28" i="3"/>
  <c r="G28" i="3" s="1"/>
  <c r="H28" i="3" s="1"/>
  <c r="C20" i="3"/>
  <c r="G20" i="3" s="1"/>
  <c r="H20" i="3" s="1"/>
  <c r="C59" i="3"/>
  <c r="G59" i="3" s="1"/>
  <c r="H59" i="3" s="1"/>
  <c r="C51" i="3"/>
  <c r="G51" i="3" s="1"/>
  <c r="H51" i="3" s="1"/>
  <c r="C43" i="3"/>
  <c r="G43" i="3" s="1"/>
  <c r="H43" i="3" s="1"/>
  <c r="C35" i="3"/>
  <c r="G35" i="3" s="1"/>
  <c r="H35" i="3" s="1"/>
  <c r="C27" i="3"/>
  <c r="G27" i="3" s="1"/>
  <c r="H27" i="3" s="1"/>
  <c r="C19" i="3"/>
  <c r="G19" i="3" s="1"/>
  <c r="H19" i="3" s="1"/>
  <c r="G18" i="3"/>
  <c r="H18" i="3" s="1"/>
  <c r="G26" i="3"/>
  <c r="H26" i="3" s="1"/>
  <c r="G34" i="3"/>
  <c r="H34" i="3" s="1"/>
  <c r="G42" i="3"/>
  <c r="H42" i="3" s="1"/>
  <c r="G50" i="3"/>
  <c r="H50" i="3" s="1"/>
  <c r="G21" i="3"/>
  <c r="H21" i="3" s="1"/>
  <c r="G31" i="3"/>
  <c r="H31" i="3" s="1"/>
  <c r="G39" i="3"/>
  <c r="H39" i="3" s="1"/>
  <c r="G47" i="3"/>
  <c r="H47" i="3" s="1"/>
  <c r="G55" i="3"/>
  <c r="H55" i="3" s="1"/>
  <c r="G29" i="3"/>
  <c r="H29" i="3" s="1"/>
  <c r="G22" i="3"/>
  <c r="H22" i="3" s="1"/>
  <c r="G58" i="3"/>
  <c r="H58" i="3" s="1"/>
  <c r="G17" i="3"/>
  <c r="H17" i="3" s="1"/>
  <c r="G25" i="3"/>
  <c r="H25" i="3" s="1"/>
  <c r="G33" i="3"/>
  <c r="H33" i="3" s="1"/>
  <c r="G41" i="3"/>
  <c r="H41" i="3" s="1"/>
  <c r="G49" i="3"/>
  <c r="H49" i="3" s="1"/>
  <c r="G57" i="3"/>
  <c r="H57" i="3" s="1"/>
  <c r="G37" i="3"/>
  <c r="H37" i="3" s="1"/>
  <c r="G45" i="3"/>
  <c r="H45" i="3" s="1"/>
  <c r="G53" i="3"/>
  <c r="H53" i="3" s="1"/>
  <c r="G30" i="3"/>
  <c r="H30" i="3" s="1"/>
  <c r="G38" i="3"/>
  <c r="H38" i="3" s="1"/>
  <c r="G46" i="3"/>
  <c r="H46" i="3" s="1"/>
  <c r="G54" i="3"/>
  <c r="H54" i="3" s="1"/>
  <c r="G14" i="3"/>
  <c r="H14" i="3" s="1"/>
  <c r="F14" i="1"/>
  <c r="G15" i="1" l="1"/>
  <c r="G16" i="1"/>
  <c r="G17" i="1"/>
  <c r="G18" i="1"/>
  <c r="G19" i="1"/>
  <c r="G20" i="1"/>
  <c r="G21" i="1"/>
  <c r="G22" i="1"/>
  <c r="H22" i="1" s="1"/>
  <c r="I22" i="1" s="1"/>
  <c r="G23" i="1"/>
  <c r="G24" i="1"/>
  <c r="G25" i="1"/>
  <c r="G26" i="1"/>
  <c r="G27" i="1"/>
  <c r="G28" i="1"/>
  <c r="G29" i="1"/>
  <c r="G30" i="1"/>
  <c r="H30" i="1" s="1"/>
  <c r="I30" i="1" s="1"/>
  <c r="G31" i="1"/>
  <c r="G32" i="1"/>
  <c r="G33" i="1"/>
  <c r="G34" i="1"/>
  <c r="G35" i="1"/>
  <c r="G36" i="1"/>
  <c r="G37" i="1"/>
  <c r="G38" i="1"/>
  <c r="H38" i="1" s="1"/>
  <c r="I38" i="1" s="1"/>
  <c r="G39" i="1"/>
  <c r="G40" i="1"/>
  <c r="G41" i="1"/>
  <c r="G42" i="1"/>
  <c r="G43" i="1"/>
  <c r="G44" i="1"/>
  <c r="G45" i="1"/>
  <c r="G46" i="1"/>
  <c r="H46" i="1" s="1"/>
  <c r="I46" i="1" s="1"/>
  <c r="G47" i="1"/>
  <c r="G48" i="1"/>
  <c r="G49" i="1"/>
  <c r="G50" i="1"/>
  <c r="G51" i="1"/>
  <c r="G52" i="1"/>
  <c r="G53" i="1"/>
  <c r="G54" i="1"/>
  <c r="H54" i="1" s="1"/>
  <c r="I54" i="1" s="1"/>
  <c r="G55" i="1"/>
  <c r="G56" i="1"/>
  <c r="G57" i="1"/>
  <c r="G58" i="1"/>
  <c r="G14" i="1"/>
  <c r="H14" i="1" s="1"/>
  <c r="I14" i="1" s="1"/>
  <c r="I16" i="1"/>
  <c r="I17" i="1"/>
  <c r="I18" i="1"/>
  <c r="I24" i="1"/>
  <c r="I25" i="1"/>
  <c r="I26" i="1"/>
  <c r="I32" i="1"/>
  <c r="I33" i="1"/>
  <c r="I34" i="1"/>
  <c r="I40" i="1"/>
  <c r="I41" i="1"/>
  <c r="I42" i="1"/>
  <c r="I48" i="1"/>
  <c r="I49" i="1"/>
  <c r="I50" i="1"/>
  <c r="I56" i="1"/>
  <c r="I57" i="1"/>
  <c r="I58" i="1"/>
  <c r="H15" i="1"/>
  <c r="I15" i="1" s="1"/>
  <c r="H16" i="1"/>
  <c r="H17" i="1"/>
  <c r="H18" i="1"/>
  <c r="H19" i="1"/>
  <c r="I19" i="1" s="1"/>
  <c r="H20" i="1"/>
  <c r="I20" i="1" s="1"/>
  <c r="H21" i="1"/>
  <c r="I21" i="1" s="1"/>
  <c r="H23" i="1"/>
  <c r="I23" i="1" s="1"/>
  <c r="H24" i="1"/>
  <c r="H25" i="1"/>
  <c r="H26" i="1"/>
  <c r="H27" i="1"/>
  <c r="I27" i="1" s="1"/>
  <c r="H28" i="1"/>
  <c r="I28" i="1" s="1"/>
  <c r="H29" i="1"/>
  <c r="I29" i="1" s="1"/>
  <c r="H31" i="1"/>
  <c r="I31" i="1" s="1"/>
  <c r="H32" i="1"/>
  <c r="H33" i="1"/>
  <c r="H34" i="1"/>
  <c r="H35" i="1"/>
  <c r="I35" i="1" s="1"/>
  <c r="H36" i="1"/>
  <c r="I36" i="1" s="1"/>
  <c r="H37" i="1"/>
  <c r="I37" i="1" s="1"/>
  <c r="H39" i="1"/>
  <c r="I39" i="1" s="1"/>
  <c r="H40" i="1"/>
  <c r="H41" i="1"/>
  <c r="H42" i="1"/>
  <c r="H43" i="1"/>
  <c r="I43" i="1" s="1"/>
  <c r="H44" i="1"/>
  <c r="I44" i="1" s="1"/>
  <c r="H45" i="1"/>
  <c r="I45" i="1" s="1"/>
  <c r="H47" i="1"/>
  <c r="I47" i="1" s="1"/>
  <c r="H48" i="1"/>
  <c r="H49" i="1"/>
  <c r="H50" i="1"/>
  <c r="H51" i="1"/>
  <c r="I51" i="1" s="1"/>
  <c r="H52" i="1"/>
  <c r="I52" i="1" s="1"/>
  <c r="H53" i="1"/>
  <c r="I53" i="1" s="1"/>
  <c r="H55" i="1"/>
  <c r="I55" i="1" s="1"/>
  <c r="H56" i="1"/>
  <c r="H57" i="1"/>
  <c r="H58" i="1"/>
  <c r="B2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E14" i="1"/>
  <c r="B58" i="1"/>
  <c r="C58" i="1" s="1"/>
  <c r="D58" i="1" s="1"/>
  <c r="E58" i="1" s="1"/>
  <c r="B14" i="1"/>
  <c r="C14" i="1" s="1"/>
  <c r="D14" i="1" s="1"/>
  <c r="B37" i="1"/>
  <c r="C37" i="1" s="1"/>
  <c r="D37" i="1" s="1"/>
  <c r="E37" i="1" s="1"/>
  <c r="B35" i="1"/>
  <c r="C35" i="1" s="1"/>
  <c r="D35" i="1" s="1"/>
  <c r="E35" i="1" s="1"/>
  <c r="B16" i="1"/>
  <c r="C16" i="1" s="1"/>
  <c r="D16" i="1" s="1"/>
  <c r="E16" i="1" s="1"/>
  <c r="B17" i="1"/>
  <c r="C17" i="1" s="1"/>
  <c r="D17" i="1" s="1"/>
  <c r="E17" i="1" s="1"/>
  <c r="B18" i="1"/>
  <c r="C18" i="1" s="1"/>
  <c r="D18" i="1" s="1"/>
  <c r="E18" i="1" s="1"/>
  <c r="B19" i="1"/>
  <c r="C19" i="1" s="1"/>
  <c r="D19" i="1" s="1"/>
  <c r="E19" i="1" s="1"/>
  <c r="B20" i="1"/>
  <c r="C20" i="1" s="1"/>
  <c r="D20" i="1" s="1"/>
  <c r="E20" i="1" s="1"/>
  <c r="B21" i="1"/>
  <c r="C21" i="1" s="1"/>
  <c r="D21" i="1" s="1"/>
  <c r="E21" i="1" s="1"/>
  <c r="B22" i="1"/>
  <c r="C22" i="1" s="1"/>
  <c r="D22" i="1" s="1"/>
  <c r="E22" i="1" s="1"/>
  <c r="B23" i="1"/>
  <c r="C23" i="1" s="1"/>
  <c r="D23" i="1" s="1"/>
  <c r="E23" i="1" s="1"/>
  <c r="B24" i="1"/>
  <c r="C24" i="1" s="1"/>
  <c r="D24" i="1" s="1"/>
  <c r="E24" i="1" s="1"/>
  <c r="B25" i="1"/>
  <c r="C25" i="1" s="1"/>
  <c r="D25" i="1" s="1"/>
  <c r="E25" i="1" s="1"/>
  <c r="B26" i="1"/>
  <c r="C26" i="1" s="1"/>
  <c r="D26" i="1" s="1"/>
  <c r="E26" i="1" s="1"/>
  <c r="B27" i="1"/>
  <c r="C27" i="1" s="1"/>
  <c r="D27" i="1" s="1"/>
  <c r="E27" i="1" s="1"/>
  <c r="B28" i="1"/>
  <c r="C28" i="1" s="1"/>
  <c r="D28" i="1" s="1"/>
  <c r="E28" i="1" s="1"/>
  <c r="B29" i="1"/>
  <c r="C29" i="1" s="1"/>
  <c r="D29" i="1" s="1"/>
  <c r="E29" i="1" s="1"/>
  <c r="B30" i="1"/>
  <c r="C30" i="1" s="1"/>
  <c r="D30" i="1" s="1"/>
  <c r="E30" i="1" s="1"/>
  <c r="B31" i="1"/>
  <c r="C31" i="1" s="1"/>
  <c r="D31" i="1" s="1"/>
  <c r="E31" i="1" s="1"/>
  <c r="B32" i="1"/>
  <c r="C32" i="1" s="1"/>
  <c r="D32" i="1" s="1"/>
  <c r="E32" i="1" s="1"/>
  <c r="B33" i="1"/>
  <c r="C33" i="1" s="1"/>
  <c r="D33" i="1" s="1"/>
  <c r="E33" i="1" s="1"/>
  <c r="B34" i="1"/>
  <c r="C34" i="1" s="1"/>
  <c r="D34" i="1" s="1"/>
  <c r="E34" i="1" s="1"/>
  <c r="B36" i="1"/>
  <c r="C36" i="1" s="1"/>
  <c r="D36" i="1" s="1"/>
  <c r="E36" i="1" s="1"/>
  <c r="B38" i="1"/>
  <c r="C38" i="1" s="1"/>
  <c r="D38" i="1" s="1"/>
  <c r="E38" i="1" s="1"/>
  <c r="B39" i="1"/>
  <c r="C39" i="1" s="1"/>
  <c r="D39" i="1" s="1"/>
  <c r="E39" i="1" s="1"/>
  <c r="B40" i="1"/>
  <c r="C40" i="1" s="1"/>
  <c r="D40" i="1" s="1"/>
  <c r="E40" i="1" s="1"/>
  <c r="B41" i="1"/>
  <c r="C41" i="1" s="1"/>
  <c r="D41" i="1" s="1"/>
  <c r="E41" i="1" s="1"/>
  <c r="B42" i="1"/>
  <c r="C42" i="1" s="1"/>
  <c r="D42" i="1" s="1"/>
  <c r="E42" i="1" s="1"/>
  <c r="B43" i="1"/>
  <c r="C43" i="1" s="1"/>
  <c r="D43" i="1" s="1"/>
  <c r="E43" i="1" s="1"/>
  <c r="B44" i="1"/>
  <c r="C44" i="1" s="1"/>
  <c r="D44" i="1" s="1"/>
  <c r="E44" i="1" s="1"/>
  <c r="B45" i="1"/>
  <c r="C45" i="1" s="1"/>
  <c r="D45" i="1" s="1"/>
  <c r="E45" i="1" s="1"/>
  <c r="B46" i="1"/>
  <c r="C46" i="1" s="1"/>
  <c r="D46" i="1" s="1"/>
  <c r="E46" i="1" s="1"/>
  <c r="B47" i="1"/>
  <c r="C47" i="1" s="1"/>
  <c r="D47" i="1" s="1"/>
  <c r="E47" i="1" s="1"/>
  <c r="B48" i="1"/>
  <c r="C48" i="1" s="1"/>
  <c r="D48" i="1" s="1"/>
  <c r="E48" i="1" s="1"/>
  <c r="B49" i="1"/>
  <c r="C49" i="1" s="1"/>
  <c r="D49" i="1" s="1"/>
  <c r="E49" i="1" s="1"/>
  <c r="B50" i="1"/>
  <c r="C50" i="1" s="1"/>
  <c r="D50" i="1" s="1"/>
  <c r="E50" i="1" s="1"/>
  <c r="B51" i="1"/>
  <c r="C51" i="1" s="1"/>
  <c r="D51" i="1" s="1"/>
  <c r="E51" i="1" s="1"/>
  <c r="B52" i="1"/>
  <c r="C52" i="1" s="1"/>
  <c r="D52" i="1" s="1"/>
  <c r="E52" i="1" s="1"/>
  <c r="B53" i="1"/>
  <c r="C53" i="1" s="1"/>
  <c r="D53" i="1" s="1"/>
  <c r="E53" i="1" s="1"/>
  <c r="B54" i="1"/>
  <c r="C54" i="1" s="1"/>
  <c r="D54" i="1" s="1"/>
  <c r="E54" i="1" s="1"/>
  <c r="B55" i="1"/>
  <c r="C55" i="1" s="1"/>
  <c r="D55" i="1" s="1"/>
  <c r="E55" i="1" s="1"/>
  <c r="B56" i="1"/>
  <c r="C56" i="1" s="1"/>
  <c r="D56" i="1" s="1"/>
  <c r="E56" i="1" s="1"/>
  <c r="B57" i="1"/>
  <c r="C57" i="1" s="1"/>
  <c r="D57" i="1" s="1"/>
  <c r="E57" i="1" s="1"/>
  <c r="B15" i="1"/>
  <c r="C15" i="1" s="1"/>
  <c r="D15" i="1" s="1"/>
  <c r="E15" i="1" s="1"/>
</calcChain>
</file>

<file path=xl/sharedStrings.xml><?xml version="1.0" encoding="utf-8"?>
<sst xmlns="http://schemas.openxmlformats.org/spreadsheetml/2006/main" count="46" uniqueCount="26">
  <si>
    <t>Error</t>
  </si>
  <si>
    <t>Angle</t>
  </si>
  <si>
    <t>Gain</t>
  </si>
  <si>
    <t>Applied</t>
  </si>
  <si>
    <t>Limits</t>
  </si>
  <si>
    <t>Dead</t>
  </si>
  <si>
    <t>Zone</t>
  </si>
  <si>
    <t>step/sec</t>
  </si>
  <si>
    <t>Wheel Diam</t>
  </si>
  <si>
    <t>inches</t>
  </si>
  <si>
    <t>steps/rev</t>
  </si>
  <si>
    <t>in/sec</t>
  </si>
  <si>
    <t>rev/sec</t>
  </si>
  <si>
    <t>Notes:</t>
  </si>
  <si>
    <t>"Limits Applied"  limits the gain term from exceeding +/- 400</t>
  </si>
  <si>
    <t>"Dead Zone" creates a dead zone of 0 +/-5 where all values are set to 0</t>
  </si>
  <si>
    <t>"Fric"</t>
  </si>
  <si>
    <t>"Frac"</t>
  </si>
  <si>
    <t>"steps/sec" = 1/(Frac * 0.00002)</t>
  </si>
  <si>
    <t>Part 1</t>
  </si>
  <si>
    <t>Part 2</t>
  </si>
  <si>
    <t>Non-linear</t>
  </si>
  <si>
    <t>Correction</t>
  </si>
  <si>
    <t>NL Gain</t>
  </si>
  <si>
    <t>NL Offset</t>
  </si>
  <si>
    <t>Limits2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</si>
</sst>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quotePrefix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Sheet1!$A$14:$A$58</c:f>
              <c:numCache>
                <c:formatCode>General</c:formatCode>
                <c:ptCount val="45"/>
                <c:pt idx="0">
                  <c:v>-30</c:v>
                </c:pt>
                <c:pt idx="1">
                  <c:v>-20</c:v>
                </c:pt>
                <c:pt idx="2">
                  <c:v>-19</c:v>
                </c:pt>
                <c:pt idx="3">
                  <c:v>-18</c:v>
                </c:pt>
                <c:pt idx="4">
                  <c:v>-17</c:v>
                </c:pt>
                <c:pt idx="5">
                  <c:v>-16</c:v>
                </c:pt>
                <c:pt idx="6">
                  <c:v>-15</c:v>
                </c:pt>
                <c:pt idx="7">
                  <c:v>-14</c:v>
                </c:pt>
                <c:pt idx="8">
                  <c:v>-13</c:v>
                </c:pt>
                <c:pt idx="9">
                  <c:v>-12</c:v>
                </c:pt>
                <c:pt idx="10">
                  <c:v>-11</c:v>
                </c:pt>
                <c:pt idx="11">
                  <c:v>-10</c:v>
                </c:pt>
                <c:pt idx="12">
                  <c:v>-9</c:v>
                </c:pt>
                <c:pt idx="13">
                  <c:v>-8</c:v>
                </c:pt>
                <c:pt idx="14">
                  <c:v>-7</c:v>
                </c:pt>
                <c:pt idx="15">
                  <c:v>-6</c:v>
                </c:pt>
                <c:pt idx="16">
                  <c:v>-5</c:v>
                </c:pt>
                <c:pt idx="17">
                  <c:v>-4</c:v>
                </c:pt>
                <c:pt idx="18">
                  <c:v>-3</c:v>
                </c:pt>
                <c:pt idx="19">
                  <c:v>-2</c:v>
                </c:pt>
                <c:pt idx="20">
                  <c:v>-1</c:v>
                </c:pt>
                <c:pt idx="21">
                  <c:v>-0.2</c:v>
                </c:pt>
                <c:pt idx="22">
                  <c:v>0</c:v>
                </c:pt>
                <c:pt idx="23">
                  <c:v>0.2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30</c:v>
                </c:pt>
              </c:numCache>
            </c:numRef>
          </c:xVal>
          <c:yVal>
            <c:numRef>
              <c:f>Sheet1!$I$14:$I$58</c:f>
              <c:numCache>
                <c:formatCode>0</c:formatCode>
                <c:ptCount val="45"/>
                <c:pt idx="0">
                  <c:v>-57.977226628748646</c:v>
                </c:pt>
                <c:pt idx="1">
                  <c:v>-38.651484419165755</c:v>
                </c:pt>
                <c:pt idx="2">
                  <c:v>-35.678293309999169</c:v>
                </c:pt>
                <c:pt idx="3">
                  <c:v>-33.129843787856366</c:v>
                </c:pt>
                <c:pt idx="4">
                  <c:v>-30.921187535332606</c:v>
                </c:pt>
                <c:pt idx="5">
                  <c:v>-27.283400766469953</c:v>
                </c:pt>
                <c:pt idx="6">
                  <c:v>-25.767656279443845</c:v>
                </c:pt>
                <c:pt idx="7">
                  <c:v>-23.190890651499462</c:v>
                </c:pt>
                <c:pt idx="8">
                  <c:v>-22.086562525237579</c:v>
                </c:pt>
                <c:pt idx="9">
                  <c:v>-19.325742209582877</c:v>
                </c:pt>
                <c:pt idx="10">
                  <c:v>-17.839146654999585</c:v>
                </c:pt>
                <c:pt idx="11">
                  <c:v>-15.993717690689284</c:v>
                </c:pt>
                <c:pt idx="12">
                  <c:v>-14.055085243333005</c:v>
                </c:pt>
                <c:pt idx="13">
                  <c:v>-12.535616568378085</c:v>
                </c:pt>
                <c:pt idx="14">
                  <c:v>-10.786460768139282</c:v>
                </c:pt>
                <c:pt idx="15">
                  <c:v>-9.2763562605997834</c:v>
                </c:pt>
                <c:pt idx="16">
                  <c:v>-7.7302968838331516</c:v>
                </c:pt>
                <c:pt idx="17">
                  <c:v>-6.2678082841890426</c:v>
                </c:pt>
                <c:pt idx="18">
                  <c:v>-4.8314355523957193</c:v>
                </c:pt>
                <c:pt idx="19">
                  <c:v>-3.4104250958087441</c:v>
                </c:pt>
                <c:pt idx="20">
                  <c:v>-2.0706152367410229</c:v>
                </c:pt>
                <c:pt idx="21">
                  <c:v>2.3908134692267482</c:v>
                </c:pt>
                <c:pt idx="22">
                  <c:v>2.3908134692267482</c:v>
                </c:pt>
                <c:pt idx="23">
                  <c:v>2.3908134692267482</c:v>
                </c:pt>
                <c:pt idx="24">
                  <c:v>2.0614125023555072</c:v>
                </c:pt>
                <c:pt idx="25">
                  <c:v>3.3855314819707241</c:v>
                </c:pt>
                <c:pt idx="26">
                  <c:v>4.7816269384534964</c:v>
                </c:pt>
                <c:pt idx="27">
                  <c:v>6.1842375070665216</c:v>
                </c:pt>
                <c:pt idx="28">
                  <c:v>7.6035707054096582</c:v>
                </c:pt>
                <c:pt idx="29">
                  <c:v>9.0944669221566521</c:v>
                </c:pt>
                <c:pt idx="30">
                  <c:v>10.541313932499753</c:v>
                </c:pt>
                <c:pt idx="31">
                  <c:v>12.205731921841821</c:v>
                </c:pt>
                <c:pt idx="32">
                  <c:v>13.641700383234976</c:v>
                </c:pt>
                <c:pt idx="33">
                  <c:v>15.460593767666303</c:v>
                </c:pt>
                <c:pt idx="34">
                  <c:v>17.178437519629231</c:v>
                </c:pt>
                <c:pt idx="35">
                  <c:v>18.552712521199567</c:v>
                </c:pt>
                <c:pt idx="36">
                  <c:v>21.082627864999505</c:v>
                </c:pt>
                <c:pt idx="37">
                  <c:v>22.086562525237579</c:v>
                </c:pt>
                <c:pt idx="38">
                  <c:v>24.411463843683642</c:v>
                </c:pt>
                <c:pt idx="39">
                  <c:v>25.767656279443845</c:v>
                </c:pt>
                <c:pt idx="40">
                  <c:v>28.988613314374323</c:v>
                </c:pt>
                <c:pt idx="41">
                  <c:v>30.921187535332606</c:v>
                </c:pt>
                <c:pt idx="42">
                  <c:v>33.129843787856366</c:v>
                </c:pt>
                <c:pt idx="43">
                  <c:v>35.678293309999169</c:v>
                </c:pt>
                <c:pt idx="44">
                  <c:v>51.535312558887689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2-9D47-ADA1-AD003B03C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08400"/>
        <c:axId val="442810080"/>
      </c:scatterChart>
      <c:valAx>
        <c:axId val="44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10080"/>
        <c:crossesAt val="-60"/>
        <c:crossBetween val="midCat"/>
      </c:valAx>
      <c:valAx>
        <c:axId val="442810080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Wheel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08400"/>
        <c:crossesAt val="-4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New!$A$14:$A$59</c:f>
              <c:numCache>
                <c:formatCode>General</c:formatCode>
                <c:ptCount val="46"/>
                <c:pt idx="0">
                  <c:v>-30</c:v>
                </c:pt>
                <c:pt idx="1">
                  <c:v>-26.6</c:v>
                </c:pt>
                <c:pt idx="2">
                  <c:v>-20</c:v>
                </c:pt>
                <c:pt idx="3">
                  <c:v>-19</c:v>
                </c:pt>
                <c:pt idx="4">
                  <c:v>-18</c:v>
                </c:pt>
                <c:pt idx="5">
                  <c:v>-17</c:v>
                </c:pt>
                <c:pt idx="6">
                  <c:v>-16</c:v>
                </c:pt>
                <c:pt idx="7">
                  <c:v>-15</c:v>
                </c:pt>
                <c:pt idx="8">
                  <c:v>-14</c:v>
                </c:pt>
                <c:pt idx="9">
                  <c:v>-13</c:v>
                </c:pt>
                <c:pt idx="10">
                  <c:v>-12</c:v>
                </c:pt>
                <c:pt idx="11">
                  <c:v>-11</c:v>
                </c:pt>
                <c:pt idx="12">
                  <c:v>-10</c:v>
                </c:pt>
                <c:pt idx="13">
                  <c:v>-9</c:v>
                </c:pt>
                <c:pt idx="14">
                  <c:v>-8</c:v>
                </c:pt>
                <c:pt idx="15">
                  <c:v>-7</c:v>
                </c:pt>
                <c:pt idx="16">
                  <c:v>-6</c:v>
                </c:pt>
                <c:pt idx="17">
                  <c:v>-5</c:v>
                </c:pt>
                <c:pt idx="18">
                  <c:v>-4</c:v>
                </c:pt>
                <c:pt idx="19">
                  <c:v>-3</c:v>
                </c:pt>
                <c:pt idx="20">
                  <c:v>-2</c:v>
                </c:pt>
                <c:pt idx="21">
                  <c:v>-1</c:v>
                </c:pt>
                <c:pt idx="22">
                  <c:v>-0.2</c:v>
                </c:pt>
                <c:pt idx="23">
                  <c:v>0</c:v>
                </c:pt>
                <c:pt idx="24">
                  <c:v>0.2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30</c:v>
                </c:pt>
              </c:numCache>
            </c:numRef>
          </c:xVal>
          <c:yVal>
            <c:numRef>
              <c:f>New!$H$14:$H$59</c:f>
              <c:numCache>
                <c:formatCode>0</c:formatCode>
                <c:ptCount val="46"/>
                <c:pt idx="0">
                  <c:v>-51.535312558887689</c:v>
                </c:pt>
                <c:pt idx="1">
                  <c:v>-46.265826849741423</c:v>
                </c:pt>
                <c:pt idx="2">
                  <c:v>-34.786335977249188</c:v>
                </c:pt>
                <c:pt idx="3">
                  <c:v>-33.047019178386719</c:v>
                </c:pt>
                <c:pt idx="4">
                  <c:v>-31.307702379524265</c:v>
                </c:pt>
                <c:pt idx="5">
                  <c:v>-29.568385580661811</c:v>
                </c:pt>
                <c:pt idx="6">
                  <c:v>-27.82906878179935</c:v>
                </c:pt>
                <c:pt idx="7">
                  <c:v>-26.089751982936889</c:v>
                </c:pt>
                <c:pt idx="8">
                  <c:v>-24.350435184074421</c:v>
                </c:pt>
                <c:pt idx="9">
                  <c:v>-22.611118385211967</c:v>
                </c:pt>
                <c:pt idx="10">
                  <c:v>-20.871801586349513</c:v>
                </c:pt>
                <c:pt idx="11">
                  <c:v>-19.132484787487051</c:v>
                </c:pt>
                <c:pt idx="12">
                  <c:v>-17.393167988624594</c:v>
                </c:pt>
                <c:pt idx="13">
                  <c:v>-15.653851189762133</c:v>
                </c:pt>
                <c:pt idx="14">
                  <c:v>-13.914534390899675</c:v>
                </c:pt>
                <c:pt idx="15">
                  <c:v>-12.17521759203721</c:v>
                </c:pt>
                <c:pt idx="16">
                  <c:v>-10.435900793174756</c:v>
                </c:pt>
                <c:pt idx="17">
                  <c:v>-8.6965839943122969</c:v>
                </c:pt>
                <c:pt idx="18">
                  <c:v>-6.9572671954498375</c:v>
                </c:pt>
                <c:pt idx="19">
                  <c:v>-5.2179503965873781</c:v>
                </c:pt>
                <c:pt idx="20">
                  <c:v>-3.4786335977249188</c:v>
                </c:pt>
                <c:pt idx="21">
                  <c:v>-2.0614125023555072</c:v>
                </c:pt>
                <c:pt idx="22">
                  <c:v>-2.0614125023555072</c:v>
                </c:pt>
                <c:pt idx="23">
                  <c:v>2.0614125023555072</c:v>
                </c:pt>
                <c:pt idx="24">
                  <c:v>2.0614125023555072</c:v>
                </c:pt>
                <c:pt idx="25">
                  <c:v>2.0614125023555072</c:v>
                </c:pt>
                <c:pt idx="26">
                  <c:v>3.4786335977249188</c:v>
                </c:pt>
                <c:pt idx="27">
                  <c:v>5.2179503965873781</c:v>
                </c:pt>
                <c:pt idx="28">
                  <c:v>6.9572671954498375</c:v>
                </c:pt>
                <c:pt idx="29">
                  <c:v>8.6965839943122969</c:v>
                </c:pt>
                <c:pt idx="30">
                  <c:v>10.435900793174756</c:v>
                </c:pt>
                <c:pt idx="31">
                  <c:v>12.17521759203721</c:v>
                </c:pt>
                <c:pt idx="32">
                  <c:v>13.914534390899675</c:v>
                </c:pt>
                <c:pt idx="33">
                  <c:v>15.653851189762133</c:v>
                </c:pt>
                <c:pt idx="34">
                  <c:v>17.393167988624594</c:v>
                </c:pt>
                <c:pt idx="35">
                  <c:v>19.132484787487051</c:v>
                </c:pt>
                <c:pt idx="36">
                  <c:v>20.871801586349513</c:v>
                </c:pt>
                <c:pt idx="37">
                  <c:v>22.611118385211967</c:v>
                </c:pt>
                <c:pt idx="38">
                  <c:v>24.350435184074421</c:v>
                </c:pt>
                <c:pt idx="39">
                  <c:v>26.089751982936889</c:v>
                </c:pt>
                <c:pt idx="40">
                  <c:v>27.82906878179935</c:v>
                </c:pt>
                <c:pt idx="41">
                  <c:v>29.568385580661811</c:v>
                </c:pt>
                <c:pt idx="42">
                  <c:v>31.307702379524265</c:v>
                </c:pt>
                <c:pt idx="43">
                  <c:v>33.047019178386719</c:v>
                </c:pt>
                <c:pt idx="44">
                  <c:v>34.786335977249188</c:v>
                </c:pt>
                <c:pt idx="45">
                  <c:v>51.535312558887689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2-1641-A51E-E293DDA9AABB}"/>
            </c:ext>
          </c:extLst>
        </c:ser>
        <c:ser>
          <c:idx val="1"/>
          <c:order val="1"/>
          <c:tx>
            <c:v>Old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Sheet1!$A$14:$A$58</c:f>
              <c:numCache>
                <c:formatCode>General</c:formatCode>
                <c:ptCount val="45"/>
                <c:pt idx="0">
                  <c:v>-30</c:v>
                </c:pt>
                <c:pt idx="1">
                  <c:v>-20</c:v>
                </c:pt>
                <c:pt idx="2">
                  <c:v>-19</c:v>
                </c:pt>
                <c:pt idx="3">
                  <c:v>-18</c:v>
                </c:pt>
                <c:pt idx="4">
                  <c:v>-17</c:v>
                </c:pt>
                <c:pt idx="5">
                  <c:v>-16</c:v>
                </c:pt>
                <c:pt idx="6">
                  <c:v>-15</c:v>
                </c:pt>
                <c:pt idx="7">
                  <c:v>-14</c:v>
                </c:pt>
                <c:pt idx="8">
                  <c:v>-13</c:v>
                </c:pt>
                <c:pt idx="9">
                  <c:v>-12</c:v>
                </c:pt>
                <c:pt idx="10">
                  <c:v>-11</c:v>
                </c:pt>
                <c:pt idx="11">
                  <c:v>-10</c:v>
                </c:pt>
                <c:pt idx="12">
                  <c:v>-9</c:v>
                </c:pt>
                <c:pt idx="13">
                  <c:v>-8</c:v>
                </c:pt>
                <c:pt idx="14">
                  <c:v>-7</c:v>
                </c:pt>
                <c:pt idx="15">
                  <c:v>-6</c:v>
                </c:pt>
                <c:pt idx="16">
                  <c:v>-5</c:v>
                </c:pt>
                <c:pt idx="17">
                  <c:v>-4</c:v>
                </c:pt>
                <c:pt idx="18">
                  <c:v>-3</c:v>
                </c:pt>
                <c:pt idx="19">
                  <c:v>-2</c:v>
                </c:pt>
                <c:pt idx="20">
                  <c:v>-1</c:v>
                </c:pt>
                <c:pt idx="21">
                  <c:v>-0.2</c:v>
                </c:pt>
                <c:pt idx="22">
                  <c:v>0</c:v>
                </c:pt>
                <c:pt idx="23">
                  <c:v>0.2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30</c:v>
                </c:pt>
              </c:numCache>
            </c:numRef>
          </c:xVal>
          <c:yVal>
            <c:numRef>
              <c:f>Sheet1!$I$14:$I$58</c:f>
              <c:numCache>
                <c:formatCode>0</c:formatCode>
                <c:ptCount val="45"/>
                <c:pt idx="0">
                  <c:v>-57.977226628748646</c:v>
                </c:pt>
                <c:pt idx="1">
                  <c:v>-38.651484419165755</c:v>
                </c:pt>
                <c:pt idx="2">
                  <c:v>-35.678293309999169</c:v>
                </c:pt>
                <c:pt idx="3">
                  <c:v>-33.129843787856366</c:v>
                </c:pt>
                <c:pt idx="4">
                  <c:v>-30.921187535332606</c:v>
                </c:pt>
                <c:pt idx="5">
                  <c:v>-27.283400766469953</c:v>
                </c:pt>
                <c:pt idx="6">
                  <c:v>-25.767656279443845</c:v>
                </c:pt>
                <c:pt idx="7">
                  <c:v>-23.190890651499462</c:v>
                </c:pt>
                <c:pt idx="8">
                  <c:v>-22.086562525237579</c:v>
                </c:pt>
                <c:pt idx="9">
                  <c:v>-19.325742209582877</c:v>
                </c:pt>
                <c:pt idx="10">
                  <c:v>-17.839146654999585</c:v>
                </c:pt>
                <c:pt idx="11">
                  <c:v>-15.993717690689284</c:v>
                </c:pt>
                <c:pt idx="12">
                  <c:v>-14.055085243333005</c:v>
                </c:pt>
                <c:pt idx="13">
                  <c:v>-12.535616568378085</c:v>
                </c:pt>
                <c:pt idx="14">
                  <c:v>-10.786460768139282</c:v>
                </c:pt>
                <c:pt idx="15">
                  <c:v>-9.2763562605997834</c:v>
                </c:pt>
                <c:pt idx="16">
                  <c:v>-7.7302968838331516</c:v>
                </c:pt>
                <c:pt idx="17">
                  <c:v>-6.2678082841890426</c:v>
                </c:pt>
                <c:pt idx="18">
                  <c:v>-4.8314355523957193</c:v>
                </c:pt>
                <c:pt idx="19">
                  <c:v>-3.4104250958087441</c:v>
                </c:pt>
                <c:pt idx="20">
                  <c:v>-2.0706152367410229</c:v>
                </c:pt>
                <c:pt idx="21">
                  <c:v>2.3908134692267482</c:v>
                </c:pt>
                <c:pt idx="22">
                  <c:v>2.3908134692267482</c:v>
                </c:pt>
                <c:pt idx="23">
                  <c:v>2.3908134692267482</c:v>
                </c:pt>
                <c:pt idx="24">
                  <c:v>2.0614125023555072</c:v>
                </c:pt>
                <c:pt idx="25">
                  <c:v>3.3855314819707241</c:v>
                </c:pt>
                <c:pt idx="26">
                  <c:v>4.7816269384534964</c:v>
                </c:pt>
                <c:pt idx="27">
                  <c:v>6.1842375070665216</c:v>
                </c:pt>
                <c:pt idx="28">
                  <c:v>7.6035707054096582</c:v>
                </c:pt>
                <c:pt idx="29">
                  <c:v>9.0944669221566521</c:v>
                </c:pt>
                <c:pt idx="30">
                  <c:v>10.541313932499753</c:v>
                </c:pt>
                <c:pt idx="31">
                  <c:v>12.205731921841821</c:v>
                </c:pt>
                <c:pt idx="32">
                  <c:v>13.641700383234976</c:v>
                </c:pt>
                <c:pt idx="33">
                  <c:v>15.460593767666303</c:v>
                </c:pt>
                <c:pt idx="34">
                  <c:v>17.178437519629231</c:v>
                </c:pt>
                <c:pt idx="35">
                  <c:v>18.552712521199567</c:v>
                </c:pt>
                <c:pt idx="36">
                  <c:v>21.082627864999505</c:v>
                </c:pt>
                <c:pt idx="37">
                  <c:v>22.086562525237579</c:v>
                </c:pt>
                <c:pt idx="38">
                  <c:v>24.411463843683642</c:v>
                </c:pt>
                <c:pt idx="39">
                  <c:v>25.767656279443845</c:v>
                </c:pt>
                <c:pt idx="40">
                  <c:v>28.988613314374323</c:v>
                </c:pt>
                <c:pt idx="41">
                  <c:v>30.921187535332606</c:v>
                </c:pt>
                <c:pt idx="42">
                  <c:v>33.129843787856366</c:v>
                </c:pt>
                <c:pt idx="43">
                  <c:v>35.678293309999169</c:v>
                </c:pt>
                <c:pt idx="44">
                  <c:v>51.535312558887689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2-1641-A51E-E293DDA9A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08400"/>
        <c:axId val="442810080"/>
      </c:scatterChart>
      <c:valAx>
        <c:axId val="44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10080"/>
        <c:crossesAt val="-60"/>
        <c:crossBetween val="midCat"/>
      </c:valAx>
      <c:valAx>
        <c:axId val="442810080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Wheel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08400"/>
        <c:crossesAt val="-4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11</xdr:row>
      <xdr:rowOff>133350</xdr:rowOff>
    </xdr:from>
    <xdr:to>
      <xdr:col>16</xdr:col>
      <xdr:colOff>323850</xdr:colOff>
      <xdr:row>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F76450-D806-CF4C-BE87-6A063A81F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152400</xdr:rowOff>
    </xdr:from>
    <xdr:to>
      <xdr:col>19</xdr:col>
      <xdr:colOff>482600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188F5-DB56-0E48-A46A-52DDDB85E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topLeftCell="A10" workbookViewId="0">
      <selection activeCell="F14" sqref="F14"/>
    </sheetView>
  </sheetViews>
  <sheetFormatPr baseColWidth="10" defaultRowHeight="16" x14ac:dyDescent="0.2"/>
  <sheetData>
    <row r="1" spans="1:9" x14ac:dyDescent="0.2">
      <c r="A1" t="s">
        <v>2</v>
      </c>
      <c r="B1">
        <v>15</v>
      </c>
    </row>
    <row r="2" spans="1:9" x14ac:dyDescent="0.2">
      <c r="A2" t="s">
        <v>8</v>
      </c>
      <c r="B2" s="1">
        <f>60/25.4</f>
        <v>2.3622047244094491</v>
      </c>
      <c r="C2" t="s">
        <v>9</v>
      </c>
    </row>
    <row r="3" spans="1:9" x14ac:dyDescent="0.2">
      <c r="A3" t="s">
        <v>10</v>
      </c>
      <c r="B3">
        <v>800</v>
      </c>
    </row>
    <row r="4" spans="1:9" x14ac:dyDescent="0.2">
      <c r="A4" t="s">
        <v>13</v>
      </c>
      <c r="B4" s="3" t="s">
        <v>14</v>
      </c>
    </row>
    <row r="5" spans="1:9" x14ac:dyDescent="0.2">
      <c r="B5" s="3" t="s">
        <v>15</v>
      </c>
    </row>
    <row r="6" spans="1:9" x14ac:dyDescent="0.2">
      <c r="B6" s="3" t="s">
        <v>16</v>
      </c>
    </row>
    <row r="7" spans="1:9" x14ac:dyDescent="0.2">
      <c r="B7" s="3" t="s">
        <v>17</v>
      </c>
    </row>
    <row r="8" spans="1:9" x14ac:dyDescent="0.2">
      <c r="B8" s="3" t="s">
        <v>18</v>
      </c>
    </row>
    <row r="9" spans="1:9" x14ac:dyDescent="0.2">
      <c r="B9" s="3"/>
    </row>
    <row r="10" spans="1:9" x14ac:dyDescent="0.2">
      <c r="B10" s="3"/>
    </row>
    <row r="12" spans="1:9" x14ac:dyDescent="0.2">
      <c r="A12" t="s">
        <v>1</v>
      </c>
      <c r="B12" t="s">
        <v>2</v>
      </c>
      <c r="C12" t="s">
        <v>4</v>
      </c>
      <c r="D12" t="s">
        <v>5</v>
      </c>
    </row>
    <row r="13" spans="1:9" x14ac:dyDescent="0.2">
      <c r="A13" t="s">
        <v>0</v>
      </c>
      <c r="B13" t="s">
        <v>3</v>
      </c>
      <c r="C13" t="s">
        <v>3</v>
      </c>
      <c r="D13" t="s">
        <v>6</v>
      </c>
      <c r="E13" t="s">
        <v>19</v>
      </c>
      <c r="F13" t="s">
        <v>20</v>
      </c>
      <c r="G13" t="s">
        <v>7</v>
      </c>
      <c r="H13" t="s">
        <v>12</v>
      </c>
      <c r="I13" t="s">
        <v>11</v>
      </c>
    </row>
    <row r="14" spans="1:9" x14ac:dyDescent="0.2">
      <c r="A14">
        <v>-30</v>
      </c>
      <c r="B14">
        <f>A14*$B$1</f>
        <v>-450</v>
      </c>
      <c r="C14">
        <f>IF(B14&gt;400,400,IF(B14&lt;-400,-400,B14))</f>
        <v>-400</v>
      </c>
      <c r="D14">
        <f>IF(C14&lt;5,IF(C14&gt;-5,0,C14),C14)</f>
        <v>-400</v>
      </c>
      <c r="E14" s="1">
        <f>IF(D14&gt;0,405-(1/(D14+9))*5500,-405-(1/(D14-9))*5500)</f>
        <v>-391.55256723716383</v>
      </c>
      <c r="F14" s="2">
        <f>IF(E14&gt;0,400-INT(E14),IF(E14&lt;0,-400-INT(E14),0))</f>
        <v>-8</v>
      </c>
      <c r="G14" s="2">
        <f>1/((F14)*0.00002)</f>
        <v>-6249.9999999999991</v>
      </c>
      <c r="H14" s="1">
        <f>G14/$B$3</f>
        <v>-7.8124999999999991</v>
      </c>
      <c r="I14" s="2">
        <f>H14*PI()*$B$2</f>
        <v>-57.977226628748646</v>
      </c>
    </row>
    <row r="15" spans="1:9" x14ac:dyDescent="0.2">
      <c r="A15">
        <v>-20</v>
      </c>
      <c r="B15">
        <f>A15*$B$1</f>
        <v>-300</v>
      </c>
      <c r="C15">
        <f>IF(B15&gt;400,400,IF(B15&lt;-400,-400,B15))</f>
        <v>-300</v>
      </c>
      <c r="D15">
        <f>IF(C15&lt;5,IF(C15&gt;-5,0,C15),C15)</f>
        <v>-300</v>
      </c>
      <c r="E15" s="1">
        <f t="shared" ref="E15:E58" si="0">IF(D15&gt;0,405-(1/(D15+9))*5500,-405-(1/(D15-9))*5500)</f>
        <v>-387.20064724919092</v>
      </c>
      <c r="F15" s="2">
        <f t="shared" ref="F15:F58" si="1">IF(E15&gt;0,400-INT(E15),IF(E15&lt;0,-400-INT(E15),0))</f>
        <v>-12</v>
      </c>
      <c r="G15" s="2">
        <f t="shared" ref="G15:G58" si="2">1/((F15)*0.00002)</f>
        <v>-4166.6666666666661</v>
      </c>
      <c r="H15" s="1">
        <f t="shared" ref="H15:H58" si="3">G15/$B$3</f>
        <v>-5.2083333333333321</v>
      </c>
      <c r="I15" s="2">
        <f t="shared" ref="I15:I58" si="4">H15*PI()*$B$2</f>
        <v>-38.651484419165755</v>
      </c>
    </row>
    <row r="16" spans="1:9" x14ac:dyDescent="0.2">
      <c r="A16">
        <v>-19</v>
      </c>
      <c r="B16">
        <f t="shared" ref="B16:B58" si="5">A16*$B$1</f>
        <v>-285</v>
      </c>
      <c r="C16">
        <f t="shared" ref="C16:C58" si="6">IF(B16&gt;400,400,IF(B16&lt;-400,-400,B16))</f>
        <v>-285</v>
      </c>
      <c r="D16">
        <f t="shared" ref="D16:D58" si="7">IF(C16&lt;5,IF(C16&gt;-5,0,C16),C16)</f>
        <v>-285</v>
      </c>
      <c r="E16" s="1">
        <f t="shared" si="0"/>
        <v>-386.29251700680271</v>
      </c>
      <c r="F16" s="2">
        <f t="shared" si="1"/>
        <v>-13</v>
      </c>
      <c r="G16" s="2">
        <f t="shared" si="2"/>
        <v>-3846.1538461538457</v>
      </c>
      <c r="H16" s="1">
        <f t="shared" si="3"/>
        <v>-4.8076923076923075</v>
      </c>
      <c r="I16" s="2">
        <f t="shared" si="4"/>
        <v>-35.678293309999169</v>
      </c>
    </row>
    <row r="17" spans="1:9" x14ac:dyDescent="0.2">
      <c r="A17">
        <v>-18</v>
      </c>
      <c r="B17">
        <f t="shared" si="5"/>
        <v>-270</v>
      </c>
      <c r="C17">
        <f t="shared" si="6"/>
        <v>-270</v>
      </c>
      <c r="D17">
        <f t="shared" si="7"/>
        <v>-270</v>
      </c>
      <c r="E17" s="1">
        <f t="shared" si="0"/>
        <v>-385.28673835125448</v>
      </c>
      <c r="F17" s="2">
        <f t="shared" si="1"/>
        <v>-14</v>
      </c>
      <c r="G17" s="2">
        <f t="shared" si="2"/>
        <v>-3571.4285714285711</v>
      </c>
      <c r="H17" s="1">
        <f t="shared" si="3"/>
        <v>-4.4642857142857135</v>
      </c>
      <c r="I17" s="2">
        <f t="shared" si="4"/>
        <v>-33.129843787856366</v>
      </c>
    </row>
    <row r="18" spans="1:9" x14ac:dyDescent="0.2">
      <c r="A18">
        <v>-17</v>
      </c>
      <c r="B18">
        <f t="shared" si="5"/>
        <v>-255</v>
      </c>
      <c r="C18">
        <f t="shared" si="6"/>
        <v>-255</v>
      </c>
      <c r="D18">
        <f t="shared" si="7"/>
        <v>-255</v>
      </c>
      <c r="E18" s="1">
        <f t="shared" si="0"/>
        <v>-384.16666666666669</v>
      </c>
      <c r="F18" s="2">
        <f t="shared" si="1"/>
        <v>-15</v>
      </c>
      <c r="G18" s="2">
        <f t="shared" si="2"/>
        <v>-3333.333333333333</v>
      </c>
      <c r="H18" s="1">
        <f t="shared" si="3"/>
        <v>-4.1666666666666661</v>
      </c>
      <c r="I18" s="2">
        <f t="shared" si="4"/>
        <v>-30.921187535332606</v>
      </c>
    </row>
    <row r="19" spans="1:9" x14ac:dyDescent="0.2">
      <c r="A19">
        <v>-16</v>
      </c>
      <c r="B19">
        <f t="shared" si="5"/>
        <v>-240</v>
      </c>
      <c r="C19">
        <f t="shared" si="6"/>
        <v>-240</v>
      </c>
      <c r="D19">
        <f t="shared" si="7"/>
        <v>-240</v>
      </c>
      <c r="E19" s="1">
        <f t="shared" si="0"/>
        <v>-382.9116465863454</v>
      </c>
      <c r="F19" s="2">
        <f t="shared" si="1"/>
        <v>-17</v>
      </c>
      <c r="G19" s="2">
        <f t="shared" si="2"/>
        <v>-2941.1764705882351</v>
      </c>
      <c r="H19" s="1">
        <f t="shared" si="3"/>
        <v>-3.6764705882352939</v>
      </c>
      <c r="I19" s="2">
        <f t="shared" si="4"/>
        <v>-27.283400766469953</v>
      </c>
    </row>
    <row r="20" spans="1:9" x14ac:dyDescent="0.2">
      <c r="A20">
        <v>-15</v>
      </c>
      <c r="B20">
        <f t="shared" si="5"/>
        <v>-225</v>
      </c>
      <c r="C20">
        <f t="shared" si="6"/>
        <v>-225</v>
      </c>
      <c r="D20">
        <f t="shared" si="7"/>
        <v>-225</v>
      </c>
      <c r="E20" s="1">
        <f t="shared" si="0"/>
        <v>-381.4957264957265</v>
      </c>
      <c r="F20" s="2">
        <f t="shared" si="1"/>
        <v>-18</v>
      </c>
      <c r="G20" s="2">
        <f t="shared" si="2"/>
        <v>-2777.7777777777778</v>
      </c>
      <c r="H20" s="1">
        <f t="shared" si="3"/>
        <v>-3.4722222222222223</v>
      </c>
      <c r="I20" s="2">
        <f t="shared" si="4"/>
        <v>-25.767656279443845</v>
      </c>
    </row>
    <row r="21" spans="1:9" x14ac:dyDescent="0.2">
      <c r="A21">
        <v>-14</v>
      </c>
      <c r="B21">
        <f t="shared" si="5"/>
        <v>-210</v>
      </c>
      <c r="C21">
        <f t="shared" si="6"/>
        <v>-210</v>
      </c>
      <c r="D21">
        <f t="shared" si="7"/>
        <v>-210</v>
      </c>
      <c r="E21" s="1">
        <f t="shared" si="0"/>
        <v>-379.88584474885846</v>
      </c>
      <c r="F21" s="2">
        <f t="shared" si="1"/>
        <v>-20</v>
      </c>
      <c r="G21" s="2">
        <f t="shared" si="2"/>
        <v>-2500</v>
      </c>
      <c r="H21" s="1">
        <f t="shared" si="3"/>
        <v>-3.125</v>
      </c>
      <c r="I21" s="2">
        <f t="shared" si="4"/>
        <v>-23.190890651499462</v>
      </c>
    </row>
    <row r="22" spans="1:9" x14ac:dyDescent="0.2">
      <c r="A22">
        <v>-13</v>
      </c>
      <c r="B22">
        <f t="shared" si="5"/>
        <v>-195</v>
      </c>
      <c r="C22">
        <f t="shared" si="6"/>
        <v>-195</v>
      </c>
      <c r="D22">
        <f t="shared" si="7"/>
        <v>-195</v>
      </c>
      <c r="E22" s="1">
        <f t="shared" si="0"/>
        <v>-378.03921568627453</v>
      </c>
      <c r="F22" s="2">
        <f t="shared" si="1"/>
        <v>-21</v>
      </c>
      <c r="G22" s="2">
        <f t="shared" si="2"/>
        <v>-2380.9523809523807</v>
      </c>
      <c r="H22" s="1">
        <f t="shared" si="3"/>
        <v>-2.9761904761904758</v>
      </c>
      <c r="I22" s="2">
        <f t="shared" si="4"/>
        <v>-22.086562525237579</v>
      </c>
    </row>
    <row r="23" spans="1:9" x14ac:dyDescent="0.2">
      <c r="A23">
        <v>-12</v>
      </c>
      <c r="B23">
        <f t="shared" si="5"/>
        <v>-180</v>
      </c>
      <c r="C23">
        <f t="shared" si="6"/>
        <v>-180</v>
      </c>
      <c r="D23">
        <f t="shared" si="7"/>
        <v>-180</v>
      </c>
      <c r="E23" s="1">
        <f t="shared" si="0"/>
        <v>-375.89947089947088</v>
      </c>
      <c r="F23" s="2">
        <f t="shared" si="1"/>
        <v>-24</v>
      </c>
      <c r="G23" s="2">
        <f t="shared" si="2"/>
        <v>-2083.333333333333</v>
      </c>
      <c r="H23" s="1">
        <f t="shared" si="3"/>
        <v>-2.6041666666666661</v>
      </c>
      <c r="I23" s="2">
        <f t="shared" si="4"/>
        <v>-19.325742209582877</v>
      </c>
    </row>
    <row r="24" spans="1:9" x14ac:dyDescent="0.2">
      <c r="A24">
        <v>-11</v>
      </c>
      <c r="B24">
        <f t="shared" si="5"/>
        <v>-165</v>
      </c>
      <c r="C24">
        <f t="shared" si="6"/>
        <v>-165</v>
      </c>
      <c r="D24">
        <f t="shared" si="7"/>
        <v>-165</v>
      </c>
      <c r="E24" s="1">
        <f t="shared" si="0"/>
        <v>-373.39080459770116</v>
      </c>
      <c r="F24" s="2">
        <f t="shared" si="1"/>
        <v>-26</v>
      </c>
      <c r="G24" s="2">
        <f t="shared" si="2"/>
        <v>-1923.0769230769229</v>
      </c>
      <c r="H24" s="1">
        <f t="shared" si="3"/>
        <v>-2.4038461538461537</v>
      </c>
      <c r="I24" s="2">
        <f t="shared" si="4"/>
        <v>-17.839146654999585</v>
      </c>
    </row>
    <row r="25" spans="1:9" x14ac:dyDescent="0.2">
      <c r="A25">
        <v>-10</v>
      </c>
      <c r="B25">
        <f t="shared" si="5"/>
        <v>-150</v>
      </c>
      <c r="C25">
        <f t="shared" si="6"/>
        <v>-150</v>
      </c>
      <c r="D25">
        <f t="shared" si="7"/>
        <v>-150</v>
      </c>
      <c r="E25" s="1">
        <f t="shared" si="0"/>
        <v>-370.40880503144655</v>
      </c>
      <c r="F25" s="2">
        <f t="shared" si="1"/>
        <v>-29</v>
      </c>
      <c r="G25" s="2">
        <f t="shared" si="2"/>
        <v>-1724.1379310344828</v>
      </c>
      <c r="H25" s="1">
        <f t="shared" si="3"/>
        <v>-2.1551724137931036</v>
      </c>
      <c r="I25" s="2">
        <f t="shared" si="4"/>
        <v>-15.993717690689284</v>
      </c>
    </row>
    <row r="26" spans="1:9" x14ac:dyDescent="0.2">
      <c r="A26">
        <v>-9</v>
      </c>
      <c r="B26">
        <f t="shared" si="5"/>
        <v>-135</v>
      </c>
      <c r="C26">
        <f t="shared" si="6"/>
        <v>-135</v>
      </c>
      <c r="D26">
        <f t="shared" si="7"/>
        <v>-135</v>
      </c>
      <c r="E26" s="1">
        <f t="shared" si="0"/>
        <v>-366.80555555555554</v>
      </c>
      <c r="F26" s="2">
        <f t="shared" si="1"/>
        <v>-33</v>
      </c>
      <c r="G26" s="2">
        <f t="shared" si="2"/>
        <v>-1515.151515151515</v>
      </c>
      <c r="H26" s="1">
        <f t="shared" si="3"/>
        <v>-1.8939393939393938</v>
      </c>
      <c r="I26" s="2">
        <f t="shared" si="4"/>
        <v>-14.055085243333005</v>
      </c>
    </row>
    <row r="27" spans="1:9" x14ac:dyDescent="0.2">
      <c r="A27">
        <v>-8</v>
      </c>
      <c r="B27">
        <f t="shared" si="5"/>
        <v>-120</v>
      </c>
      <c r="C27">
        <f t="shared" si="6"/>
        <v>-120</v>
      </c>
      <c r="D27">
        <f t="shared" si="7"/>
        <v>-120</v>
      </c>
      <c r="E27" s="1">
        <f t="shared" si="0"/>
        <v>-362.36434108527135</v>
      </c>
      <c r="F27" s="2">
        <f t="shared" si="1"/>
        <v>-37</v>
      </c>
      <c r="G27" s="2">
        <f t="shared" si="2"/>
        <v>-1351.3513513513512</v>
      </c>
      <c r="H27" s="1">
        <f t="shared" si="3"/>
        <v>-1.689189189189189</v>
      </c>
      <c r="I27" s="2">
        <f t="shared" si="4"/>
        <v>-12.535616568378085</v>
      </c>
    </row>
    <row r="28" spans="1:9" x14ac:dyDescent="0.2">
      <c r="A28">
        <v>-7</v>
      </c>
      <c r="B28">
        <f t="shared" si="5"/>
        <v>-105</v>
      </c>
      <c r="C28">
        <f t="shared" si="6"/>
        <v>-105</v>
      </c>
      <c r="D28">
        <f t="shared" si="7"/>
        <v>-105</v>
      </c>
      <c r="E28" s="1">
        <f t="shared" si="0"/>
        <v>-356.75438596491227</v>
      </c>
      <c r="F28" s="2">
        <f t="shared" si="1"/>
        <v>-43</v>
      </c>
      <c r="G28" s="2">
        <f t="shared" si="2"/>
        <v>-1162.7906976744184</v>
      </c>
      <c r="H28" s="1">
        <f t="shared" si="3"/>
        <v>-1.453488372093023</v>
      </c>
      <c r="I28" s="2">
        <f t="shared" si="4"/>
        <v>-10.786460768139282</v>
      </c>
    </row>
    <row r="29" spans="1:9" x14ac:dyDescent="0.2">
      <c r="A29">
        <v>-6</v>
      </c>
      <c r="B29">
        <f t="shared" si="5"/>
        <v>-90</v>
      </c>
      <c r="C29">
        <f t="shared" si="6"/>
        <v>-90</v>
      </c>
      <c r="D29">
        <f t="shared" si="7"/>
        <v>-90</v>
      </c>
      <c r="E29" s="1">
        <f t="shared" si="0"/>
        <v>-349.44444444444446</v>
      </c>
      <c r="F29" s="2">
        <f t="shared" si="1"/>
        <v>-50</v>
      </c>
      <c r="G29" s="2">
        <f t="shared" si="2"/>
        <v>-1000</v>
      </c>
      <c r="H29" s="1">
        <f t="shared" si="3"/>
        <v>-1.25</v>
      </c>
      <c r="I29" s="2">
        <f t="shared" si="4"/>
        <v>-9.2763562605997834</v>
      </c>
    </row>
    <row r="30" spans="1:9" x14ac:dyDescent="0.2">
      <c r="A30">
        <v>-5</v>
      </c>
      <c r="B30">
        <f t="shared" si="5"/>
        <v>-75</v>
      </c>
      <c r="C30">
        <f t="shared" si="6"/>
        <v>-75</v>
      </c>
      <c r="D30">
        <f t="shared" si="7"/>
        <v>-75</v>
      </c>
      <c r="E30" s="1">
        <f t="shared" si="0"/>
        <v>-339.52380952380952</v>
      </c>
      <c r="F30" s="2">
        <f t="shared" si="1"/>
        <v>-60</v>
      </c>
      <c r="G30" s="2">
        <f t="shared" si="2"/>
        <v>-833.33333333333326</v>
      </c>
      <c r="H30" s="1">
        <f t="shared" si="3"/>
        <v>-1.0416666666666665</v>
      </c>
      <c r="I30" s="2">
        <f t="shared" si="4"/>
        <v>-7.7302968838331516</v>
      </c>
    </row>
    <row r="31" spans="1:9" x14ac:dyDescent="0.2">
      <c r="A31">
        <v>-4</v>
      </c>
      <c r="B31">
        <f t="shared" si="5"/>
        <v>-60</v>
      </c>
      <c r="C31">
        <f t="shared" si="6"/>
        <v>-60</v>
      </c>
      <c r="D31">
        <f t="shared" si="7"/>
        <v>-60</v>
      </c>
      <c r="E31" s="1">
        <f t="shared" si="0"/>
        <v>-325.28985507246375</v>
      </c>
      <c r="F31" s="2">
        <f t="shared" si="1"/>
        <v>-74</v>
      </c>
      <c r="G31" s="2">
        <f t="shared" si="2"/>
        <v>-675.67567567567562</v>
      </c>
      <c r="H31" s="1">
        <f t="shared" si="3"/>
        <v>-0.84459459459459452</v>
      </c>
      <c r="I31" s="2">
        <f t="shared" si="4"/>
        <v>-6.2678082841890426</v>
      </c>
    </row>
    <row r="32" spans="1:9" x14ac:dyDescent="0.2">
      <c r="A32">
        <v>-3</v>
      </c>
      <c r="B32">
        <f t="shared" si="5"/>
        <v>-45</v>
      </c>
      <c r="C32">
        <f t="shared" si="6"/>
        <v>-45</v>
      </c>
      <c r="D32">
        <f t="shared" si="7"/>
        <v>-45</v>
      </c>
      <c r="E32" s="1">
        <f t="shared" si="0"/>
        <v>-303.14814814814815</v>
      </c>
      <c r="F32" s="2">
        <f t="shared" si="1"/>
        <v>-96</v>
      </c>
      <c r="G32" s="2">
        <f t="shared" si="2"/>
        <v>-520.83333333333326</v>
      </c>
      <c r="H32" s="1">
        <f t="shared" si="3"/>
        <v>-0.65104166666666652</v>
      </c>
      <c r="I32" s="2">
        <f t="shared" si="4"/>
        <v>-4.8314355523957193</v>
      </c>
    </row>
    <row r="33" spans="1:9" x14ac:dyDescent="0.2">
      <c r="A33">
        <v>-2</v>
      </c>
      <c r="B33">
        <f t="shared" si="5"/>
        <v>-30</v>
      </c>
      <c r="C33">
        <f t="shared" si="6"/>
        <v>-30</v>
      </c>
      <c r="D33">
        <f t="shared" si="7"/>
        <v>-30</v>
      </c>
      <c r="E33" s="1">
        <f t="shared" si="0"/>
        <v>-263.97435897435901</v>
      </c>
      <c r="F33" s="2">
        <f t="shared" si="1"/>
        <v>-136</v>
      </c>
      <c r="G33" s="2">
        <f t="shared" si="2"/>
        <v>-367.64705882352939</v>
      </c>
      <c r="H33" s="1">
        <f t="shared" si="3"/>
        <v>-0.45955882352941174</v>
      </c>
      <c r="I33" s="2">
        <f t="shared" si="4"/>
        <v>-3.4104250958087441</v>
      </c>
    </row>
    <row r="34" spans="1:9" x14ac:dyDescent="0.2">
      <c r="A34">
        <v>-1</v>
      </c>
      <c r="B34">
        <f t="shared" si="5"/>
        <v>-15</v>
      </c>
      <c r="C34">
        <f t="shared" si="6"/>
        <v>-15</v>
      </c>
      <c r="D34">
        <f t="shared" si="7"/>
        <v>-15</v>
      </c>
      <c r="E34" s="1">
        <f t="shared" si="0"/>
        <v>-175.83333333333334</v>
      </c>
      <c r="F34" s="2">
        <f t="shared" si="1"/>
        <v>-224</v>
      </c>
      <c r="G34" s="2">
        <f t="shared" si="2"/>
        <v>-223.21428571428569</v>
      </c>
      <c r="H34" s="1">
        <f t="shared" si="3"/>
        <v>-0.2790178571428571</v>
      </c>
      <c r="I34" s="2">
        <f t="shared" si="4"/>
        <v>-2.0706152367410229</v>
      </c>
    </row>
    <row r="35" spans="1:9" x14ac:dyDescent="0.2">
      <c r="A35">
        <v>-0.2</v>
      </c>
      <c r="B35">
        <f t="shared" si="5"/>
        <v>-3</v>
      </c>
      <c r="C35">
        <f t="shared" si="6"/>
        <v>-3</v>
      </c>
      <c r="D35">
        <f t="shared" si="7"/>
        <v>0</v>
      </c>
      <c r="E35" s="1">
        <f t="shared" si="0"/>
        <v>206.11111111111109</v>
      </c>
      <c r="F35" s="2">
        <f t="shared" si="1"/>
        <v>194</v>
      </c>
      <c r="G35" s="2">
        <f t="shared" si="2"/>
        <v>257.73195876288656</v>
      </c>
      <c r="H35" s="1">
        <f t="shared" si="3"/>
        <v>0.32216494845360821</v>
      </c>
      <c r="I35" s="2">
        <f t="shared" si="4"/>
        <v>2.3908134692267482</v>
      </c>
    </row>
    <row r="36" spans="1:9" x14ac:dyDescent="0.2">
      <c r="A36">
        <v>0</v>
      </c>
      <c r="B36">
        <f t="shared" si="5"/>
        <v>0</v>
      </c>
      <c r="C36">
        <f t="shared" si="6"/>
        <v>0</v>
      </c>
      <c r="D36">
        <f t="shared" si="7"/>
        <v>0</v>
      </c>
      <c r="E36" s="1">
        <f t="shared" si="0"/>
        <v>206.11111111111109</v>
      </c>
      <c r="F36" s="2">
        <f t="shared" si="1"/>
        <v>194</v>
      </c>
      <c r="G36" s="2">
        <f t="shared" si="2"/>
        <v>257.73195876288656</v>
      </c>
      <c r="H36" s="1">
        <f t="shared" si="3"/>
        <v>0.32216494845360821</v>
      </c>
      <c r="I36" s="2">
        <f t="shared" si="4"/>
        <v>2.3908134692267482</v>
      </c>
    </row>
    <row r="37" spans="1:9" x14ac:dyDescent="0.2">
      <c r="A37">
        <v>0.2</v>
      </c>
      <c r="B37">
        <f t="shared" si="5"/>
        <v>3</v>
      </c>
      <c r="C37">
        <f t="shared" si="6"/>
        <v>3</v>
      </c>
      <c r="D37">
        <f t="shared" si="7"/>
        <v>0</v>
      </c>
      <c r="E37" s="1">
        <f t="shared" si="0"/>
        <v>206.11111111111109</v>
      </c>
      <c r="F37" s="2">
        <f t="shared" si="1"/>
        <v>194</v>
      </c>
      <c r="G37" s="2">
        <f t="shared" si="2"/>
        <v>257.73195876288656</v>
      </c>
      <c r="H37" s="1">
        <f t="shared" si="3"/>
        <v>0.32216494845360821</v>
      </c>
      <c r="I37" s="2">
        <f t="shared" si="4"/>
        <v>2.3908134692267482</v>
      </c>
    </row>
    <row r="38" spans="1:9" x14ac:dyDescent="0.2">
      <c r="A38">
        <v>1</v>
      </c>
      <c r="B38">
        <f t="shared" si="5"/>
        <v>15</v>
      </c>
      <c r="C38">
        <f t="shared" si="6"/>
        <v>15</v>
      </c>
      <c r="D38">
        <f t="shared" si="7"/>
        <v>15</v>
      </c>
      <c r="E38" s="1">
        <f t="shared" si="0"/>
        <v>175.83333333333334</v>
      </c>
      <c r="F38" s="2">
        <f t="shared" si="1"/>
        <v>225</v>
      </c>
      <c r="G38" s="2">
        <f t="shared" si="2"/>
        <v>222.2222222222222</v>
      </c>
      <c r="H38" s="1">
        <f t="shared" si="3"/>
        <v>0.27777777777777773</v>
      </c>
      <c r="I38" s="2">
        <f t="shared" si="4"/>
        <v>2.0614125023555072</v>
      </c>
    </row>
    <row r="39" spans="1:9" x14ac:dyDescent="0.2">
      <c r="A39">
        <v>2</v>
      </c>
      <c r="B39">
        <f t="shared" si="5"/>
        <v>30</v>
      </c>
      <c r="C39">
        <f t="shared" si="6"/>
        <v>30</v>
      </c>
      <c r="D39">
        <f t="shared" si="7"/>
        <v>30</v>
      </c>
      <c r="E39" s="1">
        <f t="shared" si="0"/>
        <v>263.97435897435901</v>
      </c>
      <c r="F39" s="2">
        <f t="shared" si="1"/>
        <v>137</v>
      </c>
      <c r="G39" s="2">
        <f t="shared" si="2"/>
        <v>364.96350364963502</v>
      </c>
      <c r="H39" s="1">
        <f t="shared" si="3"/>
        <v>0.45620437956204379</v>
      </c>
      <c r="I39" s="2">
        <f t="shared" si="4"/>
        <v>3.3855314819707241</v>
      </c>
    </row>
    <row r="40" spans="1:9" x14ac:dyDescent="0.2">
      <c r="A40">
        <v>3</v>
      </c>
      <c r="B40">
        <f t="shared" si="5"/>
        <v>45</v>
      </c>
      <c r="C40">
        <f t="shared" si="6"/>
        <v>45</v>
      </c>
      <c r="D40">
        <f t="shared" si="7"/>
        <v>45</v>
      </c>
      <c r="E40" s="1">
        <f t="shared" si="0"/>
        <v>303.14814814814815</v>
      </c>
      <c r="F40" s="2">
        <f t="shared" si="1"/>
        <v>97</v>
      </c>
      <c r="G40" s="2">
        <f t="shared" si="2"/>
        <v>515.46391752577313</v>
      </c>
      <c r="H40" s="1">
        <f t="shared" si="3"/>
        <v>0.64432989690721643</v>
      </c>
      <c r="I40" s="2">
        <f t="shared" si="4"/>
        <v>4.7816269384534964</v>
      </c>
    </row>
    <row r="41" spans="1:9" x14ac:dyDescent="0.2">
      <c r="A41">
        <v>4</v>
      </c>
      <c r="B41">
        <f t="shared" si="5"/>
        <v>60</v>
      </c>
      <c r="C41">
        <f t="shared" si="6"/>
        <v>60</v>
      </c>
      <c r="D41">
        <f t="shared" si="7"/>
        <v>60</v>
      </c>
      <c r="E41" s="1">
        <f t="shared" si="0"/>
        <v>325.28985507246375</v>
      </c>
      <c r="F41" s="2">
        <f t="shared" si="1"/>
        <v>75</v>
      </c>
      <c r="G41" s="2">
        <f t="shared" si="2"/>
        <v>666.66666666666663</v>
      </c>
      <c r="H41" s="1">
        <f t="shared" si="3"/>
        <v>0.83333333333333326</v>
      </c>
      <c r="I41" s="2">
        <f t="shared" si="4"/>
        <v>6.1842375070665216</v>
      </c>
    </row>
    <row r="42" spans="1:9" x14ac:dyDescent="0.2">
      <c r="A42">
        <v>5</v>
      </c>
      <c r="B42">
        <f t="shared" si="5"/>
        <v>75</v>
      </c>
      <c r="C42">
        <f t="shared" si="6"/>
        <v>75</v>
      </c>
      <c r="D42">
        <f t="shared" si="7"/>
        <v>75</v>
      </c>
      <c r="E42" s="1">
        <f t="shared" si="0"/>
        <v>339.52380952380952</v>
      </c>
      <c r="F42" s="2">
        <f t="shared" si="1"/>
        <v>61</v>
      </c>
      <c r="G42" s="2">
        <f t="shared" si="2"/>
        <v>819.67213114754088</v>
      </c>
      <c r="H42" s="1">
        <f t="shared" si="3"/>
        <v>1.0245901639344261</v>
      </c>
      <c r="I42" s="2">
        <f t="shared" si="4"/>
        <v>7.6035707054096582</v>
      </c>
    </row>
    <row r="43" spans="1:9" x14ac:dyDescent="0.2">
      <c r="A43">
        <v>6</v>
      </c>
      <c r="B43">
        <f t="shared" si="5"/>
        <v>90</v>
      </c>
      <c r="C43">
        <f t="shared" si="6"/>
        <v>90</v>
      </c>
      <c r="D43">
        <f t="shared" si="7"/>
        <v>90</v>
      </c>
      <c r="E43" s="1">
        <f t="shared" si="0"/>
        <v>349.44444444444446</v>
      </c>
      <c r="F43" s="2">
        <f t="shared" si="1"/>
        <v>51</v>
      </c>
      <c r="G43" s="2">
        <f t="shared" si="2"/>
        <v>980.39215686274508</v>
      </c>
      <c r="H43" s="1">
        <f t="shared" si="3"/>
        <v>1.2254901960784315</v>
      </c>
      <c r="I43" s="2">
        <f t="shared" si="4"/>
        <v>9.0944669221566521</v>
      </c>
    </row>
    <row r="44" spans="1:9" x14ac:dyDescent="0.2">
      <c r="A44">
        <v>7</v>
      </c>
      <c r="B44">
        <f t="shared" si="5"/>
        <v>105</v>
      </c>
      <c r="C44">
        <f t="shared" si="6"/>
        <v>105</v>
      </c>
      <c r="D44">
        <f t="shared" si="7"/>
        <v>105</v>
      </c>
      <c r="E44" s="1">
        <f t="shared" si="0"/>
        <v>356.75438596491227</v>
      </c>
      <c r="F44" s="2">
        <f t="shared" si="1"/>
        <v>44</v>
      </c>
      <c r="G44" s="2">
        <f t="shared" si="2"/>
        <v>1136.3636363636363</v>
      </c>
      <c r="H44" s="1">
        <f t="shared" si="3"/>
        <v>1.4204545454545454</v>
      </c>
      <c r="I44" s="2">
        <f t="shared" si="4"/>
        <v>10.541313932499753</v>
      </c>
    </row>
    <row r="45" spans="1:9" x14ac:dyDescent="0.2">
      <c r="A45">
        <v>8</v>
      </c>
      <c r="B45">
        <f t="shared" si="5"/>
        <v>120</v>
      </c>
      <c r="C45">
        <f t="shared" si="6"/>
        <v>120</v>
      </c>
      <c r="D45">
        <f t="shared" si="7"/>
        <v>120</v>
      </c>
      <c r="E45" s="1">
        <f t="shared" si="0"/>
        <v>362.36434108527135</v>
      </c>
      <c r="F45" s="2">
        <f t="shared" si="1"/>
        <v>38</v>
      </c>
      <c r="G45" s="2">
        <f t="shared" si="2"/>
        <v>1315.7894736842104</v>
      </c>
      <c r="H45" s="1">
        <f t="shared" si="3"/>
        <v>1.6447368421052631</v>
      </c>
      <c r="I45" s="2">
        <f t="shared" si="4"/>
        <v>12.205731921841821</v>
      </c>
    </row>
    <row r="46" spans="1:9" x14ac:dyDescent="0.2">
      <c r="A46">
        <v>9</v>
      </c>
      <c r="B46">
        <f t="shared" si="5"/>
        <v>135</v>
      </c>
      <c r="C46">
        <f t="shared" si="6"/>
        <v>135</v>
      </c>
      <c r="D46">
        <f t="shared" si="7"/>
        <v>135</v>
      </c>
      <c r="E46" s="1">
        <f t="shared" si="0"/>
        <v>366.80555555555554</v>
      </c>
      <c r="F46" s="2">
        <f t="shared" si="1"/>
        <v>34</v>
      </c>
      <c r="G46" s="2">
        <f t="shared" si="2"/>
        <v>1470.5882352941176</v>
      </c>
      <c r="H46" s="1">
        <f t="shared" si="3"/>
        <v>1.838235294117647</v>
      </c>
      <c r="I46" s="2">
        <f t="shared" si="4"/>
        <v>13.641700383234976</v>
      </c>
    </row>
    <row r="47" spans="1:9" x14ac:dyDescent="0.2">
      <c r="A47">
        <v>10</v>
      </c>
      <c r="B47">
        <f t="shared" si="5"/>
        <v>150</v>
      </c>
      <c r="C47">
        <f t="shared" si="6"/>
        <v>150</v>
      </c>
      <c r="D47">
        <f t="shared" si="7"/>
        <v>150</v>
      </c>
      <c r="E47" s="1">
        <f t="shared" si="0"/>
        <v>370.40880503144655</v>
      </c>
      <c r="F47" s="2">
        <f t="shared" si="1"/>
        <v>30</v>
      </c>
      <c r="G47" s="2">
        <f t="shared" si="2"/>
        <v>1666.6666666666665</v>
      </c>
      <c r="H47" s="1">
        <f t="shared" si="3"/>
        <v>2.083333333333333</v>
      </c>
      <c r="I47" s="2">
        <f t="shared" si="4"/>
        <v>15.460593767666303</v>
      </c>
    </row>
    <row r="48" spans="1:9" x14ac:dyDescent="0.2">
      <c r="A48">
        <v>11</v>
      </c>
      <c r="B48">
        <f t="shared" si="5"/>
        <v>165</v>
      </c>
      <c r="C48">
        <f t="shared" si="6"/>
        <v>165</v>
      </c>
      <c r="D48">
        <f t="shared" si="7"/>
        <v>165</v>
      </c>
      <c r="E48" s="1">
        <f t="shared" si="0"/>
        <v>373.39080459770116</v>
      </c>
      <c r="F48" s="2">
        <f t="shared" si="1"/>
        <v>27</v>
      </c>
      <c r="G48" s="2">
        <f t="shared" si="2"/>
        <v>1851.8518518518517</v>
      </c>
      <c r="H48" s="1">
        <f t="shared" si="3"/>
        <v>2.3148148148148149</v>
      </c>
      <c r="I48" s="2">
        <f t="shared" si="4"/>
        <v>17.178437519629231</v>
      </c>
    </row>
    <row r="49" spans="1:9" x14ac:dyDescent="0.2">
      <c r="A49">
        <v>12</v>
      </c>
      <c r="B49">
        <f t="shared" si="5"/>
        <v>180</v>
      </c>
      <c r="C49">
        <f t="shared" si="6"/>
        <v>180</v>
      </c>
      <c r="D49">
        <f t="shared" si="7"/>
        <v>180</v>
      </c>
      <c r="E49" s="1">
        <f t="shared" si="0"/>
        <v>375.89947089947088</v>
      </c>
      <c r="F49" s="2">
        <f t="shared" si="1"/>
        <v>25</v>
      </c>
      <c r="G49" s="2">
        <f t="shared" si="2"/>
        <v>2000</v>
      </c>
      <c r="H49" s="1">
        <f t="shared" si="3"/>
        <v>2.5</v>
      </c>
      <c r="I49" s="2">
        <f t="shared" si="4"/>
        <v>18.552712521199567</v>
      </c>
    </row>
    <row r="50" spans="1:9" x14ac:dyDescent="0.2">
      <c r="A50">
        <v>13</v>
      </c>
      <c r="B50">
        <f t="shared" si="5"/>
        <v>195</v>
      </c>
      <c r="C50">
        <f t="shared" si="6"/>
        <v>195</v>
      </c>
      <c r="D50">
        <f t="shared" si="7"/>
        <v>195</v>
      </c>
      <c r="E50" s="1">
        <f t="shared" si="0"/>
        <v>378.03921568627453</v>
      </c>
      <c r="F50" s="2">
        <f t="shared" si="1"/>
        <v>22</v>
      </c>
      <c r="G50" s="2">
        <f t="shared" si="2"/>
        <v>2272.7272727272725</v>
      </c>
      <c r="H50" s="1">
        <f t="shared" si="3"/>
        <v>2.8409090909090908</v>
      </c>
      <c r="I50" s="2">
        <f t="shared" si="4"/>
        <v>21.082627864999505</v>
      </c>
    </row>
    <row r="51" spans="1:9" x14ac:dyDescent="0.2">
      <c r="A51">
        <v>14</v>
      </c>
      <c r="B51">
        <f t="shared" si="5"/>
        <v>210</v>
      </c>
      <c r="C51">
        <f t="shared" si="6"/>
        <v>210</v>
      </c>
      <c r="D51">
        <f t="shared" si="7"/>
        <v>210</v>
      </c>
      <c r="E51" s="1">
        <f t="shared" si="0"/>
        <v>379.88584474885846</v>
      </c>
      <c r="F51" s="2">
        <f t="shared" si="1"/>
        <v>21</v>
      </c>
      <c r="G51" s="2">
        <f t="shared" si="2"/>
        <v>2380.9523809523807</v>
      </c>
      <c r="H51" s="1">
        <f t="shared" si="3"/>
        <v>2.9761904761904758</v>
      </c>
      <c r="I51" s="2">
        <f t="shared" si="4"/>
        <v>22.086562525237579</v>
      </c>
    </row>
    <row r="52" spans="1:9" x14ac:dyDescent="0.2">
      <c r="A52">
        <v>15</v>
      </c>
      <c r="B52">
        <f t="shared" si="5"/>
        <v>225</v>
      </c>
      <c r="C52">
        <f t="shared" si="6"/>
        <v>225</v>
      </c>
      <c r="D52">
        <f t="shared" si="7"/>
        <v>225</v>
      </c>
      <c r="E52" s="1">
        <f t="shared" si="0"/>
        <v>381.4957264957265</v>
      </c>
      <c r="F52" s="2">
        <f t="shared" si="1"/>
        <v>19</v>
      </c>
      <c r="G52" s="2">
        <f t="shared" si="2"/>
        <v>2631.5789473684208</v>
      </c>
      <c r="H52" s="1">
        <f t="shared" si="3"/>
        <v>3.2894736842105261</v>
      </c>
      <c r="I52" s="2">
        <f t="shared" si="4"/>
        <v>24.411463843683642</v>
      </c>
    </row>
    <row r="53" spans="1:9" x14ac:dyDescent="0.2">
      <c r="A53">
        <v>16</v>
      </c>
      <c r="B53">
        <f t="shared" si="5"/>
        <v>240</v>
      </c>
      <c r="C53">
        <f t="shared" si="6"/>
        <v>240</v>
      </c>
      <c r="D53">
        <f t="shared" si="7"/>
        <v>240</v>
      </c>
      <c r="E53" s="1">
        <f t="shared" si="0"/>
        <v>382.9116465863454</v>
      </c>
      <c r="F53" s="2">
        <f t="shared" si="1"/>
        <v>18</v>
      </c>
      <c r="G53" s="2">
        <f t="shared" si="2"/>
        <v>2777.7777777777778</v>
      </c>
      <c r="H53" s="1">
        <f t="shared" si="3"/>
        <v>3.4722222222222223</v>
      </c>
      <c r="I53" s="2">
        <f t="shared" si="4"/>
        <v>25.767656279443845</v>
      </c>
    </row>
    <row r="54" spans="1:9" x14ac:dyDescent="0.2">
      <c r="A54">
        <v>17</v>
      </c>
      <c r="B54">
        <f t="shared" si="5"/>
        <v>255</v>
      </c>
      <c r="C54">
        <f t="shared" si="6"/>
        <v>255</v>
      </c>
      <c r="D54">
        <f t="shared" si="7"/>
        <v>255</v>
      </c>
      <c r="E54" s="1">
        <f t="shared" si="0"/>
        <v>384.16666666666669</v>
      </c>
      <c r="F54" s="2">
        <f t="shared" si="1"/>
        <v>16</v>
      </c>
      <c r="G54" s="2">
        <f t="shared" si="2"/>
        <v>3124.9999999999995</v>
      </c>
      <c r="H54" s="1">
        <f t="shared" si="3"/>
        <v>3.9062499999999996</v>
      </c>
      <c r="I54" s="2">
        <f t="shared" si="4"/>
        <v>28.988613314374323</v>
      </c>
    </row>
    <row r="55" spans="1:9" x14ac:dyDescent="0.2">
      <c r="A55">
        <v>18</v>
      </c>
      <c r="B55">
        <f t="shared" si="5"/>
        <v>270</v>
      </c>
      <c r="C55">
        <f t="shared" si="6"/>
        <v>270</v>
      </c>
      <c r="D55">
        <f t="shared" si="7"/>
        <v>270</v>
      </c>
      <c r="E55" s="1">
        <f t="shared" si="0"/>
        <v>385.28673835125448</v>
      </c>
      <c r="F55" s="2">
        <f t="shared" si="1"/>
        <v>15</v>
      </c>
      <c r="G55" s="2">
        <f t="shared" si="2"/>
        <v>3333.333333333333</v>
      </c>
      <c r="H55" s="1">
        <f t="shared" si="3"/>
        <v>4.1666666666666661</v>
      </c>
      <c r="I55" s="2">
        <f t="shared" si="4"/>
        <v>30.921187535332606</v>
      </c>
    </row>
    <row r="56" spans="1:9" x14ac:dyDescent="0.2">
      <c r="A56">
        <v>19</v>
      </c>
      <c r="B56">
        <f t="shared" si="5"/>
        <v>285</v>
      </c>
      <c r="C56">
        <f t="shared" si="6"/>
        <v>285</v>
      </c>
      <c r="D56">
        <f t="shared" si="7"/>
        <v>285</v>
      </c>
      <c r="E56" s="1">
        <f t="shared" si="0"/>
        <v>386.29251700680271</v>
      </c>
      <c r="F56" s="2">
        <f t="shared" si="1"/>
        <v>14</v>
      </c>
      <c r="G56" s="2">
        <f t="shared" si="2"/>
        <v>3571.4285714285711</v>
      </c>
      <c r="H56" s="1">
        <f t="shared" si="3"/>
        <v>4.4642857142857135</v>
      </c>
      <c r="I56" s="2">
        <f t="shared" si="4"/>
        <v>33.129843787856366</v>
      </c>
    </row>
    <row r="57" spans="1:9" x14ac:dyDescent="0.2">
      <c r="A57">
        <v>20</v>
      </c>
      <c r="B57">
        <f t="shared" si="5"/>
        <v>300</v>
      </c>
      <c r="C57">
        <f t="shared" si="6"/>
        <v>300</v>
      </c>
      <c r="D57">
        <f t="shared" si="7"/>
        <v>300</v>
      </c>
      <c r="E57" s="1">
        <f t="shared" si="0"/>
        <v>387.20064724919092</v>
      </c>
      <c r="F57" s="2">
        <f t="shared" si="1"/>
        <v>13</v>
      </c>
      <c r="G57" s="2">
        <f t="shared" si="2"/>
        <v>3846.1538461538457</v>
      </c>
      <c r="H57" s="1">
        <f t="shared" si="3"/>
        <v>4.8076923076923075</v>
      </c>
      <c r="I57" s="2">
        <f t="shared" si="4"/>
        <v>35.678293309999169</v>
      </c>
    </row>
    <row r="58" spans="1:9" x14ac:dyDescent="0.2">
      <c r="A58">
        <v>30</v>
      </c>
      <c r="B58">
        <f t="shared" si="5"/>
        <v>450</v>
      </c>
      <c r="C58">
        <f t="shared" si="6"/>
        <v>400</v>
      </c>
      <c r="D58">
        <f t="shared" si="7"/>
        <v>400</v>
      </c>
      <c r="E58" s="1">
        <f t="shared" si="0"/>
        <v>391.55256723716383</v>
      </c>
      <c r="F58" s="2">
        <f t="shared" si="1"/>
        <v>9</v>
      </c>
      <c r="G58" s="2">
        <f t="shared" si="2"/>
        <v>5555.5555555555557</v>
      </c>
      <c r="H58" s="1">
        <f t="shared" si="3"/>
        <v>6.9444444444444446</v>
      </c>
      <c r="I58" s="2">
        <f t="shared" si="4"/>
        <v>51.535312558887689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2692-7910-B642-95D0-9EB5241B1DB4}">
  <dimension ref="A1:H59"/>
  <sheetViews>
    <sheetView workbookViewId="0">
      <selection activeCell="B14" sqref="B14"/>
    </sheetView>
  </sheetViews>
  <sheetFormatPr baseColWidth="10" defaultRowHeight="16" x14ac:dyDescent="0.2"/>
  <cols>
    <col min="3" max="5" width="10.83203125" customWidth="1"/>
  </cols>
  <sheetData>
    <row r="1" spans="1:8" x14ac:dyDescent="0.2">
      <c r="A1" t="s">
        <v>2</v>
      </c>
      <c r="B1">
        <v>15</v>
      </c>
    </row>
    <row r="2" spans="1:8" x14ac:dyDescent="0.2">
      <c r="A2" t="s">
        <v>8</v>
      </c>
      <c r="B2" s="1">
        <f>60/25.4</f>
        <v>2.3622047244094491</v>
      </c>
      <c r="C2" t="s">
        <v>9</v>
      </c>
    </row>
    <row r="3" spans="1:8" x14ac:dyDescent="0.2">
      <c r="A3" t="s">
        <v>10</v>
      </c>
      <c r="B3">
        <v>800</v>
      </c>
    </row>
    <row r="4" spans="1:8" x14ac:dyDescent="0.2">
      <c r="A4" t="s">
        <v>13</v>
      </c>
      <c r="B4" s="3" t="s">
        <v>14</v>
      </c>
    </row>
    <row r="5" spans="1:8" x14ac:dyDescent="0.2">
      <c r="B5" s="3" t="s">
        <v>15</v>
      </c>
    </row>
    <row r="6" spans="1:8" x14ac:dyDescent="0.2">
      <c r="B6" s="3" t="s">
        <v>16</v>
      </c>
    </row>
    <row r="7" spans="1:8" x14ac:dyDescent="0.2">
      <c r="B7" s="3" t="s">
        <v>17</v>
      </c>
    </row>
    <row r="8" spans="1:8" x14ac:dyDescent="0.2">
      <c r="B8" s="3" t="s">
        <v>18</v>
      </c>
    </row>
    <row r="9" spans="1:8" x14ac:dyDescent="0.2">
      <c r="A9" t="s">
        <v>23</v>
      </c>
      <c r="B9" s="3">
        <v>4000</v>
      </c>
    </row>
    <row r="10" spans="1:8" x14ac:dyDescent="0.2">
      <c r="A10" t="s">
        <v>24</v>
      </c>
      <c r="B10" s="3">
        <v>0</v>
      </c>
    </row>
    <row r="12" spans="1:8" x14ac:dyDescent="0.2">
      <c r="A12" t="s">
        <v>1</v>
      </c>
      <c r="B12" t="s">
        <v>2</v>
      </c>
      <c r="C12" t="s">
        <v>21</v>
      </c>
    </row>
    <row r="13" spans="1:8" x14ac:dyDescent="0.2">
      <c r="A13" t="s">
        <v>0</v>
      </c>
      <c r="B13" t="s">
        <v>3</v>
      </c>
      <c r="C13" t="s">
        <v>22</v>
      </c>
      <c r="D13" t="s">
        <v>4</v>
      </c>
      <c r="E13" t="s">
        <v>25</v>
      </c>
      <c r="F13" t="s">
        <v>7</v>
      </c>
      <c r="G13" t="s">
        <v>12</v>
      </c>
      <c r="H13" t="s">
        <v>11</v>
      </c>
    </row>
    <row r="14" spans="1:8" x14ac:dyDescent="0.2">
      <c r="A14">
        <v>-30</v>
      </c>
      <c r="B14">
        <f>A14*$B$1</f>
        <v>-450</v>
      </c>
      <c r="C14" s="2">
        <f>IF(A14=0,1200,(1/B14)*$B$9+SIGN(B14)*$B$10)</f>
        <v>-8.8888888888888893</v>
      </c>
      <c r="D14" s="2">
        <f>IF(ABS(C14)&lt;9,SIGN(C14)*9,C14)</f>
        <v>-9</v>
      </c>
      <c r="E14" s="2">
        <f>IF(ABS(D14)&gt;225,SIGN(D14)*225,D14)</f>
        <v>-9</v>
      </c>
      <c r="F14" s="2">
        <f>1/((E14)*0.00002)</f>
        <v>-5555.5555555555557</v>
      </c>
      <c r="G14" s="1">
        <f>F14/$B$3</f>
        <v>-6.9444444444444446</v>
      </c>
      <c r="H14" s="2">
        <f>G14*PI()*$B$2</f>
        <v>-51.535312558887689</v>
      </c>
    </row>
    <row r="15" spans="1:8" x14ac:dyDescent="0.2">
      <c r="A15">
        <v>-26.6</v>
      </c>
      <c r="B15">
        <f>A15*$B$1</f>
        <v>-399</v>
      </c>
      <c r="C15" s="2">
        <f>IF(A15=0,1200,(1/B15)*$B$9+SIGN(B15)*$B$10)</f>
        <v>-10.025062656641603</v>
      </c>
      <c r="D15" s="2">
        <f t="shared" ref="D15:D59" si="0">IF(ABS(C15)&lt;9,SIGN(C15)*9,C15)</f>
        <v>-10.025062656641603</v>
      </c>
      <c r="E15" s="2">
        <f t="shared" ref="E15:E59" si="1">IF(ABS(D15)&gt;225,SIGN(D15)*225,D15)</f>
        <v>-10.025062656641603</v>
      </c>
      <c r="F15" s="2">
        <f t="shared" ref="F15:F59" si="2">1/((E15)*0.00002)</f>
        <v>-4987.5</v>
      </c>
      <c r="G15" s="1">
        <f>F15/$B$3</f>
        <v>-6.234375</v>
      </c>
      <c r="H15" s="2">
        <f>G15*PI()*$B$2</f>
        <v>-46.265826849741423</v>
      </c>
    </row>
    <row r="16" spans="1:8" x14ac:dyDescent="0.2">
      <c r="A16">
        <v>-20</v>
      </c>
      <c r="B16">
        <f>A16*$B$1</f>
        <v>-300</v>
      </c>
      <c r="C16" s="2">
        <f t="shared" ref="C16:C59" si="3">IF(A16=0,1200,(1/B16)*$B$9+SIGN(B16)*$B$10)</f>
        <v>-13.333333333333334</v>
      </c>
      <c r="D16" s="2">
        <f t="shared" si="0"/>
        <v>-13.333333333333334</v>
      </c>
      <c r="E16" s="2">
        <f t="shared" si="1"/>
        <v>-13.333333333333334</v>
      </c>
      <c r="F16" s="2">
        <f t="shared" si="2"/>
        <v>-3750</v>
      </c>
      <c r="G16" s="1">
        <f t="shared" ref="G16:G59" si="4">F16/$B$3</f>
        <v>-4.6875</v>
      </c>
      <c r="H16" s="2">
        <f t="shared" ref="H16:H59" si="5">G16*PI()*$B$2</f>
        <v>-34.786335977249188</v>
      </c>
    </row>
    <row r="17" spans="1:8" x14ac:dyDescent="0.2">
      <c r="A17">
        <v>-19</v>
      </c>
      <c r="B17">
        <f t="shared" ref="B17:B59" si="6">A17*$B$1</f>
        <v>-285</v>
      </c>
      <c r="C17" s="2">
        <f t="shared" si="3"/>
        <v>-14.035087719298247</v>
      </c>
      <c r="D17" s="2">
        <f t="shared" si="0"/>
        <v>-14.035087719298247</v>
      </c>
      <c r="E17" s="2">
        <f t="shared" si="1"/>
        <v>-14.035087719298247</v>
      </c>
      <c r="F17" s="2">
        <f t="shared" si="2"/>
        <v>-3562.4999999999995</v>
      </c>
      <c r="G17" s="1">
        <f t="shared" si="4"/>
        <v>-4.4531249999999991</v>
      </c>
      <c r="H17" s="2">
        <f t="shared" si="5"/>
        <v>-33.047019178386719</v>
      </c>
    </row>
    <row r="18" spans="1:8" x14ac:dyDescent="0.2">
      <c r="A18">
        <v>-18</v>
      </c>
      <c r="B18">
        <f t="shared" si="6"/>
        <v>-270</v>
      </c>
      <c r="C18" s="2">
        <f t="shared" si="3"/>
        <v>-14.814814814814815</v>
      </c>
      <c r="D18" s="2">
        <f t="shared" si="0"/>
        <v>-14.814814814814815</v>
      </c>
      <c r="E18" s="2">
        <f t="shared" si="1"/>
        <v>-14.814814814814815</v>
      </c>
      <c r="F18" s="2">
        <f t="shared" si="2"/>
        <v>-3374.9999999999995</v>
      </c>
      <c r="G18" s="1">
        <f t="shared" si="4"/>
        <v>-4.2187499999999991</v>
      </c>
      <c r="H18" s="2">
        <f t="shared" si="5"/>
        <v>-31.307702379524265</v>
      </c>
    </row>
    <row r="19" spans="1:8" x14ac:dyDescent="0.2">
      <c r="A19">
        <v>-17</v>
      </c>
      <c r="B19">
        <f t="shared" si="6"/>
        <v>-255</v>
      </c>
      <c r="C19" s="2">
        <f t="shared" si="3"/>
        <v>-15.686274509803921</v>
      </c>
      <c r="D19" s="2">
        <f t="shared" si="0"/>
        <v>-15.686274509803921</v>
      </c>
      <c r="E19" s="2">
        <f t="shared" si="1"/>
        <v>-15.686274509803921</v>
      </c>
      <c r="F19" s="2">
        <f t="shared" si="2"/>
        <v>-3187.5</v>
      </c>
      <c r="G19" s="1">
        <f t="shared" si="4"/>
        <v>-3.984375</v>
      </c>
      <c r="H19" s="2">
        <f t="shared" si="5"/>
        <v>-29.568385580661811</v>
      </c>
    </row>
    <row r="20" spans="1:8" x14ac:dyDescent="0.2">
      <c r="A20">
        <v>-16</v>
      </c>
      <c r="B20">
        <f t="shared" si="6"/>
        <v>-240</v>
      </c>
      <c r="C20" s="2">
        <f t="shared" si="3"/>
        <v>-16.666666666666668</v>
      </c>
      <c r="D20" s="2">
        <f t="shared" si="0"/>
        <v>-16.666666666666668</v>
      </c>
      <c r="E20" s="2">
        <f t="shared" si="1"/>
        <v>-16.666666666666668</v>
      </c>
      <c r="F20" s="2">
        <f t="shared" si="2"/>
        <v>-2999.9999999999995</v>
      </c>
      <c r="G20" s="1">
        <f t="shared" si="4"/>
        <v>-3.7499999999999996</v>
      </c>
      <c r="H20" s="2">
        <f t="shared" si="5"/>
        <v>-27.82906878179935</v>
      </c>
    </row>
    <row r="21" spans="1:8" x14ac:dyDescent="0.2">
      <c r="A21">
        <v>-15</v>
      </c>
      <c r="B21">
        <f t="shared" si="6"/>
        <v>-225</v>
      </c>
      <c r="C21" s="2">
        <f t="shared" si="3"/>
        <v>-17.777777777777779</v>
      </c>
      <c r="D21" s="2">
        <f t="shared" si="0"/>
        <v>-17.777777777777779</v>
      </c>
      <c r="E21" s="2">
        <f t="shared" si="1"/>
        <v>-17.777777777777779</v>
      </c>
      <c r="F21" s="2">
        <f t="shared" si="2"/>
        <v>-2812.4999999999995</v>
      </c>
      <c r="G21" s="1">
        <f t="shared" si="4"/>
        <v>-3.5156249999999996</v>
      </c>
      <c r="H21" s="2">
        <f t="shared" si="5"/>
        <v>-26.089751982936889</v>
      </c>
    </row>
    <row r="22" spans="1:8" x14ac:dyDescent="0.2">
      <c r="A22">
        <v>-14</v>
      </c>
      <c r="B22">
        <f t="shared" si="6"/>
        <v>-210</v>
      </c>
      <c r="C22" s="2">
        <f t="shared" si="3"/>
        <v>-19.047619047619051</v>
      </c>
      <c r="D22" s="2">
        <f t="shared" si="0"/>
        <v>-19.047619047619051</v>
      </c>
      <c r="E22" s="2">
        <f t="shared" si="1"/>
        <v>-19.047619047619051</v>
      </c>
      <c r="F22" s="2">
        <f t="shared" si="2"/>
        <v>-2624.9999999999991</v>
      </c>
      <c r="G22" s="1">
        <f t="shared" si="4"/>
        <v>-3.2812499999999987</v>
      </c>
      <c r="H22" s="2">
        <f t="shared" si="5"/>
        <v>-24.350435184074421</v>
      </c>
    </row>
    <row r="23" spans="1:8" x14ac:dyDescent="0.2">
      <c r="A23">
        <v>-13</v>
      </c>
      <c r="B23">
        <f t="shared" si="6"/>
        <v>-195</v>
      </c>
      <c r="C23" s="2">
        <f t="shared" si="3"/>
        <v>-20.512820512820515</v>
      </c>
      <c r="D23" s="2">
        <f t="shared" si="0"/>
        <v>-20.512820512820515</v>
      </c>
      <c r="E23" s="2">
        <f t="shared" si="1"/>
        <v>-20.512820512820515</v>
      </c>
      <c r="F23" s="2">
        <f t="shared" si="2"/>
        <v>-2437.4999999999995</v>
      </c>
      <c r="G23" s="1">
        <f t="shared" si="4"/>
        <v>-3.0468749999999996</v>
      </c>
      <c r="H23" s="2">
        <f t="shared" si="5"/>
        <v>-22.611118385211967</v>
      </c>
    </row>
    <row r="24" spans="1:8" x14ac:dyDescent="0.2">
      <c r="A24">
        <v>-12</v>
      </c>
      <c r="B24">
        <f t="shared" si="6"/>
        <v>-180</v>
      </c>
      <c r="C24" s="2">
        <f t="shared" si="3"/>
        <v>-22.222222222222221</v>
      </c>
      <c r="D24" s="2">
        <f t="shared" si="0"/>
        <v>-22.222222222222221</v>
      </c>
      <c r="E24" s="2">
        <f t="shared" si="1"/>
        <v>-22.222222222222221</v>
      </c>
      <c r="F24" s="2">
        <f t="shared" si="2"/>
        <v>-2250</v>
      </c>
      <c r="G24" s="1">
        <f t="shared" si="4"/>
        <v>-2.8125</v>
      </c>
      <c r="H24" s="2">
        <f t="shared" si="5"/>
        <v>-20.871801586349513</v>
      </c>
    </row>
    <row r="25" spans="1:8" x14ac:dyDescent="0.2">
      <c r="A25">
        <v>-11</v>
      </c>
      <c r="B25">
        <f t="shared" si="6"/>
        <v>-165</v>
      </c>
      <c r="C25" s="2">
        <f t="shared" si="3"/>
        <v>-24.242424242424242</v>
      </c>
      <c r="D25" s="2">
        <f t="shared" si="0"/>
        <v>-24.242424242424242</v>
      </c>
      <c r="E25" s="2">
        <f t="shared" si="1"/>
        <v>-24.242424242424242</v>
      </c>
      <c r="F25" s="2">
        <f t="shared" si="2"/>
        <v>-2062.5</v>
      </c>
      <c r="G25" s="1">
        <f t="shared" si="4"/>
        <v>-2.578125</v>
      </c>
      <c r="H25" s="2">
        <f t="shared" si="5"/>
        <v>-19.132484787487051</v>
      </c>
    </row>
    <row r="26" spans="1:8" x14ac:dyDescent="0.2">
      <c r="A26">
        <v>-10</v>
      </c>
      <c r="B26">
        <f t="shared" si="6"/>
        <v>-150</v>
      </c>
      <c r="C26" s="2">
        <f t="shared" si="3"/>
        <v>-26.666666666666668</v>
      </c>
      <c r="D26" s="2">
        <f t="shared" si="0"/>
        <v>-26.666666666666668</v>
      </c>
      <c r="E26" s="2">
        <f t="shared" si="1"/>
        <v>-26.666666666666668</v>
      </c>
      <c r="F26" s="2">
        <f t="shared" si="2"/>
        <v>-1875</v>
      </c>
      <c r="G26" s="1">
        <f t="shared" si="4"/>
        <v>-2.34375</v>
      </c>
      <c r="H26" s="2">
        <f t="shared" si="5"/>
        <v>-17.393167988624594</v>
      </c>
    </row>
    <row r="27" spans="1:8" x14ac:dyDescent="0.2">
      <c r="A27">
        <v>-9</v>
      </c>
      <c r="B27">
        <f t="shared" si="6"/>
        <v>-135</v>
      </c>
      <c r="C27" s="2">
        <f t="shared" si="3"/>
        <v>-29.62962962962963</v>
      </c>
      <c r="D27" s="2">
        <f t="shared" si="0"/>
        <v>-29.62962962962963</v>
      </c>
      <c r="E27" s="2">
        <f t="shared" si="1"/>
        <v>-29.62962962962963</v>
      </c>
      <c r="F27" s="2">
        <f t="shared" si="2"/>
        <v>-1687.4999999999998</v>
      </c>
      <c r="G27" s="1">
        <f t="shared" si="4"/>
        <v>-2.1093749999999996</v>
      </c>
      <c r="H27" s="2">
        <f t="shared" si="5"/>
        <v>-15.653851189762133</v>
      </c>
    </row>
    <row r="28" spans="1:8" x14ac:dyDescent="0.2">
      <c r="A28">
        <v>-8</v>
      </c>
      <c r="B28">
        <f t="shared" si="6"/>
        <v>-120</v>
      </c>
      <c r="C28" s="2">
        <f t="shared" si="3"/>
        <v>-33.333333333333336</v>
      </c>
      <c r="D28" s="2">
        <f t="shared" si="0"/>
        <v>-33.333333333333336</v>
      </c>
      <c r="E28" s="2">
        <f t="shared" si="1"/>
        <v>-33.333333333333336</v>
      </c>
      <c r="F28" s="2">
        <f t="shared" si="2"/>
        <v>-1499.9999999999998</v>
      </c>
      <c r="G28" s="1">
        <f t="shared" si="4"/>
        <v>-1.8749999999999998</v>
      </c>
      <c r="H28" s="2">
        <f t="shared" si="5"/>
        <v>-13.914534390899675</v>
      </c>
    </row>
    <row r="29" spans="1:8" x14ac:dyDescent="0.2">
      <c r="A29">
        <v>-7</v>
      </c>
      <c r="B29">
        <f t="shared" si="6"/>
        <v>-105</v>
      </c>
      <c r="C29" s="2">
        <f t="shared" si="3"/>
        <v>-38.095238095238102</v>
      </c>
      <c r="D29" s="2">
        <f t="shared" si="0"/>
        <v>-38.095238095238102</v>
      </c>
      <c r="E29" s="2">
        <f t="shared" si="1"/>
        <v>-38.095238095238102</v>
      </c>
      <c r="F29" s="2">
        <f t="shared" si="2"/>
        <v>-1312.4999999999995</v>
      </c>
      <c r="G29" s="1">
        <f t="shared" si="4"/>
        <v>-1.6406249999999993</v>
      </c>
      <c r="H29" s="2">
        <f t="shared" si="5"/>
        <v>-12.17521759203721</v>
      </c>
    </row>
    <row r="30" spans="1:8" x14ac:dyDescent="0.2">
      <c r="A30">
        <v>-6</v>
      </c>
      <c r="B30">
        <f t="shared" si="6"/>
        <v>-90</v>
      </c>
      <c r="C30" s="2">
        <f t="shared" si="3"/>
        <v>-44.444444444444443</v>
      </c>
      <c r="D30" s="2">
        <f t="shared" si="0"/>
        <v>-44.444444444444443</v>
      </c>
      <c r="E30" s="2">
        <f t="shared" si="1"/>
        <v>-44.444444444444443</v>
      </c>
      <c r="F30" s="2">
        <f t="shared" si="2"/>
        <v>-1125</v>
      </c>
      <c r="G30" s="1">
        <f t="shared" si="4"/>
        <v>-1.40625</v>
      </c>
      <c r="H30" s="2">
        <f t="shared" si="5"/>
        <v>-10.435900793174756</v>
      </c>
    </row>
    <row r="31" spans="1:8" x14ac:dyDescent="0.2">
      <c r="A31">
        <v>-5</v>
      </c>
      <c r="B31">
        <f t="shared" si="6"/>
        <v>-75</v>
      </c>
      <c r="C31" s="2">
        <f t="shared" si="3"/>
        <v>-53.333333333333336</v>
      </c>
      <c r="D31" s="2">
        <f t="shared" si="0"/>
        <v>-53.333333333333336</v>
      </c>
      <c r="E31" s="2">
        <f t="shared" si="1"/>
        <v>-53.333333333333336</v>
      </c>
      <c r="F31" s="2">
        <f t="shared" si="2"/>
        <v>-937.5</v>
      </c>
      <c r="G31" s="1">
        <f t="shared" si="4"/>
        <v>-1.171875</v>
      </c>
      <c r="H31" s="2">
        <f t="shared" si="5"/>
        <v>-8.6965839943122969</v>
      </c>
    </row>
    <row r="32" spans="1:8" x14ac:dyDescent="0.2">
      <c r="A32">
        <v>-4</v>
      </c>
      <c r="B32">
        <f t="shared" si="6"/>
        <v>-60</v>
      </c>
      <c r="C32" s="2">
        <f t="shared" si="3"/>
        <v>-66.666666666666671</v>
      </c>
      <c r="D32" s="2">
        <f t="shared" si="0"/>
        <v>-66.666666666666671</v>
      </c>
      <c r="E32" s="2">
        <f t="shared" si="1"/>
        <v>-66.666666666666671</v>
      </c>
      <c r="F32" s="2">
        <f t="shared" si="2"/>
        <v>-749.99999999999989</v>
      </c>
      <c r="G32" s="1">
        <f t="shared" si="4"/>
        <v>-0.93749999999999989</v>
      </c>
      <c r="H32" s="2">
        <f t="shared" si="5"/>
        <v>-6.9572671954498375</v>
      </c>
    </row>
    <row r="33" spans="1:8" x14ac:dyDescent="0.2">
      <c r="A33">
        <v>-3</v>
      </c>
      <c r="B33">
        <f t="shared" si="6"/>
        <v>-45</v>
      </c>
      <c r="C33" s="2">
        <f t="shared" si="3"/>
        <v>-88.888888888888886</v>
      </c>
      <c r="D33" s="2">
        <f t="shared" si="0"/>
        <v>-88.888888888888886</v>
      </c>
      <c r="E33" s="2">
        <f t="shared" si="1"/>
        <v>-88.888888888888886</v>
      </c>
      <c r="F33" s="2">
        <f t="shared" si="2"/>
        <v>-562.5</v>
      </c>
      <c r="G33" s="1">
        <f t="shared" si="4"/>
        <v>-0.703125</v>
      </c>
      <c r="H33" s="2">
        <f t="shared" si="5"/>
        <v>-5.2179503965873781</v>
      </c>
    </row>
    <row r="34" spans="1:8" x14ac:dyDescent="0.2">
      <c r="A34">
        <v>-2</v>
      </c>
      <c r="B34">
        <f t="shared" si="6"/>
        <v>-30</v>
      </c>
      <c r="C34" s="2">
        <f t="shared" si="3"/>
        <v>-133.33333333333334</v>
      </c>
      <c r="D34" s="2">
        <f t="shared" si="0"/>
        <v>-133.33333333333334</v>
      </c>
      <c r="E34" s="2">
        <f t="shared" si="1"/>
        <v>-133.33333333333334</v>
      </c>
      <c r="F34" s="2">
        <f t="shared" si="2"/>
        <v>-374.99999999999994</v>
      </c>
      <c r="G34" s="1">
        <f t="shared" si="4"/>
        <v>-0.46874999999999994</v>
      </c>
      <c r="H34" s="2">
        <f t="shared" si="5"/>
        <v>-3.4786335977249188</v>
      </c>
    </row>
    <row r="35" spans="1:8" x14ac:dyDescent="0.2">
      <c r="A35">
        <v>-1</v>
      </c>
      <c r="B35">
        <f t="shared" si="6"/>
        <v>-15</v>
      </c>
      <c r="C35" s="2">
        <f t="shared" si="3"/>
        <v>-266.66666666666669</v>
      </c>
      <c r="D35" s="2">
        <f t="shared" si="0"/>
        <v>-266.66666666666669</v>
      </c>
      <c r="E35" s="2">
        <f t="shared" si="1"/>
        <v>-225</v>
      </c>
      <c r="F35" s="2">
        <f t="shared" si="2"/>
        <v>-222.2222222222222</v>
      </c>
      <c r="G35" s="1">
        <f t="shared" si="4"/>
        <v>-0.27777777777777773</v>
      </c>
      <c r="H35" s="2">
        <f t="shared" si="5"/>
        <v>-2.0614125023555072</v>
      </c>
    </row>
    <row r="36" spans="1:8" x14ac:dyDescent="0.2">
      <c r="A36">
        <v>-0.2</v>
      </c>
      <c r="B36">
        <f t="shared" si="6"/>
        <v>-3</v>
      </c>
      <c r="C36" s="2">
        <f t="shared" si="3"/>
        <v>-1333.3333333333333</v>
      </c>
      <c r="D36" s="2">
        <f t="shared" si="0"/>
        <v>-1333.3333333333333</v>
      </c>
      <c r="E36" s="2">
        <f t="shared" si="1"/>
        <v>-225</v>
      </c>
      <c r="F36" s="2">
        <f t="shared" si="2"/>
        <v>-222.2222222222222</v>
      </c>
      <c r="G36" s="1">
        <f t="shared" si="4"/>
        <v>-0.27777777777777773</v>
      </c>
      <c r="H36" s="2">
        <f t="shared" si="5"/>
        <v>-2.0614125023555072</v>
      </c>
    </row>
    <row r="37" spans="1:8" x14ac:dyDescent="0.2">
      <c r="A37">
        <v>0</v>
      </c>
      <c r="B37">
        <f t="shared" si="6"/>
        <v>0</v>
      </c>
      <c r="C37" s="2">
        <f t="shared" si="3"/>
        <v>1200</v>
      </c>
      <c r="D37" s="2">
        <f t="shared" si="0"/>
        <v>1200</v>
      </c>
      <c r="E37" s="2">
        <f t="shared" si="1"/>
        <v>225</v>
      </c>
      <c r="F37" s="2">
        <f t="shared" si="2"/>
        <v>222.2222222222222</v>
      </c>
      <c r="G37" s="1">
        <f t="shared" si="4"/>
        <v>0.27777777777777773</v>
      </c>
      <c r="H37" s="2">
        <f t="shared" si="5"/>
        <v>2.0614125023555072</v>
      </c>
    </row>
    <row r="38" spans="1:8" x14ac:dyDescent="0.2">
      <c r="A38">
        <v>0.2</v>
      </c>
      <c r="B38">
        <f t="shared" si="6"/>
        <v>3</v>
      </c>
      <c r="C38" s="2">
        <f t="shared" si="3"/>
        <v>1333.3333333333333</v>
      </c>
      <c r="D38" s="2">
        <f t="shared" si="0"/>
        <v>1333.3333333333333</v>
      </c>
      <c r="E38" s="2">
        <f t="shared" si="1"/>
        <v>225</v>
      </c>
      <c r="F38" s="2">
        <f t="shared" si="2"/>
        <v>222.2222222222222</v>
      </c>
      <c r="G38" s="1">
        <f t="shared" si="4"/>
        <v>0.27777777777777773</v>
      </c>
      <c r="H38" s="2">
        <f t="shared" si="5"/>
        <v>2.0614125023555072</v>
      </c>
    </row>
    <row r="39" spans="1:8" x14ac:dyDescent="0.2">
      <c r="A39">
        <v>1</v>
      </c>
      <c r="B39">
        <f t="shared" si="6"/>
        <v>15</v>
      </c>
      <c r="C39" s="2">
        <f t="shared" si="3"/>
        <v>266.66666666666669</v>
      </c>
      <c r="D39" s="2">
        <f t="shared" si="0"/>
        <v>266.66666666666669</v>
      </c>
      <c r="E39" s="2">
        <f t="shared" si="1"/>
        <v>225</v>
      </c>
      <c r="F39" s="2">
        <f t="shared" si="2"/>
        <v>222.2222222222222</v>
      </c>
      <c r="G39" s="1">
        <f t="shared" si="4"/>
        <v>0.27777777777777773</v>
      </c>
      <c r="H39" s="2">
        <f t="shared" si="5"/>
        <v>2.0614125023555072</v>
      </c>
    </row>
    <row r="40" spans="1:8" x14ac:dyDescent="0.2">
      <c r="A40">
        <v>2</v>
      </c>
      <c r="B40">
        <f t="shared" si="6"/>
        <v>30</v>
      </c>
      <c r="C40" s="2">
        <f t="shared" si="3"/>
        <v>133.33333333333334</v>
      </c>
      <c r="D40" s="2">
        <f t="shared" si="0"/>
        <v>133.33333333333334</v>
      </c>
      <c r="E40" s="2">
        <f t="shared" si="1"/>
        <v>133.33333333333334</v>
      </c>
      <c r="F40" s="2">
        <f t="shared" si="2"/>
        <v>374.99999999999994</v>
      </c>
      <c r="G40" s="1">
        <f t="shared" si="4"/>
        <v>0.46874999999999994</v>
      </c>
      <c r="H40" s="2">
        <f t="shared" si="5"/>
        <v>3.4786335977249188</v>
      </c>
    </row>
    <row r="41" spans="1:8" x14ac:dyDescent="0.2">
      <c r="A41">
        <v>3</v>
      </c>
      <c r="B41">
        <f t="shared" si="6"/>
        <v>45</v>
      </c>
      <c r="C41" s="2">
        <f t="shared" si="3"/>
        <v>88.888888888888886</v>
      </c>
      <c r="D41" s="2">
        <f t="shared" si="0"/>
        <v>88.888888888888886</v>
      </c>
      <c r="E41" s="2">
        <f t="shared" si="1"/>
        <v>88.888888888888886</v>
      </c>
      <c r="F41" s="2">
        <f t="shared" si="2"/>
        <v>562.5</v>
      </c>
      <c r="G41" s="1">
        <f t="shared" si="4"/>
        <v>0.703125</v>
      </c>
      <c r="H41" s="2">
        <f t="shared" si="5"/>
        <v>5.2179503965873781</v>
      </c>
    </row>
    <row r="42" spans="1:8" x14ac:dyDescent="0.2">
      <c r="A42">
        <v>4</v>
      </c>
      <c r="B42">
        <f t="shared" si="6"/>
        <v>60</v>
      </c>
      <c r="C42" s="2">
        <f t="shared" si="3"/>
        <v>66.666666666666671</v>
      </c>
      <c r="D42" s="2">
        <f t="shared" si="0"/>
        <v>66.666666666666671</v>
      </c>
      <c r="E42" s="2">
        <f t="shared" si="1"/>
        <v>66.666666666666671</v>
      </c>
      <c r="F42" s="2">
        <f t="shared" si="2"/>
        <v>749.99999999999989</v>
      </c>
      <c r="G42" s="1">
        <f t="shared" si="4"/>
        <v>0.93749999999999989</v>
      </c>
      <c r="H42" s="2">
        <f t="shared" si="5"/>
        <v>6.9572671954498375</v>
      </c>
    </row>
    <row r="43" spans="1:8" x14ac:dyDescent="0.2">
      <c r="A43">
        <v>5</v>
      </c>
      <c r="B43">
        <f t="shared" si="6"/>
        <v>75</v>
      </c>
      <c r="C43" s="2">
        <f t="shared" si="3"/>
        <v>53.333333333333336</v>
      </c>
      <c r="D43" s="2">
        <f t="shared" si="0"/>
        <v>53.333333333333336</v>
      </c>
      <c r="E43" s="2">
        <f t="shared" si="1"/>
        <v>53.333333333333336</v>
      </c>
      <c r="F43" s="2">
        <f t="shared" si="2"/>
        <v>937.5</v>
      </c>
      <c r="G43" s="1">
        <f t="shared" si="4"/>
        <v>1.171875</v>
      </c>
      <c r="H43" s="2">
        <f t="shared" si="5"/>
        <v>8.6965839943122969</v>
      </c>
    </row>
    <row r="44" spans="1:8" x14ac:dyDescent="0.2">
      <c r="A44">
        <v>6</v>
      </c>
      <c r="B44">
        <f t="shared" si="6"/>
        <v>90</v>
      </c>
      <c r="C44" s="2">
        <f t="shared" si="3"/>
        <v>44.444444444444443</v>
      </c>
      <c r="D44" s="2">
        <f t="shared" si="0"/>
        <v>44.444444444444443</v>
      </c>
      <c r="E44" s="2">
        <f t="shared" si="1"/>
        <v>44.444444444444443</v>
      </c>
      <c r="F44" s="2">
        <f t="shared" si="2"/>
        <v>1125</v>
      </c>
      <c r="G44" s="1">
        <f t="shared" si="4"/>
        <v>1.40625</v>
      </c>
      <c r="H44" s="2">
        <f t="shared" si="5"/>
        <v>10.435900793174756</v>
      </c>
    </row>
    <row r="45" spans="1:8" x14ac:dyDescent="0.2">
      <c r="A45">
        <v>7</v>
      </c>
      <c r="B45">
        <f t="shared" si="6"/>
        <v>105</v>
      </c>
      <c r="C45" s="2">
        <f t="shared" si="3"/>
        <v>38.095238095238102</v>
      </c>
      <c r="D45" s="2">
        <f t="shared" si="0"/>
        <v>38.095238095238102</v>
      </c>
      <c r="E45" s="2">
        <f t="shared" si="1"/>
        <v>38.095238095238102</v>
      </c>
      <c r="F45" s="2">
        <f t="shared" si="2"/>
        <v>1312.4999999999995</v>
      </c>
      <c r="G45" s="1">
        <f t="shared" si="4"/>
        <v>1.6406249999999993</v>
      </c>
      <c r="H45" s="2">
        <f t="shared" si="5"/>
        <v>12.17521759203721</v>
      </c>
    </row>
    <row r="46" spans="1:8" x14ac:dyDescent="0.2">
      <c r="A46">
        <v>8</v>
      </c>
      <c r="B46">
        <f t="shared" si="6"/>
        <v>120</v>
      </c>
      <c r="C46" s="2">
        <f t="shared" si="3"/>
        <v>33.333333333333336</v>
      </c>
      <c r="D46" s="2">
        <f t="shared" si="0"/>
        <v>33.333333333333336</v>
      </c>
      <c r="E46" s="2">
        <f t="shared" si="1"/>
        <v>33.333333333333336</v>
      </c>
      <c r="F46" s="2">
        <f t="shared" si="2"/>
        <v>1499.9999999999998</v>
      </c>
      <c r="G46" s="1">
        <f t="shared" si="4"/>
        <v>1.8749999999999998</v>
      </c>
      <c r="H46" s="2">
        <f t="shared" si="5"/>
        <v>13.914534390899675</v>
      </c>
    </row>
    <row r="47" spans="1:8" x14ac:dyDescent="0.2">
      <c r="A47">
        <v>9</v>
      </c>
      <c r="B47">
        <f t="shared" si="6"/>
        <v>135</v>
      </c>
      <c r="C47" s="2">
        <f t="shared" si="3"/>
        <v>29.62962962962963</v>
      </c>
      <c r="D47" s="2">
        <f t="shared" si="0"/>
        <v>29.62962962962963</v>
      </c>
      <c r="E47" s="2">
        <f t="shared" si="1"/>
        <v>29.62962962962963</v>
      </c>
      <c r="F47" s="2">
        <f t="shared" si="2"/>
        <v>1687.4999999999998</v>
      </c>
      <c r="G47" s="1">
        <f t="shared" si="4"/>
        <v>2.1093749999999996</v>
      </c>
      <c r="H47" s="2">
        <f t="shared" si="5"/>
        <v>15.653851189762133</v>
      </c>
    </row>
    <row r="48" spans="1:8" x14ac:dyDescent="0.2">
      <c r="A48">
        <v>10</v>
      </c>
      <c r="B48">
        <f t="shared" si="6"/>
        <v>150</v>
      </c>
      <c r="C48" s="2">
        <f t="shared" si="3"/>
        <v>26.666666666666668</v>
      </c>
      <c r="D48" s="2">
        <f t="shared" si="0"/>
        <v>26.666666666666668</v>
      </c>
      <c r="E48" s="2">
        <f t="shared" si="1"/>
        <v>26.666666666666668</v>
      </c>
      <c r="F48" s="2">
        <f t="shared" si="2"/>
        <v>1875</v>
      </c>
      <c r="G48" s="1">
        <f t="shared" si="4"/>
        <v>2.34375</v>
      </c>
      <c r="H48" s="2">
        <f t="shared" si="5"/>
        <v>17.393167988624594</v>
      </c>
    </row>
    <row r="49" spans="1:8" x14ac:dyDescent="0.2">
      <c r="A49">
        <v>11</v>
      </c>
      <c r="B49">
        <f t="shared" si="6"/>
        <v>165</v>
      </c>
      <c r="C49" s="2">
        <f t="shared" si="3"/>
        <v>24.242424242424242</v>
      </c>
      <c r="D49" s="2">
        <f t="shared" si="0"/>
        <v>24.242424242424242</v>
      </c>
      <c r="E49" s="2">
        <f t="shared" si="1"/>
        <v>24.242424242424242</v>
      </c>
      <c r="F49" s="2">
        <f t="shared" si="2"/>
        <v>2062.5</v>
      </c>
      <c r="G49" s="1">
        <f t="shared" si="4"/>
        <v>2.578125</v>
      </c>
      <c r="H49" s="2">
        <f t="shared" si="5"/>
        <v>19.132484787487051</v>
      </c>
    </row>
    <row r="50" spans="1:8" x14ac:dyDescent="0.2">
      <c r="A50">
        <v>12</v>
      </c>
      <c r="B50">
        <f t="shared" si="6"/>
        <v>180</v>
      </c>
      <c r="C50" s="2">
        <f t="shared" si="3"/>
        <v>22.222222222222221</v>
      </c>
      <c r="D50" s="2">
        <f t="shared" si="0"/>
        <v>22.222222222222221</v>
      </c>
      <c r="E50" s="2">
        <f t="shared" si="1"/>
        <v>22.222222222222221</v>
      </c>
      <c r="F50" s="2">
        <f t="shared" si="2"/>
        <v>2250</v>
      </c>
      <c r="G50" s="1">
        <f t="shared" si="4"/>
        <v>2.8125</v>
      </c>
      <c r="H50" s="2">
        <f t="shared" si="5"/>
        <v>20.871801586349513</v>
      </c>
    </row>
    <row r="51" spans="1:8" x14ac:dyDescent="0.2">
      <c r="A51">
        <v>13</v>
      </c>
      <c r="B51">
        <f t="shared" si="6"/>
        <v>195</v>
      </c>
      <c r="C51" s="2">
        <f t="shared" si="3"/>
        <v>20.512820512820515</v>
      </c>
      <c r="D51" s="2">
        <f t="shared" si="0"/>
        <v>20.512820512820515</v>
      </c>
      <c r="E51" s="2">
        <f t="shared" si="1"/>
        <v>20.512820512820515</v>
      </c>
      <c r="F51" s="2">
        <f t="shared" si="2"/>
        <v>2437.4999999999995</v>
      </c>
      <c r="G51" s="1">
        <f t="shared" si="4"/>
        <v>3.0468749999999996</v>
      </c>
      <c r="H51" s="2">
        <f t="shared" si="5"/>
        <v>22.611118385211967</v>
      </c>
    </row>
    <row r="52" spans="1:8" x14ac:dyDescent="0.2">
      <c r="A52">
        <v>14</v>
      </c>
      <c r="B52">
        <f t="shared" si="6"/>
        <v>210</v>
      </c>
      <c r="C52" s="2">
        <f t="shared" si="3"/>
        <v>19.047619047619051</v>
      </c>
      <c r="D52" s="2">
        <f t="shared" si="0"/>
        <v>19.047619047619051</v>
      </c>
      <c r="E52" s="2">
        <f t="shared" si="1"/>
        <v>19.047619047619051</v>
      </c>
      <c r="F52" s="2">
        <f t="shared" si="2"/>
        <v>2624.9999999999991</v>
      </c>
      <c r="G52" s="1">
        <f t="shared" si="4"/>
        <v>3.2812499999999987</v>
      </c>
      <c r="H52" s="2">
        <f t="shared" si="5"/>
        <v>24.350435184074421</v>
      </c>
    </row>
    <row r="53" spans="1:8" x14ac:dyDescent="0.2">
      <c r="A53">
        <v>15</v>
      </c>
      <c r="B53">
        <f t="shared" si="6"/>
        <v>225</v>
      </c>
      <c r="C53" s="2">
        <f t="shared" si="3"/>
        <v>17.777777777777779</v>
      </c>
      <c r="D53" s="2">
        <f t="shared" si="0"/>
        <v>17.777777777777779</v>
      </c>
      <c r="E53" s="2">
        <f t="shared" si="1"/>
        <v>17.777777777777779</v>
      </c>
      <c r="F53" s="2">
        <f t="shared" si="2"/>
        <v>2812.4999999999995</v>
      </c>
      <c r="G53" s="1">
        <f t="shared" si="4"/>
        <v>3.5156249999999996</v>
      </c>
      <c r="H53" s="2">
        <f t="shared" si="5"/>
        <v>26.089751982936889</v>
      </c>
    </row>
    <row r="54" spans="1:8" x14ac:dyDescent="0.2">
      <c r="A54">
        <v>16</v>
      </c>
      <c r="B54">
        <f t="shared" si="6"/>
        <v>240</v>
      </c>
      <c r="C54" s="2">
        <f t="shared" si="3"/>
        <v>16.666666666666668</v>
      </c>
      <c r="D54" s="2">
        <f t="shared" si="0"/>
        <v>16.666666666666668</v>
      </c>
      <c r="E54" s="2">
        <f t="shared" si="1"/>
        <v>16.666666666666668</v>
      </c>
      <c r="F54" s="2">
        <f t="shared" si="2"/>
        <v>2999.9999999999995</v>
      </c>
      <c r="G54" s="1">
        <f t="shared" si="4"/>
        <v>3.7499999999999996</v>
      </c>
      <c r="H54" s="2">
        <f t="shared" si="5"/>
        <v>27.82906878179935</v>
      </c>
    </row>
    <row r="55" spans="1:8" x14ac:dyDescent="0.2">
      <c r="A55">
        <v>17</v>
      </c>
      <c r="B55">
        <f t="shared" si="6"/>
        <v>255</v>
      </c>
      <c r="C55" s="2">
        <f t="shared" si="3"/>
        <v>15.686274509803921</v>
      </c>
      <c r="D55" s="2">
        <f t="shared" si="0"/>
        <v>15.686274509803921</v>
      </c>
      <c r="E55" s="2">
        <f t="shared" si="1"/>
        <v>15.686274509803921</v>
      </c>
      <c r="F55" s="2">
        <f t="shared" si="2"/>
        <v>3187.5</v>
      </c>
      <c r="G55" s="1">
        <f t="shared" si="4"/>
        <v>3.984375</v>
      </c>
      <c r="H55" s="2">
        <f t="shared" si="5"/>
        <v>29.568385580661811</v>
      </c>
    </row>
    <row r="56" spans="1:8" x14ac:dyDescent="0.2">
      <c r="A56">
        <v>18</v>
      </c>
      <c r="B56">
        <f t="shared" si="6"/>
        <v>270</v>
      </c>
      <c r="C56" s="2">
        <f t="shared" si="3"/>
        <v>14.814814814814815</v>
      </c>
      <c r="D56" s="2">
        <f t="shared" si="0"/>
        <v>14.814814814814815</v>
      </c>
      <c r="E56" s="2">
        <f t="shared" si="1"/>
        <v>14.814814814814815</v>
      </c>
      <c r="F56" s="2">
        <f t="shared" si="2"/>
        <v>3374.9999999999995</v>
      </c>
      <c r="G56" s="1">
        <f t="shared" si="4"/>
        <v>4.2187499999999991</v>
      </c>
      <c r="H56" s="2">
        <f t="shared" si="5"/>
        <v>31.307702379524265</v>
      </c>
    </row>
    <row r="57" spans="1:8" x14ac:dyDescent="0.2">
      <c r="A57">
        <v>19</v>
      </c>
      <c r="B57">
        <f t="shared" si="6"/>
        <v>285</v>
      </c>
      <c r="C57" s="2">
        <f t="shared" si="3"/>
        <v>14.035087719298247</v>
      </c>
      <c r="D57" s="2">
        <f t="shared" si="0"/>
        <v>14.035087719298247</v>
      </c>
      <c r="E57" s="2">
        <f t="shared" si="1"/>
        <v>14.035087719298247</v>
      </c>
      <c r="F57" s="2">
        <f t="shared" si="2"/>
        <v>3562.4999999999995</v>
      </c>
      <c r="G57" s="1">
        <f t="shared" si="4"/>
        <v>4.4531249999999991</v>
      </c>
      <c r="H57" s="2">
        <f t="shared" si="5"/>
        <v>33.047019178386719</v>
      </c>
    </row>
    <row r="58" spans="1:8" x14ac:dyDescent="0.2">
      <c r="A58">
        <v>20</v>
      </c>
      <c r="B58">
        <f t="shared" si="6"/>
        <v>300</v>
      </c>
      <c r="C58" s="2">
        <f t="shared" si="3"/>
        <v>13.333333333333334</v>
      </c>
      <c r="D58" s="2">
        <f t="shared" si="0"/>
        <v>13.333333333333334</v>
      </c>
      <c r="E58" s="2">
        <f t="shared" si="1"/>
        <v>13.333333333333334</v>
      </c>
      <c r="F58" s="2">
        <f t="shared" si="2"/>
        <v>3750</v>
      </c>
      <c r="G58" s="1">
        <f t="shared" si="4"/>
        <v>4.6875</v>
      </c>
      <c r="H58" s="2">
        <f t="shared" si="5"/>
        <v>34.786335977249188</v>
      </c>
    </row>
    <row r="59" spans="1:8" x14ac:dyDescent="0.2">
      <c r="A59">
        <v>30</v>
      </c>
      <c r="B59">
        <f t="shared" si="6"/>
        <v>450</v>
      </c>
      <c r="C59" s="2">
        <f t="shared" si="3"/>
        <v>8.8888888888888893</v>
      </c>
      <c r="D59" s="2">
        <f t="shared" si="0"/>
        <v>9</v>
      </c>
      <c r="E59" s="2">
        <f t="shared" si="1"/>
        <v>9</v>
      </c>
      <c r="F59" s="2">
        <f t="shared" si="2"/>
        <v>5555.5555555555557</v>
      </c>
      <c r="G59" s="1">
        <f t="shared" si="4"/>
        <v>6.9444444444444446</v>
      </c>
      <c r="H59" s="2">
        <f t="shared" si="5"/>
        <v>51.535312558887689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Ford</dc:creator>
  <cp:lastModifiedBy>Microsoft Office User</cp:lastModifiedBy>
  <dcterms:created xsi:type="dcterms:W3CDTF">2018-06-29T00:01:41Z</dcterms:created>
  <dcterms:modified xsi:type="dcterms:W3CDTF">2020-07-11T22:37:42Z</dcterms:modified>
</cp:coreProperties>
</file>