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660" windowHeight="16400" tabRatio="500"/>
  </bookViews>
  <sheets>
    <sheet name="Data" sheetId="4" r:id="rId1"/>
    <sheet name="Sheet1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4" l="1"/>
  <c r="D41" i="4"/>
  <c r="B42" i="4"/>
  <c r="B41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5" i="4"/>
  <c r="F5" i="4"/>
  <c r="G5" i="4"/>
  <c r="F19" i="4"/>
  <c r="G19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</calcChain>
</file>

<file path=xl/sharedStrings.xml><?xml version="1.0" encoding="utf-8"?>
<sst xmlns="http://schemas.openxmlformats.org/spreadsheetml/2006/main" count="50" uniqueCount="46">
  <si>
    <t xml:space="preserve">10-31-18 </t>
  </si>
  <si>
    <t>Motor #1</t>
  </si>
  <si>
    <t>Friction Testing</t>
  </si>
  <si>
    <t>Voltage</t>
  </si>
  <si>
    <t>Current</t>
  </si>
  <si>
    <t>uCurrent</t>
  </si>
  <si>
    <t>(volts)</t>
  </si>
  <si>
    <t>(amps)</t>
  </si>
  <si>
    <t>(mA)</t>
  </si>
  <si>
    <t>Speed</t>
  </si>
  <si>
    <t>(pulse/sec)</t>
  </si>
  <si>
    <t>(rpm)</t>
  </si>
  <si>
    <t>radians/sec</t>
  </si>
  <si>
    <t>Fit</t>
  </si>
  <si>
    <t>(A)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</si>
  <si>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</si>
  <si>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</si>
  <si>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</si>
  <si>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</si>
  <si>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</si>
  <si>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</si>
  <si>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</si>
  <si>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</si>
  <si>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</si>
  <si>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</si>
  <si>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</si>
  <si>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</si>
  <si>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</si>
  <si>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</si>
  <si>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</si>
  <si>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</si>
  <si>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</si>
  <si>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</si>
  <si>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</si>
  <si>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</si>
  <si>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</si>
  <si>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</si>
  <si>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</si>
  <si>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</si>
  <si>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</si>
  <si>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Coulomb</t>
  </si>
  <si>
    <t>Viscous</t>
  </si>
  <si>
    <t>A/(rad/sec)</t>
  </si>
  <si>
    <t>A</t>
  </si>
  <si>
    <t>Nm</t>
  </si>
  <si>
    <t>Nm/(rad/sec)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</si>
</sst>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1" fontId="0" fillId="0" borderId="0" xfId="0" applyNumberFormat="1"/>
    <xf numFmtId="11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Data!$G$5:$G$19</c:f>
              <c:numCache>
                <c:formatCode>0.00</c:formatCode>
                <c:ptCount val="15"/>
                <c:pt idx="0">
                  <c:v>161.1553731486355</c:v>
                </c:pt>
                <c:pt idx="1">
                  <c:v>148.7794020890394</c:v>
                </c:pt>
                <c:pt idx="2">
                  <c:v>134.4696855513813</c:v>
                </c:pt>
                <c:pt idx="3">
                  <c:v>117.1254761096876</c:v>
                </c:pt>
                <c:pt idx="4">
                  <c:v>103.0835089459151</c:v>
                </c:pt>
                <c:pt idx="5">
                  <c:v>87.85154456487366</c:v>
                </c:pt>
                <c:pt idx="6">
                  <c:v>72.50058046210536</c:v>
                </c:pt>
                <c:pt idx="7">
                  <c:v>58.3098636461742</c:v>
                </c:pt>
                <c:pt idx="8">
                  <c:v>50.60463166435832</c:v>
                </c:pt>
                <c:pt idx="9">
                  <c:v>42.27465114347628</c:v>
                </c:pt>
                <c:pt idx="10">
                  <c:v>34.77766867468247</c:v>
                </c:pt>
                <c:pt idx="11">
                  <c:v>27.07243669286659</c:v>
                </c:pt>
                <c:pt idx="12">
                  <c:v>19.69445394579965</c:v>
                </c:pt>
                <c:pt idx="13">
                  <c:v>12.31647119873271</c:v>
                </c:pt>
                <c:pt idx="14">
                  <c:v>4.402989703894785</c:v>
                </c:pt>
              </c:numCache>
            </c:numRef>
          </c:xVal>
          <c:yVal>
            <c:numRef>
              <c:f>Data!$D$5:$D$19</c:f>
              <c:numCache>
                <c:formatCode>0.000</c:formatCode>
                <c:ptCount val="15"/>
                <c:pt idx="0">
                  <c:v>0.0676</c:v>
                </c:pt>
                <c:pt idx="1">
                  <c:v>0.0627</c:v>
                </c:pt>
                <c:pt idx="2">
                  <c:v>0.0596</c:v>
                </c:pt>
                <c:pt idx="3">
                  <c:v>0.0562</c:v>
                </c:pt>
                <c:pt idx="4">
                  <c:v>0.055</c:v>
                </c:pt>
                <c:pt idx="5">
                  <c:v>0.0521</c:v>
                </c:pt>
                <c:pt idx="6">
                  <c:v>0.05</c:v>
                </c:pt>
                <c:pt idx="7">
                  <c:v>0.0483</c:v>
                </c:pt>
                <c:pt idx="8">
                  <c:v>0.0486</c:v>
                </c:pt>
                <c:pt idx="9">
                  <c:v>0.0481</c:v>
                </c:pt>
                <c:pt idx="10">
                  <c:v>0.0459</c:v>
                </c:pt>
                <c:pt idx="11">
                  <c:v>0.0437</c:v>
                </c:pt>
                <c:pt idx="12">
                  <c:v>0.0409</c:v>
                </c:pt>
                <c:pt idx="13">
                  <c:v>0.0366</c:v>
                </c:pt>
                <c:pt idx="14">
                  <c:v>0.0328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25400">
              <a:solidFill>
                <a:schemeClr val="accent1">
                  <a:alpha val="99000"/>
                </a:schemeClr>
              </a:solidFill>
            </a:ln>
          </c:spPr>
          <c:marker>
            <c:symbol val="none"/>
          </c:marker>
          <c:xVal>
            <c:numRef>
              <c:f>Data!$G$5:$G$19</c:f>
              <c:numCache>
                <c:formatCode>0.00</c:formatCode>
                <c:ptCount val="15"/>
                <c:pt idx="0">
                  <c:v>161.1553731486355</c:v>
                </c:pt>
                <c:pt idx="1">
                  <c:v>148.7794020890394</c:v>
                </c:pt>
                <c:pt idx="2">
                  <c:v>134.4696855513813</c:v>
                </c:pt>
                <c:pt idx="3">
                  <c:v>117.1254761096876</c:v>
                </c:pt>
                <c:pt idx="4">
                  <c:v>103.0835089459151</c:v>
                </c:pt>
                <c:pt idx="5">
                  <c:v>87.85154456487366</c:v>
                </c:pt>
                <c:pt idx="6">
                  <c:v>72.50058046210536</c:v>
                </c:pt>
                <c:pt idx="7">
                  <c:v>58.3098636461742</c:v>
                </c:pt>
                <c:pt idx="8">
                  <c:v>50.60463166435832</c:v>
                </c:pt>
                <c:pt idx="9">
                  <c:v>42.27465114347628</c:v>
                </c:pt>
                <c:pt idx="10">
                  <c:v>34.77766867468247</c:v>
                </c:pt>
                <c:pt idx="11">
                  <c:v>27.07243669286659</c:v>
                </c:pt>
                <c:pt idx="12">
                  <c:v>19.69445394579965</c:v>
                </c:pt>
                <c:pt idx="13">
                  <c:v>12.31647119873271</c:v>
                </c:pt>
                <c:pt idx="14">
                  <c:v>4.402989703894785</c:v>
                </c:pt>
              </c:numCache>
            </c:numRef>
          </c:xVal>
          <c:yVal>
            <c:numRef>
              <c:f>Data!$H$5:$H$19</c:f>
              <c:numCache>
                <c:formatCode>0.000</c:formatCode>
                <c:ptCount val="15"/>
                <c:pt idx="0">
                  <c:v>0.0659196625399471</c:v>
                </c:pt>
                <c:pt idx="1">
                  <c:v>0.0637014725920236</c:v>
                </c:pt>
                <c:pt idx="2">
                  <c:v>0.0611366904647369</c:v>
                </c:pt>
                <c:pt idx="3">
                  <c:v>0.058028025225219</c:v>
                </c:pt>
                <c:pt idx="4">
                  <c:v>0.0555112327843057</c:v>
                </c:pt>
                <c:pt idx="5">
                  <c:v>0.0527811528483998</c:v>
                </c:pt>
                <c:pt idx="6">
                  <c:v>0.0500297441629946</c:v>
                </c:pt>
                <c:pt idx="7">
                  <c:v>0.0474862907852072</c:v>
                </c:pt>
                <c:pt idx="8">
                  <c:v>0.0461052542551298</c:v>
                </c:pt>
                <c:pt idx="9">
                  <c:v>0.0446122417901812</c:v>
                </c:pt>
                <c:pt idx="10">
                  <c:v>0.0432685305717275</c:v>
                </c:pt>
                <c:pt idx="11">
                  <c:v>0.0418874940416501</c:v>
                </c:pt>
                <c:pt idx="12">
                  <c:v>0.0405651115726957</c:v>
                </c:pt>
                <c:pt idx="13">
                  <c:v>0.0392427291037412</c:v>
                </c:pt>
                <c:pt idx="14">
                  <c:v>0.0378243672620401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99336"/>
        <c:axId val="-2103596344"/>
      </c:scatterChart>
      <c:valAx>
        <c:axId val="-2103599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3596344"/>
        <c:crosses val="autoZero"/>
        <c:crossBetween val="midCat"/>
      </c:valAx>
      <c:valAx>
        <c:axId val="-21035963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3599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0</xdr:row>
      <xdr:rowOff>184150</xdr:rowOff>
    </xdr:from>
    <xdr:to>
      <xdr:col>17</xdr:col>
      <xdr:colOff>73660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1" workbookViewId="0">
      <selection activeCell="G41" sqref="G41"/>
    </sheetView>
  </sheetViews>
  <sheetFormatPr baseColWidth="10" defaultColWidth="11.1640625" defaultRowHeight="15" x14ac:dyDescent="0"/>
  <cols>
    <col min="4" max="4" width="12.1640625" bestFit="1" customWidth="1"/>
  </cols>
  <sheetData>
    <row r="1" spans="1:8">
      <c r="A1" s="1" t="s">
        <v>0</v>
      </c>
      <c r="B1" t="s">
        <v>1</v>
      </c>
      <c r="C1" t="s">
        <v>2</v>
      </c>
    </row>
    <row r="3" spans="1:8">
      <c r="A3" t="s">
        <v>3</v>
      </c>
      <c r="B3" t="s">
        <v>4</v>
      </c>
      <c r="C3" t="s">
        <v>5</v>
      </c>
      <c r="D3" t="s">
        <v>5</v>
      </c>
      <c r="E3" t="s">
        <v>9</v>
      </c>
      <c r="F3" t="s">
        <v>9</v>
      </c>
      <c r="G3" t="s">
        <v>9</v>
      </c>
      <c r="H3" t="s">
        <v>13</v>
      </c>
    </row>
    <row r="4" spans="1:8">
      <c r="A4" s="1" t="s">
        <v>6</v>
      </c>
      <c r="B4" s="1" t="s">
        <v>7</v>
      </c>
      <c r="C4" s="1" t="s">
        <v>8</v>
      </c>
      <c r="D4" s="1" t="s">
        <v>14</v>
      </c>
      <c r="E4" s="1" t="s">
        <v>10</v>
      </c>
      <c r="F4" s="1" t="s">
        <v>11</v>
      </c>
      <c r="G4" t="s">
        <v>12</v>
      </c>
    </row>
    <row r="5" spans="1:8">
      <c r="A5">
        <v>10.9</v>
      </c>
      <c r="B5">
        <v>6.8000000000000005E-2</v>
      </c>
      <c r="C5">
        <v>67.599999999999994</v>
      </c>
      <c r="D5" s="4">
        <f>C5/1000</f>
        <v>6.7599999999999993E-2</v>
      </c>
      <c r="E5">
        <v>5417</v>
      </c>
      <c r="F5" s="3">
        <f>E5/211.2*60</f>
        <v>1538.9204545454545</v>
      </c>
      <c r="G5" s="2">
        <f>F5*2*PI()/60</f>
        <v>161.1553731486355</v>
      </c>
      <c r="H5" s="4">
        <f>G5*$B$38+$B$37</f>
        <v>6.5919662539947146E-2</v>
      </c>
    </row>
    <row r="6" spans="1:8">
      <c r="A6">
        <v>10.039999999999999</v>
      </c>
      <c r="B6">
        <v>6.3E-2</v>
      </c>
      <c r="C6">
        <v>62.7</v>
      </c>
      <c r="D6" s="4">
        <f t="shared" ref="D6:D19" si="0">C6/1000</f>
        <v>6.2700000000000006E-2</v>
      </c>
      <c r="E6">
        <v>5001</v>
      </c>
      <c r="F6" s="3">
        <f t="shared" ref="F6:F19" si="1">E6/211.2*60</f>
        <v>1420.7386363636365</v>
      </c>
      <c r="G6" s="2">
        <f t="shared" ref="G6:G19" si="2">F6*2*PI()/60</f>
        <v>148.77940208903937</v>
      </c>
      <c r="H6" s="4">
        <f t="shared" ref="H6:H19" si="3">G6*$B$38+$B$37</f>
        <v>6.3701472592023578E-2</v>
      </c>
    </row>
    <row r="7" spans="1:8">
      <c r="A7">
        <v>9.09</v>
      </c>
      <c r="B7">
        <v>5.8000000000000003E-2</v>
      </c>
      <c r="C7">
        <v>59.6</v>
      </c>
      <c r="D7" s="4">
        <f t="shared" si="0"/>
        <v>5.96E-2</v>
      </c>
      <c r="E7">
        <v>4520</v>
      </c>
      <c r="F7" s="3">
        <f t="shared" si="1"/>
        <v>1284.0909090909092</v>
      </c>
      <c r="G7" s="2">
        <f t="shared" si="2"/>
        <v>134.4696855513813</v>
      </c>
      <c r="H7" s="4">
        <f t="shared" si="3"/>
        <v>6.1136690464736937E-2</v>
      </c>
    </row>
    <row r="8" spans="1:8">
      <c r="A8">
        <v>7.93</v>
      </c>
      <c r="B8">
        <v>5.6000000000000001E-2</v>
      </c>
      <c r="C8">
        <v>56.2</v>
      </c>
      <c r="D8" s="4">
        <f t="shared" si="0"/>
        <v>5.62E-2</v>
      </c>
      <c r="E8">
        <v>3937</v>
      </c>
      <c r="F8" s="3">
        <f t="shared" si="1"/>
        <v>1118.465909090909</v>
      </c>
      <c r="G8" s="2">
        <f t="shared" si="2"/>
        <v>117.12547610968764</v>
      </c>
      <c r="H8" s="4">
        <f t="shared" si="3"/>
        <v>5.8028025225219035E-2</v>
      </c>
    </row>
    <row r="9" spans="1:8">
      <c r="A9">
        <v>6.99</v>
      </c>
      <c r="B9">
        <v>5.5E-2</v>
      </c>
      <c r="C9">
        <v>55</v>
      </c>
      <c r="D9" s="4">
        <f t="shared" si="0"/>
        <v>5.5E-2</v>
      </c>
      <c r="E9">
        <v>3465</v>
      </c>
      <c r="F9" s="3">
        <f t="shared" si="1"/>
        <v>984.375</v>
      </c>
      <c r="G9" s="2">
        <f t="shared" si="2"/>
        <v>103.08350894591509</v>
      </c>
      <c r="H9" s="4">
        <f t="shared" si="3"/>
        <v>5.5511232784305753E-2</v>
      </c>
    </row>
    <row r="10" spans="1:8">
      <c r="A10">
        <v>6</v>
      </c>
      <c r="B10">
        <v>5.0999999999999997E-2</v>
      </c>
      <c r="C10">
        <v>52.1</v>
      </c>
      <c r="D10" s="4">
        <f t="shared" si="0"/>
        <v>5.21E-2</v>
      </c>
      <c r="E10">
        <v>2953</v>
      </c>
      <c r="F10" s="3">
        <f t="shared" si="1"/>
        <v>838.92045454545462</v>
      </c>
      <c r="G10" s="2">
        <f t="shared" si="2"/>
        <v>87.851544564873663</v>
      </c>
      <c r="H10" s="4">
        <f t="shared" si="3"/>
        <v>5.2781152848399807E-2</v>
      </c>
    </row>
    <row r="11" spans="1:8">
      <c r="A11">
        <v>5</v>
      </c>
      <c r="B11">
        <v>4.7E-2</v>
      </c>
      <c r="C11">
        <v>50</v>
      </c>
      <c r="D11" s="4">
        <f t="shared" si="0"/>
        <v>0.05</v>
      </c>
      <c r="E11">
        <v>2437</v>
      </c>
      <c r="F11" s="3">
        <f t="shared" si="1"/>
        <v>692.3295454545455</v>
      </c>
      <c r="G11" s="2">
        <f t="shared" si="2"/>
        <v>72.500580462105361</v>
      </c>
      <c r="H11" s="4">
        <f t="shared" si="3"/>
        <v>5.0029744162994605E-2</v>
      </c>
    </row>
    <row r="12" spans="1:8">
      <c r="A12">
        <v>4.04</v>
      </c>
      <c r="B12">
        <v>4.5999999999999999E-2</v>
      </c>
      <c r="C12">
        <v>48.3</v>
      </c>
      <c r="D12" s="4">
        <f t="shared" si="0"/>
        <v>4.8299999999999996E-2</v>
      </c>
      <c r="E12">
        <v>1960</v>
      </c>
      <c r="F12" s="3">
        <f t="shared" si="1"/>
        <v>556.81818181818187</v>
      </c>
      <c r="G12" s="2">
        <f t="shared" si="2"/>
        <v>58.3098636461742</v>
      </c>
      <c r="H12" s="4">
        <f t="shared" si="3"/>
        <v>4.748629078520724E-2</v>
      </c>
    </row>
    <row r="13" spans="1:8">
      <c r="A13">
        <v>3.57</v>
      </c>
      <c r="B13">
        <v>4.5999999999999999E-2</v>
      </c>
      <c r="C13">
        <v>48.6</v>
      </c>
      <c r="D13" s="4">
        <f t="shared" si="0"/>
        <v>4.8600000000000004E-2</v>
      </c>
      <c r="E13">
        <v>1701</v>
      </c>
      <c r="F13" s="3">
        <f t="shared" si="1"/>
        <v>483.23863636363637</v>
      </c>
      <c r="G13" s="2">
        <f t="shared" si="2"/>
        <v>50.604631664358315</v>
      </c>
      <c r="H13" s="4">
        <f t="shared" si="3"/>
        <v>4.6105254255129818E-2</v>
      </c>
    </row>
    <row r="14" spans="1:8">
      <c r="A14">
        <v>3.02</v>
      </c>
      <c r="B14">
        <v>4.7E-2</v>
      </c>
      <c r="C14">
        <v>48.1</v>
      </c>
      <c r="D14" s="4">
        <f t="shared" si="0"/>
        <v>4.8100000000000004E-2</v>
      </c>
      <c r="E14">
        <v>1421</v>
      </c>
      <c r="F14" s="3">
        <f t="shared" si="1"/>
        <v>403.69318181818181</v>
      </c>
      <c r="G14" s="2">
        <f t="shared" si="2"/>
        <v>42.274651143476284</v>
      </c>
      <c r="H14" s="4">
        <f t="shared" si="3"/>
        <v>4.4612241790181258E-2</v>
      </c>
    </row>
    <row r="15" spans="1:8">
      <c r="A15">
        <v>2.52</v>
      </c>
      <c r="B15">
        <v>4.4999999999999998E-2</v>
      </c>
      <c r="C15">
        <v>45.9</v>
      </c>
      <c r="D15" s="4">
        <f t="shared" si="0"/>
        <v>4.5899999999999996E-2</v>
      </c>
      <c r="E15">
        <v>1169</v>
      </c>
      <c r="F15" s="3">
        <f t="shared" si="1"/>
        <v>332.10227272727275</v>
      </c>
      <c r="G15" s="2">
        <f t="shared" si="2"/>
        <v>34.777668674682467</v>
      </c>
      <c r="H15" s="4">
        <f t="shared" si="3"/>
        <v>4.3268530571727554E-2</v>
      </c>
    </row>
    <row r="16" spans="1:8">
      <c r="A16">
        <v>2.02</v>
      </c>
      <c r="B16">
        <v>4.2000000000000003E-2</v>
      </c>
      <c r="C16">
        <v>43.7</v>
      </c>
      <c r="D16" s="4">
        <f t="shared" si="0"/>
        <v>4.3700000000000003E-2</v>
      </c>
      <c r="E16">
        <v>910</v>
      </c>
      <c r="F16" s="3">
        <f t="shared" si="1"/>
        <v>258.52272727272725</v>
      </c>
      <c r="G16" s="2">
        <f t="shared" si="2"/>
        <v>27.072436692866585</v>
      </c>
      <c r="H16" s="4">
        <f t="shared" si="3"/>
        <v>4.1887494041650139E-2</v>
      </c>
    </row>
    <row r="17" spans="1:8">
      <c r="A17">
        <v>1.51</v>
      </c>
      <c r="B17">
        <v>3.9E-2</v>
      </c>
      <c r="C17">
        <v>40.9</v>
      </c>
      <c r="D17" s="4">
        <f t="shared" si="0"/>
        <v>4.0899999999999999E-2</v>
      </c>
      <c r="E17">
        <v>662</v>
      </c>
      <c r="F17" s="3">
        <f t="shared" si="1"/>
        <v>188.06818181818184</v>
      </c>
      <c r="G17" s="2">
        <f t="shared" si="2"/>
        <v>19.694453945799651</v>
      </c>
      <c r="H17" s="4">
        <f t="shared" si="3"/>
        <v>4.0565111572695697E-2</v>
      </c>
    </row>
    <row r="18" spans="1:8">
      <c r="A18">
        <v>1.02</v>
      </c>
      <c r="B18">
        <v>3.4000000000000002E-2</v>
      </c>
      <c r="C18">
        <v>36.6</v>
      </c>
      <c r="D18" s="4">
        <f t="shared" si="0"/>
        <v>3.6600000000000001E-2</v>
      </c>
      <c r="E18">
        <v>414</v>
      </c>
      <c r="F18" s="3">
        <f t="shared" si="1"/>
        <v>117.61363636363637</v>
      </c>
      <c r="G18" s="2">
        <f t="shared" si="2"/>
        <v>12.316471198732712</v>
      </c>
      <c r="H18" s="4">
        <f t="shared" si="3"/>
        <v>3.9242729103741256E-2</v>
      </c>
    </row>
    <row r="19" spans="1:8">
      <c r="A19">
        <v>0.47</v>
      </c>
      <c r="B19">
        <v>3.1E-2</v>
      </c>
      <c r="C19">
        <v>32.799999999999997</v>
      </c>
      <c r="D19" s="4">
        <f t="shared" si="0"/>
        <v>3.2799999999999996E-2</v>
      </c>
      <c r="E19">
        <v>148</v>
      </c>
      <c r="F19" s="3">
        <f t="shared" si="1"/>
        <v>42.045454545454547</v>
      </c>
      <c r="G19" s="2">
        <f t="shared" si="2"/>
        <v>4.4029897038947858</v>
      </c>
      <c r="H19" s="4">
        <f t="shared" si="3"/>
        <v>3.7824367262040123E-2</v>
      </c>
    </row>
    <row r="21" spans="1:8">
      <c r="A21" t="s">
        <v>15</v>
      </c>
    </row>
    <row r="22" spans="1:8" ht="16.25" thickBot="1"/>
    <row r="23" spans="1:8">
      <c r="A23" s="8" t="s">
        <v>16</v>
      </c>
      <c r="B23" s="8"/>
    </row>
    <row r="24" spans="1:8">
      <c r="A24" s="5" t="s">
        <v>17</v>
      </c>
      <c r="B24" s="5">
        <v>0.97092625067551697</v>
      </c>
    </row>
    <row r="25" spans="1:8">
      <c r="A25" s="5" t="s">
        <v>18</v>
      </c>
      <c r="B25" s="5">
        <v>0.94269778425081674</v>
      </c>
    </row>
    <row r="26" spans="1:8">
      <c r="A26" s="5" t="s">
        <v>19</v>
      </c>
      <c r="B26" s="5">
        <v>0.93828992150087953</v>
      </c>
    </row>
    <row r="27" spans="1:8">
      <c r="A27" s="5" t="s">
        <v>20</v>
      </c>
      <c r="B27" s="5">
        <v>2.3510450593764785E-3</v>
      </c>
    </row>
    <row r="28" spans="1:8" ht="16.25" thickBot="1">
      <c r="A28" s="6" t="s">
        <v>21</v>
      </c>
      <c r="B28" s="6">
        <v>15</v>
      </c>
    </row>
    <row r="30" spans="1:8" ht="16.25" thickBot="1">
      <c r="A30" t="s">
        <v>22</v>
      </c>
    </row>
    <row r="31" spans="1:8">
      <c r="A31" s="7"/>
      <c r="B31" s="7" t="s">
        <v>27</v>
      </c>
      <c r="C31" s="7" t="s">
        <v>28</v>
      </c>
      <c r="D31" s="7" t="s">
        <v>29</v>
      </c>
      <c r="E31" s="7" t="s">
        <v>30</v>
      </c>
      <c r="F31" s="7" t="s">
        <v>31</v>
      </c>
    </row>
    <row r="32" spans="1:8">
      <c r="A32" s="5" t="s">
        <v>23</v>
      </c>
      <c r="B32" s="5">
        <v>1</v>
      </c>
      <c r="C32" s="5">
        <v>1.1821329660074923E-3</v>
      </c>
      <c r="D32" s="5">
        <v>1.1821329660074923E-3</v>
      </c>
      <c r="E32" s="5">
        <v>213.86731795681553</v>
      </c>
      <c r="F32" s="5">
        <v>1.8871562978770331E-9</v>
      </c>
    </row>
    <row r="33" spans="1:9">
      <c r="A33" s="5" t="s">
        <v>24</v>
      </c>
      <c r="B33" s="5">
        <v>13</v>
      </c>
      <c r="C33" s="5">
        <v>7.1856367325841156E-5</v>
      </c>
      <c r="D33" s="5">
        <v>5.5274128712185502E-6</v>
      </c>
      <c r="E33" s="5"/>
      <c r="F33" s="5"/>
    </row>
    <row r="34" spans="1:9" ht="16.25" thickBot="1">
      <c r="A34" s="6" t="s">
        <v>25</v>
      </c>
      <c r="B34" s="6">
        <v>14</v>
      </c>
      <c r="C34" s="6">
        <v>1.2539893333333334E-3</v>
      </c>
      <c r="D34" s="6"/>
      <c r="E34" s="6"/>
      <c r="F34" s="6"/>
    </row>
    <row r="35" spans="1:9" ht="16.25" thickBot="1"/>
    <row r="36" spans="1:9">
      <c r="A36" s="7"/>
      <c r="B36" s="7" t="s">
        <v>32</v>
      </c>
      <c r="C36" s="7" t="s">
        <v>20</v>
      </c>
      <c r="D36" s="7" t="s">
        <v>33</v>
      </c>
      <c r="E36" s="7" t="s">
        <v>34</v>
      </c>
      <c r="F36" s="7" t="s">
        <v>35</v>
      </c>
      <c r="G36" s="7" t="s">
        <v>36</v>
      </c>
      <c r="H36" s="7" t="s">
        <v>37</v>
      </c>
      <c r="I36" s="7" t="s">
        <v>38</v>
      </c>
    </row>
    <row r="37" spans="1:9">
      <c r="A37" s="5" t="s">
        <v>26</v>
      </c>
      <c r="B37" s="5">
        <v>3.7035203530567315E-2</v>
      </c>
      <c r="C37" s="5">
        <v>1.0673085760733243E-3</v>
      </c>
      <c r="D37" s="5">
        <v>34.6996214223458</v>
      </c>
      <c r="E37" s="5">
        <v>3.3476478753226048E-14</v>
      </c>
      <c r="F37" s="5">
        <v>3.4729423536044572E-2</v>
      </c>
      <c r="G37" s="5">
        <v>3.9340983525090058E-2</v>
      </c>
      <c r="H37" s="5">
        <v>3.4729423536044572E-2</v>
      </c>
      <c r="I37" s="5">
        <v>3.9340983525090058E-2</v>
      </c>
    </row>
    <row r="38" spans="1:9" ht="16.25" thickBot="1">
      <c r="A38" s="6" t="s">
        <v>39</v>
      </c>
      <c r="B38" s="6">
        <v>1.7923360819461695E-4</v>
      </c>
      <c r="C38" s="6">
        <v>1.2255957215513014E-5</v>
      </c>
      <c r="D38" s="6">
        <v>14.624203156302757</v>
      </c>
      <c r="E38" s="6">
        <v>1.8871562978770331E-9</v>
      </c>
      <c r="F38" s="6">
        <v>1.5275622237127364E-4</v>
      </c>
      <c r="G38" s="6">
        <v>2.0571099401796026E-4</v>
      </c>
      <c r="H38" s="6">
        <v>1.5275622237127364E-4</v>
      </c>
      <c r="I38" s="6">
        <v>2.0571099401796026E-4</v>
      </c>
    </row>
    <row r="41" spans="1:9">
      <c r="A41" t="s">
        <v>40</v>
      </c>
      <c r="B41">
        <f>B37</f>
        <v>3.7035203530567315E-2</v>
      </c>
      <c r="C41" t="s">
        <v>43</v>
      </c>
      <c r="D41" s="9">
        <f>B41*0.0667</f>
        <v>2.4702480754888395E-3</v>
      </c>
      <c r="E41" t="s">
        <v>44</v>
      </c>
    </row>
    <row r="42" spans="1:9">
      <c r="A42" t="s">
        <v>41</v>
      </c>
      <c r="B42">
        <f>B38</f>
        <v>1.7923360819461695E-4</v>
      </c>
      <c r="C42" t="s">
        <v>42</v>
      </c>
      <c r="D42" s="10">
        <f>B42*0.0667</f>
        <v>1.1954881666580949E-5</v>
      </c>
      <c r="E42" s="1" t="s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2018-10-12T16:14:33Z</dcterms:created>
  <dcterms:modified xsi:type="dcterms:W3CDTF">2018-11-05T16:28:40Z</dcterms:modified>
</cp:coreProperties>
</file>